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Z:\SFCV\SFCV\(10) Actividad económica\Bases de datos\"/>
    </mc:Choice>
  </mc:AlternateContent>
  <xr:revisionPtr revIDLastSave="0" documentId="13_ncr:1_{9CB41A83-C4D0-414A-B785-AF5BEAC7CBCB}" xr6:coauthVersionLast="47" xr6:coauthVersionMax="47" xr10:uidLastSave="{00000000-0000-0000-0000-000000000000}"/>
  <bookViews>
    <workbookView xWindow="-120" yWindow="-120" windowWidth="29040" windowHeight="15720" xr2:uid="{00000000-000D-0000-FFFF-FFFF00000000}"/>
  </bookViews>
  <sheets>
    <sheet name="INDICE" sheetId="1" r:id="rId1"/>
    <sheet name="1" sheetId="25" r:id="rId2"/>
    <sheet name="1.1" sheetId="31" r:id="rId3"/>
    <sheet name="2" sheetId="5" r:id="rId4"/>
    <sheet name="3" sheetId="23" r:id="rId5"/>
    <sheet name="4" sheetId="9" r:id="rId6"/>
    <sheet name="5" sheetId="10" r:id="rId7"/>
    <sheet name="6" sheetId="30" r:id="rId8"/>
    <sheet name="6.1" sheetId="26" r:id="rId9"/>
    <sheet name="6.2" sheetId="39" r:id="rId10"/>
    <sheet name="6.3" sheetId="13" r:id="rId11"/>
    <sheet name="6.4" sheetId="20" r:id="rId12"/>
    <sheet name="7" sheetId="34" r:id="rId13"/>
    <sheet name="7.1" sheetId="35" r:id="rId14"/>
    <sheet name="7.2" sheetId="36" r:id="rId15"/>
    <sheet name="8" sheetId="37" r:id="rId16"/>
    <sheet name="8.1" sheetId="38" r:id="rId17"/>
    <sheet name="9" sheetId="14" r:id="rId18"/>
    <sheet name="9.1" sheetId="15" r:id="rId19"/>
    <sheet name="9.2" sheetId="16" r:id="rId20"/>
    <sheet name="9.3" sheetId="27" r:id="rId21"/>
    <sheet name="9.4" sheetId="28" r:id="rId22"/>
    <sheet name="10" sheetId="32" r:id="rId23"/>
    <sheet name="10.1" sheetId="33" r:id="rId24"/>
    <sheet name="11" sheetId="40" r:id="rId25"/>
    <sheet name="11.1" sheetId="41" r:id="rId26"/>
    <sheet name="12" sheetId="42" r:id="rId27"/>
    <sheet name="12.1" sheetId="43" r:id="rId28"/>
  </sheets>
  <definedNames>
    <definedName name="aceite" localSheetId="17">#REF!</definedName>
    <definedName name="aceite" localSheetId="18">#REF!</definedName>
    <definedName name="aceite" localSheetId="19">#REF!</definedName>
    <definedName name="aceite">#REF!</definedName>
    <definedName name="AJESTA" localSheetId="5">#REF!</definedName>
    <definedName name="AJESTA" localSheetId="17">#REF!</definedName>
    <definedName name="AJESTA" localSheetId="18">#REF!</definedName>
    <definedName name="AJESTA" localSheetId="19">#REF!</definedName>
    <definedName name="AJESTA">#REF!</definedName>
    <definedName name="ALFA" localSheetId="5">#REF!</definedName>
    <definedName name="ALFA" localSheetId="17">#REF!</definedName>
    <definedName name="ALFA" localSheetId="18">#REF!</definedName>
    <definedName name="ALFA" localSheetId="19">#REF!</definedName>
    <definedName name="ALFA">#REF!</definedName>
    <definedName name="CEMENTO" localSheetId="5">#REF!</definedName>
    <definedName name="CEMENTO" localSheetId="17">#REF!</definedName>
    <definedName name="CEMENTO" localSheetId="18">#REF!</definedName>
    <definedName name="CEMENTO" localSheetId="19">#REF!</definedName>
    <definedName name="CEMENTO">#REF!</definedName>
    <definedName name="CICESP" localSheetId="5">#REF!</definedName>
    <definedName name="CICESP" localSheetId="17">#REF!</definedName>
    <definedName name="CICESP" localSheetId="18">#REF!</definedName>
    <definedName name="CICESP" localSheetId="19">#REF!</definedName>
    <definedName name="CICESP">#REF!</definedName>
    <definedName name="CO" localSheetId="5">#REF!</definedName>
    <definedName name="CO" localSheetId="17">#REF!</definedName>
    <definedName name="CO" localSheetId="18">#REF!</definedName>
    <definedName name="CO" localSheetId="19">#REF!</definedName>
    <definedName name="CO">#REF!</definedName>
    <definedName name="COMB" localSheetId="5">#REF!</definedName>
    <definedName name="COMB" localSheetId="17">#REF!</definedName>
    <definedName name="COMB" localSheetId="18">#REF!</definedName>
    <definedName name="COMB" localSheetId="19">#REF!</definedName>
    <definedName name="COMB">#REF!</definedName>
    <definedName name="CONSTRUC" localSheetId="5">#REF!</definedName>
    <definedName name="CONSTRUC" localSheetId="17">#REF!</definedName>
    <definedName name="CONSTRUC" localSheetId="18">#REF!</definedName>
    <definedName name="CONSTRUC" localSheetId="19">#REF!</definedName>
    <definedName name="CONSTRUC">#REF!</definedName>
    <definedName name="DIFTA" localSheetId="5">#REF!</definedName>
    <definedName name="DIFTA" localSheetId="17">#REF!</definedName>
    <definedName name="DIFTA" localSheetId="18">#REF!</definedName>
    <definedName name="DIFTA" localSheetId="19">#REF!</definedName>
    <definedName name="DIFTA">#REF!</definedName>
    <definedName name="EEI" localSheetId="5">#REF!</definedName>
    <definedName name="EEI" localSheetId="17">#REF!</definedName>
    <definedName name="EEI" localSheetId="18">#REF!</definedName>
    <definedName name="EEI" localSheetId="19">#REF!</definedName>
    <definedName name="EEI">#REF!</definedName>
    <definedName name="EMPLEO" localSheetId="5">#REF!</definedName>
    <definedName name="EMPLEO" localSheetId="17">#REF!</definedName>
    <definedName name="EMPLEO" localSheetId="18">#REF!</definedName>
    <definedName name="EMPLEO" localSheetId="19">#REF!</definedName>
    <definedName name="EMPLEO">#REF!</definedName>
    <definedName name="EPH" localSheetId="5">#REF!</definedName>
    <definedName name="EPH" localSheetId="17">#REF!</definedName>
    <definedName name="EPH" localSheetId="18">#REF!</definedName>
    <definedName name="EPH" localSheetId="19">#REF!</definedName>
    <definedName name="EPH">#REF!</definedName>
    <definedName name="EPH_POB" localSheetId="5">#REF!</definedName>
    <definedName name="EPH_POB" localSheetId="17">#REF!</definedName>
    <definedName name="EPH_POB" localSheetId="18">#REF!</definedName>
    <definedName name="EPH_POB" localSheetId="19">#REF!</definedName>
    <definedName name="EPH_POB">#REF!</definedName>
    <definedName name="FAE_BOVINOS" localSheetId="5">#REF!</definedName>
    <definedName name="FAE_BOVINOS" localSheetId="17">#REF!</definedName>
    <definedName name="FAE_BOVINOS" localSheetId="18">#REF!</definedName>
    <definedName name="FAE_BOVINOS" localSheetId="19">#REF!</definedName>
    <definedName name="FAE_BOVINOS">#REF!</definedName>
    <definedName name="Flor">#REF!</definedName>
    <definedName name="GAS" localSheetId="5">#REF!</definedName>
    <definedName name="GAS" localSheetId="17">#REF!</definedName>
    <definedName name="GAS" localSheetId="18">#REF!</definedName>
    <definedName name="GAS" localSheetId="19">#REF!</definedName>
    <definedName name="GAS">#REF!</definedName>
    <definedName name="ICC_FM" localSheetId="5">#REF!</definedName>
    <definedName name="ICC_FM" localSheetId="17">#REF!</definedName>
    <definedName name="ICC_FM" localSheetId="18">#REF!</definedName>
    <definedName name="ICC_FM" localSheetId="19">#REF!</definedName>
    <definedName name="ICC_FM">#REF!</definedName>
    <definedName name="IDL_UTDT" localSheetId="5">#REF!</definedName>
    <definedName name="IDL_UTDT" localSheetId="17">#REF!</definedName>
    <definedName name="IDL_UTDT" localSheetId="18">#REF!</definedName>
    <definedName name="IDL_UTDT" localSheetId="19">#REF!</definedName>
    <definedName name="IDL_UTDT">#REF!</definedName>
    <definedName name="IND_ACEITERA" localSheetId="5">#REF!</definedName>
    <definedName name="IND_ACEITERA" localSheetId="17">#REF!</definedName>
    <definedName name="IND_ACEITERA" localSheetId="18">#REF!</definedName>
    <definedName name="IND_ACEITERA" localSheetId="19">#REF!</definedName>
    <definedName name="IND_ACEITERA">#REF!</definedName>
    <definedName name="IPC_GBA" localSheetId="5">#REF!</definedName>
    <definedName name="IPC_GBA" localSheetId="17">#REF!</definedName>
    <definedName name="IPC_GBA" localSheetId="18">#REF!</definedName>
    <definedName name="IPC_GBA" localSheetId="19">#REF!</definedName>
    <definedName name="IPC_GBA">#REF!</definedName>
    <definedName name="IPC_NAC" localSheetId="5">#REF!</definedName>
    <definedName name="IPC_NAC" localSheetId="17">#REF!</definedName>
    <definedName name="IPC_NAC" localSheetId="18">#REF!</definedName>
    <definedName name="IPC_NAC" localSheetId="19">#REF!</definedName>
    <definedName name="IPC_NAC">#REF!</definedName>
    <definedName name="IPC_SFE" localSheetId="5">#REF!</definedName>
    <definedName name="IPC_SFE" localSheetId="17">#REF!</definedName>
    <definedName name="IPC_SFE" localSheetId="18">#REF!</definedName>
    <definedName name="IPC_SFE" localSheetId="19">#REF!</definedName>
    <definedName name="IPC_SFE">#REF!</definedName>
    <definedName name="IPM" localSheetId="5">#REF!</definedName>
    <definedName name="IPM" localSheetId="17">#REF!</definedName>
    <definedName name="IPM" localSheetId="18">#REF!</definedName>
    <definedName name="IPM" localSheetId="19">#REF!</definedName>
    <definedName name="IPM">#REF!</definedName>
    <definedName name="IPMPE" localSheetId="5">#REF!</definedName>
    <definedName name="IPMPE" localSheetId="17">#REF!</definedName>
    <definedName name="IPMPE" localSheetId="18">#REF!</definedName>
    <definedName name="IPMPE" localSheetId="19">#REF!</definedName>
    <definedName name="IPMPE">#REF!</definedName>
    <definedName name="IRR" localSheetId="5">#REF!</definedName>
    <definedName name="IRR" localSheetId="17">#REF!</definedName>
    <definedName name="IRR" localSheetId="18">#REF!</definedName>
    <definedName name="IRR" localSheetId="19">#REF!</definedName>
    <definedName name="IRR">#REF!</definedName>
    <definedName name="LACTEA" localSheetId="5">#REF!</definedName>
    <definedName name="LACTEA" localSheetId="17">#REF!</definedName>
    <definedName name="LACTEA" localSheetId="18">#REF!</definedName>
    <definedName name="LACTEA" localSheetId="19">#REF!</definedName>
    <definedName name="LACTEA">#REF!</definedName>
    <definedName name="MAQ_AGR" localSheetId="5">#REF!</definedName>
    <definedName name="MAQ_AGR" localSheetId="17">#REF!</definedName>
    <definedName name="MAQ_AGR" localSheetId="18">#REF!</definedName>
    <definedName name="MAQ_AGR" localSheetId="19">#REF!</definedName>
    <definedName name="MAQ_AGR">#REF!</definedName>
    <definedName name="NA" localSheetId="5">#REF!</definedName>
    <definedName name="NA" localSheetId="17">#REF!</definedName>
    <definedName name="NA" localSheetId="18">#REF!</definedName>
    <definedName name="NA" localSheetId="19">#REF!</definedName>
    <definedName name="NA">#REF!</definedName>
    <definedName name="PATENTES" localSheetId="5">#REF!</definedName>
    <definedName name="PATENTES" localSheetId="17">#REF!</definedName>
    <definedName name="PATENTES" localSheetId="18">#REF!</definedName>
    <definedName name="PATENTES" localSheetId="19">#REF!</definedName>
    <definedName name="PATENTES">#REF!</definedName>
    <definedName name="PBG" localSheetId="5">#REF!</definedName>
    <definedName name="PBG" localSheetId="17">#REF!</definedName>
    <definedName name="PBG" localSheetId="18">#REF!</definedName>
    <definedName name="PBG" localSheetId="19">#REF!</definedName>
    <definedName name="PBG">#REF!</definedName>
    <definedName name="PGCLAS" localSheetId="5">#REF!</definedName>
    <definedName name="PGCLAS" localSheetId="17">#REF!</definedName>
    <definedName name="PGCLAS" localSheetId="18">#REF!</definedName>
    <definedName name="PGCLAS" localSheetId="19">#REF!</definedName>
    <definedName name="PGCLAS">#REF!</definedName>
    <definedName name="PGCREC" localSheetId="5">#REF!</definedName>
    <definedName name="PGCREC" localSheetId="17">#REF!</definedName>
    <definedName name="PGCREC" localSheetId="18">#REF!</definedName>
    <definedName name="PGCREC" localSheetId="19">#REF!</definedName>
    <definedName name="PGCREC">#REF!</definedName>
    <definedName name="Puerto">#REF!</definedName>
    <definedName name="REC" localSheetId="5">#REF!</definedName>
    <definedName name="REC" localSheetId="17">#REF!</definedName>
    <definedName name="REC" localSheetId="18">#REF!</definedName>
    <definedName name="REC" localSheetId="19">#REF!</definedName>
    <definedName name="REC">#REF!</definedName>
    <definedName name="sct" localSheetId="5">#REF!</definedName>
    <definedName name="sct" localSheetId="17">#REF!</definedName>
    <definedName name="sct" localSheetId="18">#REF!</definedName>
    <definedName name="sct" localSheetId="19">#REF!</definedName>
    <definedName name="sct">#REF!</definedName>
    <definedName name="T" localSheetId="5">#REF!</definedName>
    <definedName name="T" localSheetId="17">#REF!</definedName>
    <definedName name="T" localSheetId="18">#REF!</definedName>
    <definedName name="T" localSheetId="19">#REF!</definedName>
    <definedName name="T">#REF!</definedName>
    <definedName name="Trigo" localSheetId="5">#REF!</definedName>
    <definedName name="Trigo" localSheetId="17">#REF!</definedName>
    <definedName name="Trigo" localSheetId="18">#REF!</definedName>
    <definedName name="Trigo" localSheetId="19">#REF!</definedName>
    <definedName name="Trigo">#REF!</definedName>
    <definedName name="VARCRI" localSheetId="5">#REF!</definedName>
    <definedName name="VARCRI" localSheetId="17">#REF!</definedName>
    <definedName name="VARCRI" localSheetId="18">#REF!</definedName>
    <definedName name="VARCRI" localSheetId="19">#REF!</definedName>
    <definedName name="VARCRI">#REF!</definedName>
    <definedName name="VARTA" localSheetId="5">#REF!</definedName>
    <definedName name="VARTA" localSheetId="17">#REF!</definedName>
    <definedName name="VARTA" localSheetId="18">#REF!</definedName>
    <definedName name="VARTA" localSheetId="19">#REF!</definedName>
    <definedName name="VARTA">#REF!</definedName>
    <definedName name="VENTAS" localSheetId="5">#REF!</definedName>
    <definedName name="VENTAS" localSheetId="17">#REF!</definedName>
    <definedName name="VENTAS" localSheetId="18">#REF!</definedName>
    <definedName name="VENTAS" localSheetId="19">#REF!</definedName>
    <definedName name="VENTAS">#REF!</definedName>
    <definedName name="XCER" localSheetId="5">#REF!</definedName>
    <definedName name="XCER" localSheetId="17">#REF!</definedName>
    <definedName name="XCER" localSheetId="18">#REF!</definedName>
    <definedName name="XCER" localSheetId="19">#REF!</definedName>
    <definedName name="XCER">#REF!</definedName>
    <definedName name="XX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42" i="42" l="1"/>
  <c r="A154" i="42" s="1"/>
  <c r="A141" i="42"/>
  <c r="A153" i="42" s="1"/>
  <c r="A140" i="42"/>
  <c r="A152" i="42" s="1"/>
  <c r="A139" i="42"/>
  <c r="A151" i="42" s="1"/>
  <c r="A138" i="42"/>
  <c r="A150" i="42" s="1"/>
  <c r="A137" i="42"/>
  <c r="A149" i="42" s="1"/>
  <c r="A136" i="42"/>
  <c r="A148" i="42" s="1"/>
  <c r="A135" i="42"/>
  <c r="A147" i="42" s="1"/>
  <c r="A134" i="42"/>
  <c r="A146" i="42" s="1"/>
  <c r="A133" i="42"/>
  <c r="A145" i="42" s="1"/>
  <c r="A132" i="42"/>
  <c r="A144" i="42" s="1"/>
  <c r="A131" i="42"/>
  <c r="A143" i="42" s="1"/>
  <c r="A118" i="42"/>
  <c r="A106" i="42" s="1"/>
  <c r="A94" i="42" s="1"/>
  <c r="A82" i="42" s="1"/>
  <c r="A70" i="42" s="1"/>
  <c r="A58" i="42" s="1"/>
  <c r="A46" i="42" s="1"/>
  <c r="A34" i="42" s="1"/>
  <c r="A22" i="42" s="1"/>
  <c r="A10" i="42" s="1"/>
  <c r="A117" i="42"/>
  <c r="A105" i="42" s="1"/>
  <c r="A93" i="42" s="1"/>
  <c r="A81" i="42" s="1"/>
  <c r="A69" i="42" s="1"/>
  <c r="A57" i="42" s="1"/>
  <c r="A45" i="42" s="1"/>
  <c r="A33" i="42" s="1"/>
  <c r="A21" i="42" s="1"/>
  <c r="A116" i="42"/>
  <c r="A104" i="42" s="1"/>
  <c r="A92" i="42" s="1"/>
  <c r="A80" i="42" s="1"/>
  <c r="A68" i="42" s="1"/>
  <c r="A56" i="42" s="1"/>
  <c r="A44" i="42" s="1"/>
  <c r="A32" i="42" s="1"/>
  <c r="A20" i="42" s="1"/>
  <c r="A115" i="42"/>
  <c r="A103" i="42" s="1"/>
  <c r="A91" i="42" s="1"/>
  <c r="A79" i="42" s="1"/>
  <c r="A67" i="42" s="1"/>
  <c r="A55" i="42" s="1"/>
  <c r="A43" i="42" s="1"/>
  <c r="A31" i="42" s="1"/>
  <c r="A19" i="42" s="1"/>
  <c r="A114" i="42"/>
  <c r="A113" i="42"/>
  <c r="A112" i="42"/>
  <c r="A100" i="42" s="1"/>
  <c r="A88" i="42" s="1"/>
  <c r="A76" i="42" s="1"/>
  <c r="A64" i="42" s="1"/>
  <c r="A52" i="42" s="1"/>
  <c r="A40" i="42" s="1"/>
  <c r="A28" i="42" s="1"/>
  <c r="A16" i="42" s="1"/>
  <c r="A111" i="42"/>
  <c r="A99" i="42" s="1"/>
  <c r="A87" i="42" s="1"/>
  <c r="A75" i="42" s="1"/>
  <c r="A63" i="42" s="1"/>
  <c r="A51" i="42" s="1"/>
  <c r="A39" i="42" s="1"/>
  <c r="A27" i="42" s="1"/>
  <c r="A110" i="42"/>
  <c r="A98" i="42" s="1"/>
  <c r="A86" i="42" s="1"/>
  <c r="A74" i="42" s="1"/>
  <c r="A62" i="42" s="1"/>
  <c r="A50" i="42" s="1"/>
  <c r="A38" i="42" s="1"/>
  <c r="A26" i="42" s="1"/>
  <c r="A14" i="42" s="1"/>
  <c r="A109" i="42"/>
  <c r="A97" i="42" s="1"/>
  <c r="A85" i="42" s="1"/>
  <c r="A73" i="42" s="1"/>
  <c r="A61" i="42" s="1"/>
  <c r="A49" i="42" s="1"/>
  <c r="A108" i="42"/>
  <c r="A96" i="42" s="1"/>
  <c r="A84" i="42" s="1"/>
  <c r="A72" i="42" s="1"/>
  <c r="A60" i="42" s="1"/>
  <c r="A48" i="42" s="1"/>
  <c r="A36" i="42" s="1"/>
  <c r="A24" i="42" s="1"/>
  <c r="A12" i="42" s="1"/>
  <c r="A107" i="42"/>
  <c r="A95" i="42" s="1"/>
  <c r="A83" i="42" s="1"/>
  <c r="A71" i="42" s="1"/>
  <c r="A59" i="42" s="1"/>
  <c r="A102" i="42"/>
  <c r="A90" i="42" s="1"/>
  <c r="A78" i="42" s="1"/>
  <c r="A66" i="42" s="1"/>
  <c r="A54" i="42" s="1"/>
  <c r="A42" i="42" s="1"/>
  <c r="A30" i="42" s="1"/>
  <c r="A18" i="42" s="1"/>
  <c r="A101" i="42"/>
  <c r="A89" i="42" s="1"/>
  <c r="E196" i="25"/>
  <c r="C194" i="25"/>
  <c r="C182" i="25"/>
  <c r="A157" i="42" l="1"/>
  <c r="A165" i="42"/>
  <c r="A160" i="42"/>
  <c r="A166" i="42"/>
  <c r="A15" i="42"/>
  <c r="A47" i="42"/>
  <c r="A164" i="42"/>
  <c r="A159" i="42"/>
  <c r="A155" i="42"/>
  <c r="A37" i="42"/>
  <c r="A156" i="42"/>
  <c r="A162" i="42"/>
  <c r="A161" i="42"/>
  <c r="A77" i="42"/>
  <c r="A163" i="42"/>
  <c r="A158" i="42"/>
  <c r="A273" i="40"/>
  <c r="A285" i="40" s="1"/>
  <c r="A272" i="40"/>
  <c r="A284" i="40" s="1"/>
  <c r="A271" i="40"/>
  <c r="A283" i="40" s="1"/>
  <c r="A270" i="40"/>
  <c r="A282" i="40" s="1"/>
  <c r="A269" i="40"/>
  <c r="A281" i="40" s="1"/>
  <c r="A268" i="40"/>
  <c r="A280" i="40" s="1"/>
  <c r="A267" i="40"/>
  <c r="A279" i="40" s="1"/>
  <c r="A266" i="40"/>
  <c r="A278" i="40" s="1"/>
  <c r="A265" i="40"/>
  <c r="A277" i="40" s="1"/>
  <c r="A264" i="40"/>
  <c r="A276" i="40" s="1"/>
  <c r="A263" i="40"/>
  <c r="A275" i="40" s="1"/>
  <c r="A262" i="40"/>
  <c r="A274" i="40" s="1"/>
  <c r="A249" i="40"/>
  <c r="A237" i="40" s="1"/>
  <c r="A225" i="40" s="1"/>
  <c r="A213" i="40" s="1"/>
  <c r="A201" i="40" s="1"/>
  <c r="A189" i="40" s="1"/>
  <c r="A177" i="40" s="1"/>
  <c r="A165" i="40" s="1"/>
  <c r="A153" i="40" s="1"/>
  <c r="A141" i="40" s="1"/>
  <c r="A129" i="40" s="1"/>
  <c r="A117" i="40" s="1"/>
  <c r="A105" i="40" s="1"/>
  <c r="A93" i="40" s="1"/>
  <c r="A81" i="40" s="1"/>
  <c r="A69" i="40" s="1"/>
  <c r="A57" i="40" s="1"/>
  <c r="A45" i="40" s="1"/>
  <c r="A33" i="40" s="1"/>
  <c r="A21" i="40" s="1"/>
  <c r="A248" i="40"/>
  <c r="A236" i="40" s="1"/>
  <c r="A224" i="40" s="1"/>
  <c r="A212" i="40" s="1"/>
  <c r="A200" i="40" s="1"/>
  <c r="A188" i="40" s="1"/>
  <c r="A176" i="40" s="1"/>
  <c r="A164" i="40" s="1"/>
  <c r="A152" i="40" s="1"/>
  <c r="A140" i="40" s="1"/>
  <c r="A128" i="40" s="1"/>
  <c r="A116" i="40" s="1"/>
  <c r="A104" i="40" s="1"/>
  <c r="A92" i="40" s="1"/>
  <c r="A80" i="40" s="1"/>
  <c r="A68" i="40" s="1"/>
  <c r="A56" i="40" s="1"/>
  <c r="A44" i="40" s="1"/>
  <c r="A32" i="40" s="1"/>
  <c r="A20" i="40" s="1"/>
  <c r="A247" i="40"/>
  <c r="A246" i="40"/>
  <c r="A234" i="40" s="1"/>
  <c r="A222" i="40" s="1"/>
  <c r="A210" i="40" s="1"/>
  <c r="A198" i="40" s="1"/>
  <c r="A186" i="40" s="1"/>
  <c r="A174" i="40" s="1"/>
  <c r="A162" i="40" s="1"/>
  <c r="A150" i="40" s="1"/>
  <c r="A138" i="40" s="1"/>
  <c r="A126" i="40" s="1"/>
  <c r="A114" i="40" s="1"/>
  <c r="A102" i="40" s="1"/>
  <c r="A90" i="40" s="1"/>
  <c r="A78" i="40" s="1"/>
  <c r="A66" i="40" s="1"/>
  <c r="A54" i="40" s="1"/>
  <c r="A42" i="40" s="1"/>
  <c r="A30" i="40" s="1"/>
  <c r="A18" i="40" s="1"/>
  <c r="A245" i="40"/>
  <c r="A244" i="40"/>
  <c r="A243" i="40"/>
  <c r="A242" i="40"/>
  <c r="A241" i="40"/>
  <c r="A240" i="40"/>
  <c r="A239" i="40"/>
  <c r="A227" i="40" s="1"/>
  <c r="A215" i="40" s="1"/>
  <c r="A238" i="40"/>
  <c r="A226" i="40" s="1"/>
  <c r="A214" i="40" s="1"/>
  <c r="A202" i="40" s="1"/>
  <c r="A190" i="40" s="1"/>
  <c r="A178" i="40" s="1"/>
  <c r="A166" i="40" s="1"/>
  <c r="A154" i="40" s="1"/>
  <c r="A142" i="40" s="1"/>
  <c r="A130" i="40" s="1"/>
  <c r="A118" i="40" s="1"/>
  <c r="A106" i="40" s="1"/>
  <c r="A94" i="40" s="1"/>
  <c r="A82" i="40" s="1"/>
  <c r="A70" i="40" s="1"/>
  <c r="A58" i="40" s="1"/>
  <c r="A46" i="40" s="1"/>
  <c r="A34" i="40" s="1"/>
  <c r="A22" i="40" s="1"/>
  <c r="A10" i="40" s="1"/>
  <c r="A233" i="40"/>
  <c r="A232" i="40"/>
  <c r="A230" i="40"/>
  <c r="A229" i="40"/>
  <c r="A217" i="40" s="1"/>
  <c r="A205" i="40" s="1"/>
  <c r="A193" i="40" s="1"/>
  <c r="A181" i="40" s="1"/>
  <c r="A169" i="40" s="1"/>
  <c r="A157" i="40" s="1"/>
  <c r="A145" i="40" s="1"/>
  <c r="A133" i="40" s="1"/>
  <c r="A121" i="40" s="1"/>
  <c r="A109" i="40" s="1"/>
  <c r="A97" i="40" s="1"/>
  <c r="A85" i="40" s="1"/>
  <c r="A73" i="40" s="1"/>
  <c r="A61" i="40" s="1"/>
  <c r="A49" i="40" s="1"/>
  <c r="A37" i="40" s="1"/>
  <c r="A25" i="40" s="1"/>
  <c r="A13" i="40" s="1"/>
  <c r="A228" i="40"/>
  <c r="A216" i="40" s="1"/>
  <c r="A204" i="40" s="1"/>
  <c r="A192" i="40" s="1"/>
  <c r="A180" i="40" s="1"/>
  <c r="A168" i="40" s="1"/>
  <c r="A156" i="40" s="1"/>
  <c r="A144" i="40" s="1"/>
  <c r="A132" i="40" s="1"/>
  <c r="A120" i="40" s="1"/>
  <c r="A108" i="40" s="1"/>
  <c r="A96" i="40" s="1"/>
  <c r="A84" i="40" s="1"/>
  <c r="A72" i="40" s="1"/>
  <c r="A60" i="40" s="1"/>
  <c r="A48" i="40" s="1"/>
  <c r="A36" i="40" s="1"/>
  <c r="A24" i="40" s="1"/>
  <c r="A12" i="40" s="1"/>
  <c r="A221" i="40"/>
  <c r="A220" i="40"/>
  <c r="A208" i="40" s="1"/>
  <c r="A196" i="40" s="1"/>
  <c r="A184" i="40" s="1"/>
  <c r="A172" i="40" s="1"/>
  <c r="A160" i="40" s="1"/>
  <c r="A148" i="40" s="1"/>
  <c r="A136" i="40" s="1"/>
  <c r="A124" i="40" s="1"/>
  <c r="A112" i="40" s="1"/>
  <c r="A100" i="40" s="1"/>
  <c r="A88" i="40" s="1"/>
  <c r="A76" i="40" s="1"/>
  <c r="A64" i="40" s="1"/>
  <c r="A52" i="40" s="1"/>
  <c r="A40" i="40" s="1"/>
  <c r="A28" i="40" s="1"/>
  <c r="A16" i="40" s="1"/>
  <c r="A218" i="40"/>
  <c r="A206" i="40" s="1"/>
  <c r="A194" i="40" s="1"/>
  <c r="A182" i="40" s="1"/>
  <c r="A170" i="40" s="1"/>
  <c r="A158" i="40" s="1"/>
  <c r="A146" i="40" s="1"/>
  <c r="A134" i="40" s="1"/>
  <c r="A122" i="40" s="1"/>
  <c r="A110" i="40" s="1"/>
  <c r="A98" i="40" s="1"/>
  <c r="A86" i="40" s="1"/>
  <c r="A74" i="40" s="1"/>
  <c r="A62" i="40" s="1"/>
  <c r="A50" i="40" s="1"/>
  <c r="A38" i="40" s="1"/>
  <c r="A26" i="40" s="1"/>
  <c r="A14" i="40" s="1"/>
  <c r="A209" i="40"/>
  <c r="A197" i="40" s="1"/>
  <c r="A185" i="40" s="1"/>
  <c r="A173" i="40" s="1"/>
  <c r="A161" i="40" s="1"/>
  <c r="A149" i="40" s="1"/>
  <c r="A137" i="40" s="1"/>
  <c r="A125" i="40" s="1"/>
  <c r="A113" i="40" s="1"/>
  <c r="A101" i="40" s="1"/>
  <c r="A89" i="40" s="1"/>
  <c r="A77" i="40" s="1"/>
  <c r="A65" i="40" s="1"/>
  <c r="A53" i="40" s="1"/>
  <c r="A41" i="40" s="1"/>
  <c r="A29" i="40" s="1"/>
  <c r="A17" i="40" s="1"/>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23" i="5"/>
  <c r="D22"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13" i="5"/>
  <c r="C14" i="5"/>
  <c r="C15" i="5"/>
  <c r="C16" i="5"/>
  <c r="C17" i="5"/>
  <c r="C12" i="5"/>
  <c r="C11" i="5"/>
  <c r="A170" i="42" l="1"/>
  <c r="A174" i="42"/>
  <c r="A171" i="42"/>
  <c r="A178" i="42"/>
  <c r="A175" i="42"/>
  <c r="A168" i="42"/>
  <c r="A176" i="42"/>
  <c r="A172" i="42"/>
  <c r="A65" i="42"/>
  <c r="A25" i="42"/>
  <c r="A35" i="42"/>
  <c r="A177" i="42"/>
  <c r="A173" i="42"/>
  <c r="A167" i="42"/>
  <c r="A169" i="42"/>
  <c r="A291" i="40"/>
  <c r="A292" i="40"/>
  <c r="A286" i="40"/>
  <c r="A293" i="40"/>
  <c r="A203" i="40"/>
  <c r="A235" i="40"/>
  <c r="A287" i="40"/>
  <c r="A231" i="40"/>
  <c r="A288" i="40"/>
  <c r="A294" i="40"/>
  <c r="A289" i="40"/>
  <c r="A295" i="40"/>
  <c r="A296" i="40"/>
  <c r="A290" i="40"/>
  <c r="A297" i="40"/>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23" i="5"/>
  <c r="H2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12" i="5"/>
  <c r="A185" i="42" l="1"/>
  <c r="A53" i="42"/>
  <c r="A187" i="42"/>
  <c r="A182" i="42"/>
  <c r="A189" i="42"/>
  <c r="A184" i="42"/>
  <c r="A190" i="42"/>
  <c r="A23" i="42"/>
  <c r="A188" i="42"/>
  <c r="A179" i="42"/>
  <c r="A13" i="42"/>
  <c r="A180" i="42"/>
  <c r="A186" i="42"/>
  <c r="A181" i="42"/>
  <c r="A183" i="42"/>
  <c r="A191" i="40"/>
  <c r="A302" i="40"/>
  <c r="A306" i="40"/>
  <c r="A309" i="40"/>
  <c r="A305" i="40"/>
  <c r="A308" i="40"/>
  <c r="A300" i="40"/>
  <c r="A223" i="40"/>
  <c r="A303" i="40"/>
  <c r="A219" i="40"/>
  <c r="A298" i="40"/>
  <c r="A307" i="40"/>
  <c r="A301" i="40"/>
  <c r="A299" i="40"/>
  <c r="A304" i="40"/>
  <c r="G11" i="5"/>
  <c r="A198" i="42" l="1"/>
  <c r="A200" i="42"/>
  <c r="A201" i="42"/>
  <c r="A197" i="42"/>
  <c r="A11" i="42"/>
  <c r="A202" i="42"/>
  <c r="A199" i="42"/>
  <c r="A194" i="42"/>
  <c r="A195" i="42"/>
  <c r="A192" i="42"/>
  <c r="A193" i="42"/>
  <c r="A191" i="42"/>
  <c r="A196" i="42"/>
  <c r="A41" i="42"/>
  <c r="A211" i="40"/>
  <c r="A316" i="40"/>
  <c r="A310" i="40"/>
  <c r="A312" i="40"/>
  <c r="A318" i="40"/>
  <c r="A179" i="40"/>
  <c r="A319" i="40"/>
  <c r="A321" i="40"/>
  <c r="A207" i="40"/>
  <c r="A313" i="40"/>
  <c r="A315" i="40"/>
  <c r="A317" i="40"/>
  <c r="A311" i="40"/>
  <c r="A320" i="40"/>
  <c r="A314" i="40"/>
  <c r="N26" i="26"/>
  <c r="N11" i="26"/>
  <c r="N12" i="26"/>
  <c r="N13" i="26"/>
  <c r="N14" i="26"/>
  <c r="N15" i="26"/>
  <c r="N16" i="26"/>
  <c r="N17" i="26"/>
  <c r="N18" i="26"/>
  <c r="N19" i="26"/>
  <c r="N20" i="26"/>
  <c r="N21" i="26"/>
  <c r="N22" i="26"/>
  <c r="N23" i="26"/>
  <c r="N24" i="26"/>
  <c r="N10" i="26"/>
  <c r="A29" i="42" l="1"/>
  <c r="A208" i="42"/>
  <c r="A207" i="42"/>
  <c r="A210" i="42"/>
  <c r="A204" i="42"/>
  <c r="A214" i="42"/>
  <c r="A212" i="42"/>
  <c r="A203" i="42"/>
  <c r="A206" i="42"/>
  <c r="A209" i="42"/>
  <c r="A205" i="42"/>
  <c r="A211" i="42"/>
  <c r="A213" i="42"/>
  <c r="A195" i="40"/>
  <c r="A199" i="40"/>
  <c r="A323" i="40"/>
  <c r="A325" i="40"/>
  <c r="A330" i="40"/>
  <c r="A333" i="40"/>
  <c r="A326" i="40"/>
  <c r="A327" i="40"/>
  <c r="A331" i="40"/>
  <c r="A322" i="40"/>
  <c r="A332" i="40"/>
  <c r="A329" i="40"/>
  <c r="A324" i="40"/>
  <c r="A167" i="40"/>
  <c r="A328" i="40"/>
  <c r="J11" i="15"/>
  <c r="J12" i="15"/>
  <c r="J13" i="15"/>
  <c r="J14" i="15"/>
  <c r="J15" i="15"/>
  <c r="J16" i="15"/>
  <c r="J17" i="15"/>
  <c r="J18" i="15"/>
  <c r="J19" i="15"/>
  <c r="J20" i="15"/>
  <c r="J21" i="15"/>
  <c r="J22" i="15"/>
  <c r="J23" i="15"/>
  <c r="J24" i="15"/>
  <c r="J25" i="15"/>
  <c r="J10" i="15"/>
  <c r="G25" i="15"/>
  <c r="A225" i="42" l="1"/>
  <c r="A216" i="42"/>
  <c r="A17" i="42"/>
  <c r="A223" i="42"/>
  <c r="A215" i="42"/>
  <c r="A222" i="42"/>
  <c r="A218" i="42"/>
  <c r="A217" i="42"/>
  <c r="A224" i="42"/>
  <c r="A219" i="42"/>
  <c r="A221" i="42"/>
  <c r="A226" i="42"/>
  <c r="A220" i="42"/>
  <c r="A342" i="40"/>
  <c r="A343" i="40"/>
  <c r="A341" i="40"/>
  <c r="A340" i="40"/>
  <c r="A344" i="40"/>
  <c r="A338" i="40"/>
  <c r="A335" i="40"/>
  <c r="A336" i="40"/>
  <c r="A337" i="40"/>
  <c r="A155" i="40"/>
  <c r="A187" i="40"/>
  <c r="A339" i="40"/>
  <c r="A334" i="40"/>
  <c r="A345" i="40"/>
  <c r="A183" i="40"/>
  <c r="G11" i="15"/>
  <c r="G12" i="15"/>
  <c r="G13" i="15"/>
  <c r="G14" i="15"/>
  <c r="G16" i="15"/>
  <c r="G17" i="15"/>
  <c r="G18" i="15"/>
  <c r="G19" i="15"/>
  <c r="G20" i="15"/>
  <c r="G21" i="15"/>
  <c r="G22" i="15"/>
  <c r="G23" i="15"/>
  <c r="G24" i="15"/>
  <c r="G10" i="15"/>
  <c r="D11" i="15"/>
  <c r="D12" i="15"/>
  <c r="D13" i="15"/>
  <c r="D14" i="15"/>
  <c r="D15" i="15"/>
  <c r="D16" i="15"/>
  <c r="D17" i="15"/>
  <c r="D18" i="15"/>
  <c r="D19" i="15"/>
  <c r="D20" i="15"/>
  <c r="D21" i="15"/>
  <c r="D22" i="15"/>
  <c r="D23" i="15"/>
  <c r="D24" i="15"/>
  <c r="D25" i="15"/>
  <c r="D10" i="15"/>
  <c r="AT3" i="36"/>
  <c r="R3" i="36"/>
  <c r="AT2" i="36"/>
  <c r="R2" i="36"/>
  <c r="AT3" i="35"/>
  <c r="R3" i="35"/>
  <c r="AT2" i="35"/>
  <c r="R2" i="35"/>
  <c r="AT2" i="34"/>
  <c r="AT3" i="34"/>
  <c r="R3" i="34"/>
  <c r="R2" i="34"/>
  <c r="A227" i="42" l="1"/>
  <c r="A237" i="42"/>
  <c r="A228" i="42"/>
  <c r="A232" i="42"/>
  <c r="A238" i="42"/>
  <c r="A235" i="42"/>
  <c r="A231" i="42"/>
  <c r="A234" i="42"/>
  <c r="A236" i="42"/>
  <c r="A229" i="42"/>
  <c r="A233" i="42"/>
  <c r="A230" i="42"/>
  <c r="A350" i="40"/>
  <c r="A355" i="40"/>
  <c r="A346" i="40"/>
  <c r="A354" i="40"/>
  <c r="A356" i="40"/>
  <c r="A348" i="40"/>
  <c r="A347" i="40"/>
  <c r="A353" i="40"/>
  <c r="A357" i="40"/>
  <c r="A349" i="40"/>
  <c r="A351" i="40"/>
  <c r="A352" i="40"/>
  <c r="A171" i="40"/>
  <c r="A175" i="40"/>
  <c r="A143" i="40"/>
  <c r="X3" i="31"/>
  <c r="A249" i="42" l="1"/>
  <c r="A250" i="42"/>
  <c r="A239" i="42"/>
  <c r="A242" i="42"/>
  <c r="A241" i="42"/>
  <c r="A247" i="42"/>
  <c r="A248" i="42"/>
  <c r="A246" i="42"/>
  <c r="A244" i="42"/>
  <c r="A245" i="42"/>
  <c r="A243" i="42"/>
  <c r="A240" i="42"/>
  <c r="A369" i="40"/>
  <c r="A361" i="40"/>
  <c r="A367" i="40"/>
  <c r="A159" i="40"/>
  <c r="A368" i="40"/>
  <c r="A364" i="40"/>
  <c r="A365" i="40"/>
  <c r="A131" i="40"/>
  <c r="A363" i="40"/>
  <c r="A359" i="40"/>
  <c r="A358" i="40"/>
  <c r="A360" i="40"/>
  <c r="A362" i="40"/>
  <c r="A366" i="40"/>
  <c r="A163" i="40"/>
  <c r="C26" i="25"/>
  <c r="S3" i="27"/>
  <c r="S2" i="27"/>
  <c r="AI10" i="27"/>
  <c r="AI11" i="27"/>
  <c r="AI12" i="27"/>
  <c r="AI13" i="27"/>
  <c r="AI14" i="27"/>
  <c r="AI15" i="27"/>
  <c r="AI16" i="27"/>
  <c r="AI17" i="27"/>
  <c r="AI18" i="27"/>
  <c r="AI19" i="27"/>
  <c r="AI20" i="27"/>
  <c r="A252" i="42" l="1"/>
  <c r="A258" i="42"/>
  <c r="A254" i="42"/>
  <c r="A255" i="42"/>
  <c r="A260" i="42"/>
  <c r="A251" i="42"/>
  <c r="A257" i="42"/>
  <c r="A259" i="42"/>
  <c r="A262" i="42"/>
  <c r="A256" i="42"/>
  <c r="A253" i="42"/>
  <c r="A261" i="42"/>
  <c r="A378" i="40"/>
  <c r="A376" i="40"/>
  <c r="A374" i="40"/>
  <c r="A375" i="40"/>
  <c r="A380" i="40"/>
  <c r="A381" i="40"/>
  <c r="A119" i="40"/>
  <c r="A147" i="40"/>
  <c r="A371" i="40"/>
  <c r="A372" i="40"/>
  <c r="A370" i="40"/>
  <c r="A377" i="40"/>
  <c r="A379" i="40"/>
  <c r="A373" i="40"/>
  <c r="A151" i="40"/>
  <c r="P3" i="30"/>
  <c r="P2" i="30"/>
  <c r="A272" i="42" l="1"/>
  <c r="A264" i="42"/>
  <c r="A273" i="42"/>
  <c r="A271" i="42"/>
  <c r="A267" i="42"/>
  <c r="A274" i="42"/>
  <c r="A265" i="42"/>
  <c r="A269" i="42"/>
  <c r="A266" i="42"/>
  <c r="A268" i="42"/>
  <c r="A263" i="42"/>
  <c r="A270" i="42"/>
  <c r="A391" i="40"/>
  <c r="A383" i="40"/>
  <c r="A392" i="40"/>
  <c r="A390" i="40"/>
  <c r="A135" i="40"/>
  <c r="A384" i="40"/>
  <c r="A388" i="40"/>
  <c r="A139" i="40"/>
  <c r="A386" i="40"/>
  <c r="A385" i="40"/>
  <c r="A393" i="40"/>
  <c r="A389" i="40"/>
  <c r="A387" i="40"/>
  <c r="A107" i="40"/>
  <c r="A382" i="40"/>
  <c r="L24" i="28"/>
  <c r="J24" i="28"/>
  <c r="K24" i="28"/>
  <c r="E14" i="28"/>
  <c r="D14" i="28"/>
  <c r="C14" i="28"/>
  <c r="E13" i="28"/>
  <c r="D13" i="28"/>
  <c r="C13" i="28"/>
  <c r="E12" i="28"/>
  <c r="D12" i="28"/>
  <c r="C12" i="28"/>
  <c r="E11" i="28"/>
  <c r="E10" i="28"/>
  <c r="B11" i="28"/>
  <c r="B12" i="28"/>
  <c r="B13" i="28"/>
  <c r="B14" i="28"/>
  <c r="B10" i="28"/>
  <c r="A280" i="42" l="1"/>
  <c r="A276" i="42"/>
  <c r="A278" i="42"/>
  <c r="A279" i="42"/>
  <c r="A286" i="42"/>
  <c r="A284" i="42"/>
  <c r="A282" i="42"/>
  <c r="A281" i="42"/>
  <c r="A283" i="42"/>
  <c r="A275" i="42"/>
  <c r="A277" i="42"/>
  <c r="A285" i="42"/>
  <c r="A397" i="40"/>
  <c r="A399" i="40"/>
  <c r="A398" i="40"/>
  <c r="A127" i="40"/>
  <c r="A95" i="40"/>
  <c r="A396" i="40"/>
  <c r="A395" i="40"/>
  <c r="A123" i="40"/>
  <c r="A401" i="40"/>
  <c r="A402" i="40"/>
  <c r="A394" i="40"/>
  <c r="A405" i="40"/>
  <c r="A400" i="40"/>
  <c r="A404" i="40"/>
  <c r="A403" i="40"/>
  <c r="A117" i="23"/>
  <c r="A121" i="23" s="1"/>
  <c r="A125" i="23" s="1"/>
  <c r="A129" i="23" s="1"/>
  <c r="A133" i="23" s="1"/>
  <c r="A114" i="23"/>
  <c r="A118" i="23" s="1"/>
  <c r="A122" i="23" s="1"/>
  <c r="A126" i="23" s="1"/>
  <c r="A130" i="23" s="1"/>
  <c r="A115" i="23"/>
  <c r="A119" i="23" s="1"/>
  <c r="A123" i="23" s="1"/>
  <c r="A127" i="23" s="1"/>
  <c r="A131" i="23" s="1"/>
  <c r="A116" i="23"/>
  <c r="A120" i="23" s="1"/>
  <c r="A124" i="23" s="1"/>
  <c r="A128" i="23" s="1"/>
  <c r="A132" i="23" s="1"/>
  <c r="A297" i="42" l="1"/>
  <c r="A293" i="42"/>
  <c r="A291" i="42"/>
  <c r="A289" i="42"/>
  <c r="A294" i="42"/>
  <c r="A290" i="42"/>
  <c r="A287" i="42"/>
  <c r="A296" i="42"/>
  <c r="A288" i="42"/>
  <c r="A295" i="42"/>
  <c r="A298" i="42"/>
  <c r="A292" i="42"/>
  <c r="A414" i="40"/>
  <c r="A412" i="40"/>
  <c r="A413" i="40"/>
  <c r="A409" i="40"/>
  <c r="A111" i="40"/>
  <c r="A115" i="40"/>
  <c r="A416" i="40"/>
  <c r="A408" i="40"/>
  <c r="A83" i="40"/>
  <c r="A417" i="40"/>
  <c r="A415" i="40"/>
  <c r="A406" i="40"/>
  <c r="A407" i="40"/>
  <c r="A410" i="40"/>
  <c r="A411" i="40"/>
  <c r="F110" i="23"/>
  <c r="G110" i="23"/>
  <c r="F111" i="23"/>
  <c r="G111" i="23"/>
  <c r="F112" i="23"/>
  <c r="G112" i="23"/>
  <c r="F113" i="23"/>
  <c r="G113" i="23"/>
  <c r="F114" i="23"/>
  <c r="G114" i="23"/>
  <c r="F115" i="23"/>
  <c r="G115" i="23"/>
  <c r="F116" i="23"/>
  <c r="G116" i="23"/>
  <c r="F117" i="23"/>
  <c r="G117" i="23"/>
  <c r="F122" i="23"/>
  <c r="G122" i="23"/>
  <c r="F123" i="23"/>
  <c r="G123" i="23"/>
  <c r="F124" i="23"/>
  <c r="G124" i="23"/>
  <c r="F125" i="23"/>
  <c r="G125" i="23"/>
  <c r="F126" i="23"/>
  <c r="G126" i="23"/>
  <c r="F127" i="23"/>
  <c r="G127" i="23"/>
  <c r="F128" i="23"/>
  <c r="G128" i="23"/>
  <c r="F129" i="23"/>
  <c r="G129" i="23"/>
  <c r="F130" i="23"/>
  <c r="G130" i="23"/>
  <c r="F131" i="23"/>
  <c r="G131" i="23"/>
  <c r="F132" i="23"/>
  <c r="G132" i="23"/>
  <c r="F133" i="23"/>
  <c r="G133" i="23"/>
  <c r="C183" i="25"/>
  <c r="C184" i="25"/>
  <c r="C185" i="25"/>
  <c r="C186" i="25"/>
  <c r="C187" i="25"/>
  <c r="C188" i="25"/>
  <c r="C189" i="25"/>
  <c r="C190" i="25"/>
  <c r="C191" i="25"/>
  <c r="C192" i="25"/>
  <c r="C193" i="25"/>
  <c r="C195" i="25"/>
  <c r="E195" i="25" s="1"/>
  <c r="C196" i="25"/>
  <c r="C197" i="25"/>
  <c r="C198" i="25"/>
  <c r="C199" i="25"/>
  <c r="C200" i="25"/>
  <c r="C201" i="25"/>
  <c r="C202" i="25"/>
  <c r="C203" i="25"/>
  <c r="C204" i="25"/>
  <c r="C205" i="25"/>
  <c r="C206" i="25"/>
  <c r="C207" i="25"/>
  <c r="C208" i="25"/>
  <c r="C209" i="25"/>
  <c r="C210" i="25"/>
  <c r="C211" i="25"/>
  <c r="C212" i="25"/>
  <c r="D212" i="25" s="1"/>
  <c r="C213" i="25"/>
  <c r="C214" i="25"/>
  <c r="C215" i="25"/>
  <c r="D215" i="25" s="1"/>
  <c r="C216" i="25"/>
  <c r="C217" i="25"/>
  <c r="C218" i="25"/>
  <c r="C219" i="25"/>
  <c r="E219" i="25" s="1"/>
  <c r="C220" i="25"/>
  <c r="D220" i="25" s="1"/>
  <c r="C221" i="25"/>
  <c r="C222" i="25"/>
  <c r="C223" i="25"/>
  <c r="C224" i="25"/>
  <c r="C225" i="25"/>
  <c r="C226" i="25"/>
  <c r="C227" i="25"/>
  <c r="C228" i="25"/>
  <c r="C229" i="25"/>
  <c r="C230" i="25"/>
  <c r="C231" i="25"/>
  <c r="C232" i="25"/>
  <c r="C233" i="25"/>
  <c r="E233" i="25" s="1"/>
  <c r="C234" i="25"/>
  <c r="C235" i="25"/>
  <c r="C236" i="25"/>
  <c r="C237" i="25"/>
  <c r="C238" i="25"/>
  <c r="C239" i="25"/>
  <c r="C240" i="25"/>
  <c r="C241" i="25"/>
  <c r="E241" i="25" s="1"/>
  <c r="C242" i="25"/>
  <c r="C243" i="25"/>
  <c r="C244" i="25"/>
  <c r="D244" i="25" s="1"/>
  <c r="C245" i="25"/>
  <c r="C246" i="25"/>
  <c r="C247" i="25"/>
  <c r="D247" i="25" s="1"/>
  <c r="C248" i="25"/>
  <c r="E248" i="25" s="1"/>
  <c r="C249" i="25"/>
  <c r="C250" i="25"/>
  <c r="C251" i="25"/>
  <c r="C252" i="25"/>
  <c r="C253" i="25"/>
  <c r="D13" i="25"/>
  <c r="D12" i="25"/>
  <c r="D11" i="25"/>
  <c r="C181" i="25"/>
  <c r="C180" i="25"/>
  <c r="C179" i="25"/>
  <c r="C178" i="25"/>
  <c r="C177" i="25"/>
  <c r="C176" i="25"/>
  <c r="C175" i="25"/>
  <c r="C174" i="25"/>
  <c r="C173" i="25"/>
  <c r="C172" i="25"/>
  <c r="C171" i="25"/>
  <c r="C170" i="25"/>
  <c r="C169" i="25"/>
  <c r="C168" i="25"/>
  <c r="C167" i="25"/>
  <c r="C166" i="25"/>
  <c r="C165" i="25"/>
  <c r="C164" i="25"/>
  <c r="C163" i="25"/>
  <c r="C162" i="25"/>
  <c r="C161" i="25"/>
  <c r="C160" i="25"/>
  <c r="C159" i="25"/>
  <c r="C158" i="25"/>
  <c r="C157" i="25"/>
  <c r="C156" i="25"/>
  <c r="C155" i="25"/>
  <c r="C154" i="25"/>
  <c r="C153" i="25"/>
  <c r="C152" i="25"/>
  <c r="C151" i="25"/>
  <c r="C150" i="25"/>
  <c r="C149" i="25"/>
  <c r="C148" i="25"/>
  <c r="C147" i="25"/>
  <c r="C146" i="25"/>
  <c r="C145" i="25"/>
  <c r="C144" i="25"/>
  <c r="C143" i="25"/>
  <c r="C142" i="25"/>
  <c r="C141" i="25"/>
  <c r="C140" i="25"/>
  <c r="C139" i="25"/>
  <c r="C138" i="25"/>
  <c r="C137" i="25"/>
  <c r="C136" i="25"/>
  <c r="C135" i="25"/>
  <c r="C134" i="25"/>
  <c r="C133" i="25"/>
  <c r="C132" i="25"/>
  <c r="C131" i="25"/>
  <c r="C130" i="25"/>
  <c r="C129" i="25"/>
  <c r="C128" i="25"/>
  <c r="C127" i="25"/>
  <c r="C126" i="25"/>
  <c r="C125" i="25"/>
  <c r="C124" i="25"/>
  <c r="C123" i="25"/>
  <c r="C122" i="25"/>
  <c r="C121" i="25"/>
  <c r="C120" i="25"/>
  <c r="C119" i="25"/>
  <c r="C118" i="25"/>
  <c r="C117" i="25"/>
  <c r="C116" i="25"/>
  <c r="C115" i="25"/>
  <c r="C114" i="25"/>
  <c r="C113" i="25"/>
  <c r="C112" i="25"/>
  <c r="C111" i="25"/>
  <c r="C110" i="25"/>
  <c r="E122" i="25" s="1"/>
  <c r="C109" i="25"/>
  <c r="C108" i="25"/>
  <c r="C107" i="25"/>
  <c r="C106" i="25"/>
  <c r="C105" i="25"/>
  <c r="C104" i="25"/>
  <c r="C103" i="25"/>
  <c r="C102" i="25"/>
  <c r="C101" i="25"/>
  <c r="C100" i="25"/>
  <c r="B98" i="25"/>
  <c r="C97" i="25"/>
  <c r="C96" i="25"/>
  <c r="C95" i="25"/>
  <c r="C94" i="25"/>
  <c r="C93" i="25"/>
  <c r="C92" i="25"/>
  <c r="C91" i="25"/>
  <c r="C90" i="25"/>
  <c r="C89" i="25"/>
  <c r="C88" i="25"/>
  <c r="C87" i="25"/>
  <c r="C86" i="25"/>
  <c r="C85" i="25"/>
  <c r="C84" i="25"/>
  <c r="C83" i="25"/>
  <c r="C82" i="25"/>
  <c r="C81" i="25"/>
  <c r="C80" i="25"/>
  <c r="C79" i="25"/>
  <c r="C78" i="25"/>
  <c r="C77" i="25"/>
  <c r="C76" i="25"/>
  <c r="C75" i="25"/>
  <c r="C74" i="25"/>
  <c r="C73" i="25"/>
  <c r="C72" i="25"/>
  <c r="C71" i="25"/>
  <c r="C70" i="25"/>
  <c r="C69" i="25"/>
  <c r="C68" i="25"/>
  <c r="C67" i="25"/>
  <c r="C66" i="25"/>
  <c r="C65" i="25"/>
  <c r="C64" i="25"/>
  <c r="C63" i="25"/>
  <c r="C62" i="25"/>
  <c r="C61" i="25"/>
  <c r="C60" i="25"/>
  <c r="C59" i="25"/>
  <c r="C58" i="25"/>
  <c r="C57" i="25"/>
  <c r="C56" i="25"/>
  <c r="C55" i="25"/>
  <c r="C54" i="25"/>
  <c r="C53" i="25"/>
  <c r="C52" i="25"/>
  <c r="C51" i="25"/>
  <c r="C50" i="25"/>
  <c r="C49" i="25"/>
  <c r="C48" i="25"/>
  <c r="C47" i="25"/>
  <c r="C46" i="25"/>
  <c r="C45" i="25"/>
  <c r="C44" i="25"/>
  <c r="C43" i="25"/>
  <c r="C42" i="25"/>
  <c r="C41" i="25"/>
  <c r="C40" i="25"/>
  <c r="C39" i="25"/>
  <c r="C38" i="25"/>
  <c r="C37" i="25"/>
  <c r="C36" i="25"/>
  <c r="C35" i="25"/>
  <c r="C34" i="25"/>
  <c r="C33" i="25"/>
  <c r="C32" i="25"/>
  <c r="C31" i="25"/>
  <c r="C30" i="25"/>
  <c r="C29" i="25"/>
  <c r="C28" i="25"/>
  <c r="C27" i="25"/>
  <c r="C25" i="25"/>
  <c r="E25" i="25" s="1"/>
  <c r="C24" i="25"/>
  <c r="E24" i="25" s="1"/>
  <c r="C23" i="25"/>
  <c r="E23" i="25" s="1"/>
  <c r="C22" i="25"/>
  <c r="E22" i="25" s="1"/>
  <c r="C21" i="25"/>
  <c r="C20" i="25"/>
  <c r="C19" i="25"/>
  <c r="C18" i="25"/>
  <c r="C17" i="25"/>
  <c r="C16" i="25"/>
  <c r="C15" i="25"/>
  <c r="C14" i="25"/>
  <c r="D14" i="25" s="1"/>
  <c r="A304" i="42" l="1"/>
  <c r="A308" i="42"/>
  <c r="A301" i="42"/>
  <c r="A310" i="42"/>
  <c r="A299" i="42"/>
  <c r="A303" i="42"/>
  <c r="A307" i="42"/>
  <c r="A302" i="42"/>
  <c r="A305" i="42"/>
  <c r="A300" i="42"/>
  <c r="A306" i="42"/>
  <c r="A309" i="42"/>
  <c r="E192" i="25"/>
  <c r="E184" i="25"/>
  <c r="E209" i="25"/>
  <c r="E208" i="25"/>
  <c r="E200" i="25"/>
  <c r="D193" i="25"/>
  <c r="D185" i="25"/>
  <c r="A422" i="40"/>
  <c r="A424" i="40"/>
  <c r="A99" i="40"/>
  <c r="A419" i="40"/>
  <c r="A71" i="40"/>
  <c r="A426" i="40"/>
  <c r="A418" i="40"/>
  <c r="A421" i="40"/>
  <c r="A423" i="40"/>
  <c r="A427" i="40"/>
  <c r="A428" i="40"/>
  <c r="A425" i="40"/>
  <c r="A429" i="40"/>
  <c r="A420" i="40"/>
  <c r="A103" i="40"/>
  <c r="D233" i="25"/>
  <c r="E224" i="25"/>
  <c r="E216" i="25"/>
  <c r="E231" i="25"/>
  <c r="D252" i="25"/>
  <c r="E251" i="25"/>
  <c r="E244" i="25"/>
  <c r="D213" i="25"/>
  <c r="D236" i="25"/>
  <c r="E223" i="25"/>
  <c r="D210" i="25"/>
  <c r="E203" i="25"/>
  <c r="D228" i="25"/>
  <c r="E187" i="25"/>
  <c r="E193" i="25"/>
  <c r="E201" i="25"/>
  <c r="E225" i="25"/>
  <c r="E212" i="25"/>
  <c r="D246" i="25"/>
  <c r="D225" i="25"/>
  <c r="D206" i="25"/>
  <c r="D238" i="25"/>
  <c r="D217" i="25"/>
  <c r="D205" i="25"/>
  <c r="D182" i="25"/>
  <c r="D245" i="25"/>
  <c r="E240" i="25"/>
  <c r="D196" i="25"/>
  <c r="D239" i="25"/>
  <c r="D226" i="25"/>
  <c r="D214" i="25"/>
  <c r="D209" i="25"/>
  <c r="D201" i="25"/>
  <c r="D188" i="25"/>
  <c r="D249" i="25"/>
  <c r="D237" i="25"/>
  <c r="D194" i="25"/>
  <c r="E199" i="25"/>
  <c r="D242" i="25"/>
  <c r="E235" i="25"/>
  <c r="E228" i="25"/>
  <c r="D198" i="25"/>
  <c r="D184" i="25"/>
  <c r="D223" i="25"/>
  <c r="D204" i="25"/>
  <c r="D191" i="25"/>
  <c r="E215" i="25"/>
  <c r="D250" i="25"/>
  <c r="D241" i="25"/>
  <c r="E236" i="25"/>
  <c r="E232" i="25"/>
  <c r="D218" i="25"/>
  <c r="E204" i="25"/>
  <c r="D186" i="25"/>
  <c r="E247" i="25"/>
  <c r="E249" i="25"/>
  <c r="E227" i="25"/>
  <c r="E217" i="25"/>
  <c r="E191" i="25"/>
  <c r="E185" i="25"/>
  <c r="D231" i="25"/>
  <c r="D222" i="25"/>
  <c r="D199" i="25"/>
  <c r="D190" i="25"/>
  <c r="D253" i="25"/>
  <c r="E252" i="25"/>
  <c r="D234" i="25"/>
  <c r="D230" i="25"/>
  <c r="E220" i="25"/>
  <c r="D207" i="25"/>
  <c r="D202" i="25"/>
  <c r="E188" i="25"/>
  <c r="D221" i="25"/>
  <c r="D189" i="25"/>
  <c r="E243" i="25"/>
  <c r="E239" i="25"/>
  <c r="D229" i="25"/>
  <c r="E211" i="25"/>
  <c r="E207" i="25"/>
  <c r="D197" i="25"/>
  <c r="D183" i="25"/>
  <c r="D251" i="25"/>
  <c r="D235" i="25"/>
  <c r="D219" i="25"/>
  <c r="E253" i="25"/>
  <c r="D248" i="25"/>
  <c r="E245" i="25"/>
  <c r="D240" i="25"/>
  <c r="E237" i="25"/>
  <c r="D232" i="25"/>
  <c r="E229" i="25"/>
  <c r="D224" i="25"/>
  <c r="E221" i="25"/>
  <c r="D216" i="25"/>
  <c r="E213" i="25"/>
  <c r="D208" i="25"/>
  <c r="E205" i="25"/>
  <c r="D200" i="25"/>
  <c r="E197" i="25"/>
  <c r="D192" i="25"/>
  <c r="E189" i="25"/>
  <c r="D243" i="25"/>
  <c r="D227" i="25"/>
  <c r="D211" i="25"/>
  <c r="D203" i="25"/>
  <c r="D195" i="25"/>
  <c r="D187" i="25"/>
  <c r="E250" i="25"/>
  <c r="E242" i="25"/>
  <c r="E234" i="25"/>
  <c r="E226" i="25"/>
  <c r="E218" i="25"/>
  <c r="E210" i="25"/>
  <c r="E202" i="25"/>
  <c r="E194" i="25"/>
  <c r="E186" i="25"/>
  <c r="E183" i="25"/>
  <c r="E246" i="25"/>
  <c r="E238" i="25"/>
  <c r="E230" i="25"/>
  <c r="E222" i="25"/>
  <c r="E214" i="25"/>
  <c r="E206" i="25"/>
  <c r="E198" i="25"/>
  <c r="E190" i="25"/>
  <c r="E182" i="25"/>
  <c r="D20" i="25"/>
  <c r="D101" i="25"/>
  <c r="D133" i="25"/>
  <c r="D157" i="25"/>
  <c r="E127" i="25"/>
  <c r="E163" i="25"/>
  <c r="E159" i="25"/>
  <c r="E175" i="25"/>
  <c r="E120" i="25"/>
  <c r="D136" i="25"/>
  <c r="D168" i="25"/>
  <c r="D140" i="25"/>
  <c r="D109" i="25"/>
  <c r="D149" i="25"/>
  <c r="E108" i="25"/>
  <c r="D161" i="25"/>
  <c r="D117" i="25"/>
  <c r="D145" i="25"/>
  <c r="E152" i="25"/>
  <c r="D18" i="25"/>
  <c r="D116" i="25"/>
  <c r="D19" i="25"/>
  <c r="E172" i="25"/>
  <c r="E162" i="25"/>
  <c r="D111" i="25"/>
  <c r="D47" i="25"/>
  <c r="E125" i="25"/>
  <c r="D21" i="25"/>
  <c r="E30" i="25"/>
  <c r="D46" i="25"/>
  <c r="D103" i="25"/>
  <c r="D15" i="25"/>
  <c r="D39" i="25"/>
  <c r="D16" i="25"/>
  <c r="E40" i="25"/>
  <c r="E88" i="25"/>
  <c r="D17" i="25"/>
  <c r="D89" i="25"/>
  <c r="D177" i="25"/>
  <c r="D142" i="25"/>
  <c r="D64" i="25"/>
  <c r="E141" i="25"/>
  <c r="E143" i="25"/>
  <c r="D174" i="25"/>
  <c r="D181" i="25"/>
  <c r="D80" i="25"/>
  <c r="D104" i="25"/>
  <c r="D58" i="25"/>
  <c r="D106" i="25"/>
  <c r="D114" i="25"/>
  <c r="D137" i="25"/>
  <c r="D22" i="25"/>
  <c r="D108" i="25"/>
  <c r="E136" i="25"/>
  <c r="E151" i="25"/>
  <c r="D154" i="25"/>
  <c r="E83" i="25"/>
  <c r="E139" i="25"/>
  <c r="E167" i="25"/>
  <c r="E170" i="25"/>
  <c r="D23" i="25"/>
  <c r="E135" i="25"/>
  <c r="D54" i="25"/>
  <c r="E130" i="25"/>
  <c r="D126" i="25"/>
  <c r="D156" i="25"/>
  <c r="D164" i="25"/>
  <c r="D178" i="25"/>
  <c r="D52" i="25"/>
  <c r="D68" i="25"/>
  <c r="D90" i="25"/>
  <c r="D107" i="25"/>
  <c r="E114" i="25"/>
  <c r="D120" i="25"/>
  <c r="E134" i="25"/>
  <c r="D146" i="25"/>
  <c r="D152" i="25"/>
  <c r="D158" i="25"/>
  <c r="E176" i="25"/>
  <c r="E38" i="25"/>
  <c r="E85" i="25"/>
  <c r="D121" i="25"/>
  <c r="D153" i="25"/>
  <c r="D165" i="25"/>
  <c r="E171" i="25"/>
  <c r="E164" i="25"/>
  <c r="D31" i="25"/>
  <c r="D70" i="25"/>
  <c r="E116" i="25"/>
  <c r="E128" i="25"/>
  <c r="E148" i="25"/>
  <c r="E166" i="25"/>
  <c r="E63" i="25"/>
  <c r="E79" i="25"/>
  <c r="D102" i="25"/>
  <c r="D148" i="25"/>
  <c r="E160" i="25"/>
  <c r="D172" i="25"/>
  <c r="E178" i="25"/>
  <c r="D49" i="25"/>
  <c r="D72" i="25"/>
  <c r="D130" i="25"/>
  <c r="E155" i="25"/>
  <c r="E168" i="25"/>
  <c r="D173" i="25"/>
  <c r="E57" i="25"/>
  <c r="E73" i="25"/>
  <c r="E112" i="25"/>
  <c r="D124" i="25"/>
  <c r="D162" i="25"/>
  <c r="E180" i="25"/>
  <c r="D50" i="25"/>
  <c r="D66" i="25"/>
  <c r="D74" i="25"/>
  <c r="D82" i="25"/>
  <c r="D105" i="25"/>
  <c r="E132" i="25"/>
  <c r="E144" i="25"/>
  <c r="D169" i="25"/>
  <c r="D180" i="25"/>
  <c r="E123" i="25"/>
  <c r="E126" i="25"/>
  <c r="E142" i="25"/>
  <c r="E158" i="25"/>
  <c r="E174" i="25"/>
  <c r="E35" i="25"/>
  <c r="E36" i="25"/>
  <c r="E41" i="25"/>
  <c r="D57" i="25"/>
  <c r="D63" i="25"/>
  <c r="E69" i="25"/>
  <c r="D73" i="25"/>
  <c r="D79" i="25"/>
  <c r="D84" i="25"/>
  <c r="E89" i="25"/>
  <c r="E95" i="25"/>
  <c r="D110" i="25"/>
  <c r="E117" i="25"/>
  <c r="D127" i="25"/>
  <c r="E133" i="25"/>
  <c r="D143" i="25"/>
  <c r="E149" i="25"/>
  <c r="D159" i="25"/>
  <c r="E165" i="25"/>
  <c r="D175" i="25"/>
  <c r="E181" i="25"/>
  <c r="E146" i="25"/>
  <c r="E43" i="25"/>
  <c r="E48" i="25"/>
  <c r="E54" i="25"/>
  <c r="E59" i="25"/>
  <c r="E64" i="25"/>
  <c r="E70" i="25"/>
  <c r="E75" i="25"/>
  <c r="E80" i="25"/>
  <c r="D86" i="25"/>
  <c r="E97" i="25"/>
  <c r="E103" i="25"/>
  <c r="E107" i="25"/>
  <c r="D115" i="25"/>
  <c r="D118" i="25"/>
  <c r="E121" i="25"/>
  <c r="E124" i="25"/>
  <c r="D131" i="25"/>
  <c r="D134" i="25"/>
  <c r="E137" i="25"/>
  <c r="E140" i="25"/>
  <c r="D147" i="25"/>
  <c r="D150" i="25"/>
  <c r="E153" i="25"/>
  <c r="E156" i="25"/>
  <c r="D163" i="25"/>
  <c r="D166" i="25"/>
  <c r="E169" i="25"/>
  <c r="D179" i="25"/>
  <c r="D32" i="25"/>
  <c r="E44" i="25"/>
  <c r="E49" i="25"/>
  <c r="D60" i="25"/>
  <c r="E65" i="25"/>
  <c r="E71" i="25"/>
  <c r="D76" i="25"/>
  <c r="E81" i="25"/>
  <c r="E86" i="25"/>
  <c r="E90" i="25"/>
  <c r="D112" i="25"/>
  <c r="E115" i="25"/>
  <c r="E118" i="25"/>
  <c r="D125" i="25"/>
  <c r="D128" i="25"/>
  <c r="E131" i="25"/>
  <c r="D141" i="25"/>
  <c r="D144" i="25"/>
  <c r="E147" i="25"/>
  <c r="E150" i="25"/>
  <c r="D160" i="25"/>
  <c r="D176" i="25"/>
  <c r="E179" i="25"/>
  <c r="E27" i="25"/>
  <c r="E32" i="25"/>
  <c r="D55" i="25"/>
  <c r="E61" i="25"/>
  <c r="D65" i="25"/>
  <c r="D71" i="25"/>
  <c r="E77" i="25"/>
  <c r="D81" i="25"/>
  <c r="E87" i="25"/>
  <c r="E91" i="25"/>
  <c r="D119" i="25"/>
  <c r="D122" i="25"/>
  <c r="D135" i="25"/>
  <c r="D138" i="25"/>
  <c r="D151" i="25"/>
  <c r="E157" i="25"/>
  <c r="D167" i="25"/>
  <c r="D170" i="25"/>
  <c r="E173" i="25"/>
  <c r="D48" i="25"/>
  <c r="E28" i="25"/>
  <c r="E33" i="25"/>
  <c r="D56" i="25"/>
  <c r="D62" i="25"/>
  <c r="D78" i="25"/>
  <c r="D87" i="25"/>
  <c r="E92" i="25"/>
  <c r="D113" i="25"/>
  <c r="E119" i="25"/>
  <c r="D129" i="25"/>
  <c r="D132" i="25"/>
  <c r="E138" i="25"/>
  <c r="E154" i="25"/>
  <c r="D40" i="25"/>
  <c r="E46" i="25"/>
  <c r="E51" i="25"/>
  <c r="E56" i="25"/>
  <c r="E62" i="25"/>
  <c r="E67" i="25"/>
  <c r="E72" i="25"/>
  <c r="E78" i="25"/>
  <c r="E82" i="25"/>
  <c r="D88" i="25"/>
  <c r="E93" i="25"/>
  <c r="E101" i="25"/>
  <c r="E105" i="25"/>
  <c r="E109" i="25"/>
  <c r="E113" i="25"/>
  <c r="D123" i="25"/>
  <c r="E129" i="25"/>
  <c r="D139" i="25"/>
  <c r="E145" i="25"/>
  <c r="D155" i="25"/>
  <c r="E161" i="25"/>
  <c r="D171" i="25"/>
  <c r="E177" i="25"/>
  <c r="D95" i="25"/>
  <c r="D94" i="25"/>
  <c r="D27" i="25"/>
  <c r="D30" i="25"/>
  <c r="D35" i="25"/>
  <c r="D38" i="25"/>
  <c r="D43" i="25"/>
  <c r="D51" i="25"/>
  <c r="D59" i="25"/>
  <c r="D67" i="25"/>
  <c r="D75" i="25"/>
  <c r="D83" i="25"/>
  <c r="D91" i="25"/>
  <c r="E94" i="25"/>
  <c r="E100" i="25"/>
  <c r="E106" i="25"/>
  <c r="C99" i="25"/>
  <c r="C98" i="25"/>
  <c r="E31" i="25"/>
  <c r="E39" i="25"/>
  <c r="E47" i="25"/>
  <c r="E52" i="25"/>
  <c r="E55" i="25"/>
  <c r="E60" i="25"/>
  <c r="E68" i="25"/>
  <c r="E76" i="25"/>
  <c r="E84" i="25"/>
  <c r="D36" i="25"/>
  <c r="D93" i="25"/>
  <c r="D92" i="25"/>
  <c r="D26" i="25"/>
  <c r="D34" i="25"/>
  <c r="D42" i="25"/>
  <c r="D97" i="25"/>
  <c r="D96" i="25"/>
  <c r="E104" i="25"/>
  <c r="D28" i="25"/>
  <c r="D33" i="25"/>
  <c r="D41" i="25"/>
  <c r="E26" i="25"/>
  <c r="E29" i="25"/>
  <c r="E34" i="25"/>
  <c r="E37" i="25"/>
  <c r="E42" i="25"/>
  <c r="E45" i="25"/>
  <c r="E50" i="25"/>
  <c r="E53" i="25"/>
  <c r="E58" i="25"/>
  <c r="E66" i="25"/>
  <c r="E74" i="25"/>
  <c r="E96" i="25"/>
  <c r="D25" i="25"/>
  <c r="D44" i="25"/>
  <c r="D24" i="25"/>
  <c r="D29" i="25"/>
  <c r="D37" i="25"/>
  <c r="D45" i="25"/>
  <c r="D53" i="25"/>
  <c r="D61" i="25"/>
  <c r="D69" i="25"/>
  <c r="D77" i="25"/>
  <c r="D85" i="25"/>
  <c r="E102" i="25"/>
  <c r="A317" i="42" l="1"/>
  <c r="A311" i="42"/>
  <c r="A316" i="42"/>
  <c r="A321" i="42"/>
  <c r="A314" i="42"/>
  <c r="A322" i="42"/>
  <c r="A318" i="42"/>
  <c r="A319" i="42"/>
  <c r="A313" i="42"/>
  <c r="A312" i="42"/>
  <c r="A315" i="42"/>
  <c r="A320" i="42"/>
  <c r="A438" i="40"/>
  <c r="A441" i="40"/>
  <c r="A59" i="40"/>
  <c r="A434" i="40"/>
  <c r="A432" i="40"/>
  <c r="A439" i="40"/>
  <c r="A437" i="40"/>
  <c r="A431" i="40"/>
  <c r="A91" i="40"/>
  <c r="A440" i="40"/>
  <c r="A430" i="40"/>
  <c r="A433" i="40"/>
  <c r="A87" i="40"/>
  <c r="A436" i="40"/>
  <c r="A435" i="40"/>
  <c r="E110" i="25"/>
  <c r="E98" i="25"/>
  <c r="D98" i="25"/>
  <c r="D99" i="25"/>
  <c r="E99" i="25"/>
  <c r="E111" i="25"/>
  <c r="D100" i="25"/>
  <c r="A448" i="40" l="1"/>
  <c r="A453" i="40"/>
  <c r="A444" i="40"/>
  <c r="A450" i="40"/>
  <c r="A443" i="40"/>
  <c r="A447" i="40"/>
  <c r="A442" i="40"/>
  <c r="A449" i="40"/>
  <c r="A47" i="40"/>
  <c r="A452" i="40"/>
  <c r="A451" i="40"/>
  <c r="A79" i="40"/>
  <c r="A75" i="40"/>
  <c r="A445" i="40"/>
  <c r="A446" i="40"/>
  <c r="F118" i="23"/>
  <c r="G118" i="23"/>
  <c r="F119" i="23"/>
  <c r="G119" i="23"/>
  <c r="F120" i="23"/>
  <c r="G120" i="23"/>
  <c r="F121" i="23"/>
  <c r="G121" i="23"/>
  <c r="A63" i="40" l="1"/>
  <c r="A35" i="40"/>
  <c r="A67" i="40"/>
  <c r="F23" i="14"/>
  <c r="A23" i="40" l="1"/>
  <c r="A51" i="40"/>
  <c r="A55" i="40"/>
  <c r="F106" i="23"/>
  <c r="G106" i="23"/>
  <c r="F107" i="23"/>
  <c r="G107" i="23"/>
  <c r="F108" i="23"/>
  <c r="G108" i="23"/>
  <c r="F109" i="23"/>
  <c r="G109" i="23"/>
  <c r="A11" i="40" l="1"/>
  <c r="A39" i="40"/>
  <c r="A43" i="40"/>
  <c r="A225" i="20"/>
  <c r="A237" i="20" s="1"/>
  <c r="A249" i="20" s="1"/>
  <c r="A261" i="20" s="1"/>
  <c r="A273" i="20" s="1"/>
  <c r="A285" i="20" s="1"/>
  <c r="A297" i="20" s="1"/>
  <c r="A309" i="20" s="1"/>
  <c r="A321" i="20" s="1"/>
  <c r="A333" i="20" s="1"/>
  <c r="A345" i="20" s="1"/>
  <c r="A357" i="20" s="1"/>
  <c r="A369" i="20" s="1"/>
  <c r="A381" i="20" s="1"/>
  <c r="A393" i="20" s="1"/>
  <c r="A405" i="20" s="1"/>
  <c r="A417" i="20" s="1"/>
  <c r="A224" i="20"/>
  <c r="A236" i="20" s="1"/>
  <c r="A248" i="20" s="1"/>
  <c r="A260" i="20" s="1"/>
  <c r="A272" i="20" s="1"/>
  <c r="A284" i="20" s="1"/>
  <c r="A296" i="20" s="1"/>
  <c r="A308" i="20" s="1"/>
  <c r="A320" i="20" s="1"/>
  <c r="A332" i="20" s="1"/>
  <c r="A344" i="20" s="1"/>
  <c r="A356" i="20" s="1"/>
  <c r="A368" i="20" s="1"/>
  <c r="A380" i="20" s="1"/>
  <c r="A392" i="20" s="1"/>
  <c r="A404" i="20" s="1"/>
  <c r="A416" i="20" s="1"/>
  <c r="A223" i="20"/>
  <c r="A235" i="20" s="1"/>
  <c r="A247" i="20" s="1"/>
  <c r="A259" i="20" s="1"/>
  <c r="A271" i="20" s="1"/>
  <c r="A283" i="20" s="1"/>
  <c r="A295" i="20" s="1"/>
  <c r="A307" i="20" s="1"/>
  <c r="A319" i="20" s="1"/>
  <c r="A331" i="20" s="1"/>
  <c r="A343" i="20" s="1"/>
  <c r="A355" i="20" s="1"/>
  <c r="A367" i="20" s="1"/>
  <c r="A379" i="20" s="1"/>
  <c r="A391" i="20" s="1"/>
  <c r="A403" i="20" s="1"/>
  <c r="A415" i="20" s="1"/>
  <c r="A222" i="20"/>
  <c r="A234" i="20" s="1"/>
  <c r="A246" i="20" s="1"/>
  <c r="A258" i="20" s="1"/>
  <c r="A270" i="20" s="1"/>
  <c r="A282" i="20" s="1"/>
  <c r="A294" i="20" s="1"/>
  <c r="A306" i="20" s="1"/>
  <c r="A318" i="20" s="1"/>
  <c r="A330" i="20" s="1"/>
  <c r="A342" i="20" s="1"/>
  <c r="A354" i="20" s="1"/>
  <c r="A366" i="20" s="1"/>
  <c r="A378" i="20" s="1"/>
  <c r="A390" i="20" s="1"/>
  <c r="A402" i="20" s="1"/>
  <c r="A414" i="20" s="1"/>
  <c r="A221" i="20"/>
  <c r="A233" i="20" s="1"/>
  <c r="A245" i="20" s="1"/>
  <c r="A257" i="20" s="1"/>
  <c r="A269" i="20" s="1"/>
  <c r="A281" i="20" s="1"/>
  <c r="A293" i="20" s="1"/>
  <c r="A305" i="20" s="1"/>
  <c r="A317" i="20" s="1"/>
  <c r="A329" i="20" s="1"/>
  <c r="A341" i="20" s="1"/>
  <c r="A353" i="20" s="1"/>
  <c r="A365" i="20" s="1"/>
  <c r="A377" i="20" s="1"/>
  <c r="A389" i="20" s="1"/>
  <c r="A401" i="20" s="1"/>
  <c r="A413" i="20" s="1"/>
  <c r="A220" i="20"/>
  <c r="A232" i="20" s="1"/>
  <c r="A244" i="20" s="1"/>
  <c r="A256" i="20" s="1"/>
  <c r="A268" i="20" s="1"/>
  <c r="A280" i="20" s="1"/>
  <c r="A292" i="20" s="1"/>
  <c r="A304" i="20" s="1"/>
  <c r="A316" i="20" s="1"/>
  <c r="A328" i="20" s="1"/>
  <c r="A340" i="20" s="1"/>
  <c r="A352" i="20" s="1"/>
  <c r="A364" i="20" s="1"/>
  <c r="A376" i="20" s="1"/>
  <c r="A388" i="20" s="1"/>
  <c r="A400" i="20" s="1"/>
  <c r="A412" i="20" s="1"/>
  <c r="A219" i="20"/>
  <c r="A231" i="20" s="1"/>
  <c r="A243" i="20" s="1"/>
  <c r="A255" i="20" s="1"/>
  <c r="A267" i="20" s="1"/>
  <c r="A279" i="20" s="1"/>
  <c r="A291" i="20" s="1"/>
  <c r="A303" i="20" s="1"/>
  <c r="A315" i="20" s="1"/>
  <c r="A327" i="20" s="1"/>
  <c r="A339" i="20" s="1"/>
  <c r="A351" i="20" s="1"/>
  <c r="A363" i="20" s="1"/>
  <c r="A375" i="20" s="1"/>
  <c r="A387" i="20" s="1"/>
  <c r="A399" i="20" s="1"/>
  <c r="A411" i="20" s="1"/>
  <c r="A218" i="20"/>
  <c r="A230" i="20" s="1"/>
  <c r="A242" i="20" s="1"/>
  <c r="A254" i="20" s="1"/>
  <c r="A266" i="20" s="1"/>
  <c r="A278" i="20" s="1"/>
  <c r="A290" i="20" s="1"/>
  <c r="A302" i="20" s="1"/>
  <c r="A314" i="20" s="1"/>
  <c r="A326" i="20" s="1"/>
  <c r="A338" i="20" s="1"/>
  <c r="A350" i="20" s="1"/>
  <c r="A362" i="20" s="1"/>
  <c r="A374" i="20" s="1"/>
  <c r="A386" i="20" s="1"/>
  <c r="A398" i="20" s="1"/>
  <c r="A410" i="20" s="1"/>
  <c r="A217" i="20"/>
  <c r="A229" i="20" s="1"/>
  <c r="A241" i="20" s="1"/>
  <c r="A253" i="20" s="1"/>
  <c r="A265" i="20" s="1"/>
  <c r="A277" i="20" s="1"/>
  <c r="A289" i="20" s="1"/>
  <c r="A301" i="20" s="1"/>
  <c r="A313" i="20" s="1"/>
  <c r="A325" i="20" s="1"/>
  <c r="A337" i="20" s="1"/>
  <c r="A349" i="20" s="1"/>
  <c r="A361" i="20" s="1"/>
  <c r="A373" i="20" s="1"/>
  <c r="A385" i="20" s="1"/>
  <c r="A397" i="20" s="1"/>
  <c r="A409" i="20" s="1"/>
  <c r="A421" i="20" s="1"/>
  <c r="A216" i="20"/>
  <c r="A228" i="20" s="1"/>
  <c r="A240" i="20" s="1"/>
  <c r="A252" i="20" s="1"/>
  <c r="A264" i="20" s="1"/>
  <c r="A276" i="20" s="1"/>
  <c r="A288" i="20" s="1"/>
  <c r="A300" i="20" s="1"/>
  <c r="A312" i="20" s="1"/>
  <c r="A324" i="20" s="1"/>
  <c r="A336" i="20" s="1"/>
  <c r="A348" i="20" s="1"/>
  <c r="A360" i="20" s="1"/>
  <c r="A372" i="20" s="1"/>
  <c r="A384" i="20" s="1"/>
  <c r="A396" i="20" s="1"/>
  <c r="A408" i="20" s="1"/>
  <c r="A420" i="20" s="1"/>
  <c r="A215" i="20"/>
  <c r="A227" i="20" s="1"/>
  <c r="A239" i="20" s="1"/>
  <c r="A251" i="20" s="1"/>
  <c r="A263" i="20" s="1"/>
  <c r="A275" i="20" s="1"/>
  <c r="A287" i="20" s="1"/>
  <c r="A299" i="20" s="1"/>
  <c r="A311" i="20" s="1"/>
  <c r="A323" i="20" s="1"/>
  <c r="A335" i="20" s="1"/>
  <c r="A347" i="20" s="1"/>
  <c r="A359" i="20" s="1"/>
  <c r="A371" i="20" s="1"/>
  <c r="A383" i="20" s="1"/>
  <c r="A395" i="20" s="1"/>
  <c r="A407" i="20" s="1"/>
  <c r="A419" i="20" s="1"/>
  <c r="A214" i="20"/>
  <c r="A226" i="20" s="1"/>
  <c r="A238" i="20" s="1"/>
  <c r="A250" i="20" s="1"/>
  <c r="A262" i="20" s="1"/>
  <c r="A274" i="20" s="1"/>
  <c r="A286" i="20" s="1"/>
  <c r="A298" i="20" s="1"/>
  <c r="A310" i="20" s="1"/>
  <c r="A322" i="20" s="1"/>
  <c r="A334" i="20" s="1"/>
  <c r="A346" i="20" s="1"/>
  <c r="A358" i="20" s="1"/>
  <c r="A370" i="20" s="1"/>
  <c r="A382" i="20" s="1"/>
  <c r="A394" i="20" s="1"/>
  <c r="A406" i="20" s="1"/>
  <c r="A418" i="20" s="1"/>
  <c r="A94" i="13"/>
  <c r="A106" i="13" s="1"/>
  <c r="A95" i="13"/>
  <c r="A107" i="13" s="1"/>
  <c r="A119" i="13" s="1"/>
  <c r="A96" i="13"/>
  <c r="A108" i="13" s="1"/>
  <c r="A120" i="13" s="1"/>
  <c r="A97" i="13"/>
  <c r="A109" i="13" s="1"/>
  <c r="A121" i="13" s="1"/>
  <c r="A98" i="13"/>
  <c r="A110" i="13" s="1"/>
  <c r="A99" i="13"/>
  <c r="A111" i="13" s="1"/>
  <c r="A100" i="13"/>
  <c r="A112" i="13" s="1"/>
  <c r="A101" i="13"/>
  <c r="A113" i="13" s="1"/>
  <c r="A102" i="13"/>
  <c r="A114" i="13" s="1"/>
  <c r="A103" i="13"/>
  <c r="A115" i="13" s="1"/>
  <c r="A104" i="13"/>
  <c r="A116" i="13" s="1"/>
  <c r="A105" i="13"/>
  <c r="A117" i="13" s="1"/>
  <c r="A27" i="40" l="1"/>
  <c r="A31" i="40"/>
  <c r="A18" i="23"/>
  <c r="A22" i="23" s="1"/>
  <c r="A26" i="23" s="1"/>
  <c r="A30" i="23" s="1"/>
  <c r="A34" i="23" s="1"/>
  <c r="A38" i="23" s="1"/>
  <c r="A42" i="23" s="1"/>
  <c r="A46" i="23" s="1"/>
  <c r="A50" i="23" s="1"/>
  <c r="A54" i="23" s="1"/>
  <c r="A58" i="23" s="1"/>
  <c r="A62" i="23" s="1"/>
  <c r="A66" i="23" s="1"/>
  <c r="A70" i="23" s="1"/>
  <c r="A74" i="23" s="1"/>
  <c r="A78" i="23" s="1"/>
  <c r="A82" i="23" s="1"/>
  <c r="A86" i="23" s="1"/>
  <c r="A90" i="23" s="1"/>
  <c r="A94" i="23" s="1"/>
  <c r="A98" i="23" s="1"/>
  <c r="A102" i="23" s="1"/>
  <c r="A106" i="23" s="1"/>
  <c r="A20" i="23"/>
  <c r="A24" i="23" s="1"/>
  <c r="A28" i="23" s="1"/>
  <c r="A32" i="23" s="1"/>
  <c r="A36" i="23" s="1"/>
  <c r="A40" i="23" s="1"/>
  <c r="A44" i="23" s="1"/>
  <c r="A48" i="23" s="1"/>
  <c r="A52" i="23" s="1"/>
  <c r="A56" i="23" s="1"/>
  <c r="A60" i="23" s="1"/>
  <c r="A64" i="23" s="1"/>
  <c r="A68" i="23" s="1"/>
  <c r="A72" i="23" s="1"/>
  <c r="A76" i="23" s="1"/>
  <c r="A80" i="23" s="1"/>
  <c r="A84" i="23" s="1"/>
  <c r="A88" i="23" s="1"/>
  <c r="A92" i="23" s="1"/>
  <c r="A96" i="23" s="1"/>
  <c r="A100" i="23" s="1"/>
  <c r="A104" i="23" s="1"/>
  <c r="A108" i="23" s="1"/>
  <c r="A19" i="23"/>
  <c r="A23" i="23" s="1"/>
  <c r="A27" i="23" s="1"/>
  <c r="A31" i="23" s="1"/>
  <c r="A35" i="23" s="1"/>
  <c r="A39" i="23" s="1"/>
  <c r="A43" i="23" s="1"/>
  <c r="A47" i="23" s="1"/>
  <c r="A51" i="23" s="1"/>
  <c r="A55" i="23" s="1"/>
  <c r="A59" i="23" s="1"/>
  <c r="A63" i="23" s="1"/>
  <c r="A67" i="23" s="1"/>
  <c r="A71" i="23" s="1"/>
  <c r="A75" i="23" s="1"/>
  <c r="A79" i="23" s="1"/>
  <c r="A83" i="23" s="1"/>
  <c r="A87" i="23" s="1"/>
  <c r="A91" i="23" s="1"/>
  <c r="A21" i="23"/>
  <c r="A25" i="23" s="1"/>
  <c r="A29" i="23" s="1"/>
  <c r="A33" i="23" s="1"/>
  <c r="A37" i="23" s="1"/>
  <c r="A41" i="23" s="1"/>
  <c r="A45" i="23" s="1"/>
  <c r="A49" i="23" s="1"/>
  <c r="A53" i="23" s="1"/>
  <c r="A57" i="23" s="1"/>
  <c r="A61" i="23" s="1"/>
  <c r="A65" i="23" s="1"/>
  <c r="A69" i="23" s="1"/>
  <c r="A73" i="23" s="1"/>
  <c r="A77" i="23" s="1"/>
  <c r="A81" i="23" s="1"/>
  <c r="A85" i="23" s="1"/>
  <c r="A89" i="23" s="1"/>
  <c r="A93" i="23" s="1"/>
  <c r="A97" i="23" s="1"/>
  <c r="A101" i="23" s="1"/>
  <c r="A105" i="23" s="1"/>
  <c r="A109" i="23" s="1"/>
  <c r="G105" i="23"/>
  <c r="F105" i="23"/>
  <c r="G104" i="23"/>
  <c r="F104" i="23"/>
  <c r="G103" i="23"/>
  <c r="F103" i="23"/>
  <c r="G102" i="23"/>
  <c r="F102" i="23"/>
  <c r="G101" i="23"/>
  <c r="F101" i="23"/>
  <c r="G100" i="23"/>
  <c r="F100" i="23"/>
  <c r="G99" i="23"/>
  <c r="F99" i="23"/>
  <c r="A99" i="23"/>
  <c r="A103" i="23" s="1"/>
  <c r="A107" i="23" s="1"/>
  <c r="G98" i="23"/>
  <c r="F98" i="23"/>
  <c r="G97" i="23"/>
  <c r="F97" i="23"/>
  <c r="G96" i="23"/>
  <c r="F96" i="23"/>
  <c r="G94" i="23"/>
  <c r="F94" i="23"/>
  <c r="G93" i="23"/>
  <c r="F93" i="23"/>
  <c r="G92" i="23"/>
  <c r="F92" i="23"/>
  <c r="G91" i="23"/>
  <c r="F91" i="23"/>
  <c r="G90" i="23"/>
  <c r="F90" i="23"/>
  <c r="G89" i="23"/>
  <c r="F89" i="23"/>
  <c r="G88" i="23"/>
  <c r="F88" i="23"/>
  <c r="G87" i="23"/>
  <c r="F87" i="23"/>
  <c r="G86" i="23"/>
  <c r="F86" i="23"/>
  <c r="G85" i="23"/>
  <c r="F85" i="23"/>
  <c r="G84" i="23"/>
  <c r="F84" i="23"/>
  <c r="G83" i="23"/>
  <c r="F83" i="23"/>
  <c r="G82" i="23"/>
  <c r="F82" i="23"/>
  <c r="G81" i="23"/>
  <c r="F81" i="23"/>
  <c r="G80" i="23"/>
  <c r="F80" i="23"/>
  <c r="G79" i="23"/>
  <c r="F79" i="23"/>
  <c r="G78" i="23"/>
  <c r="F78" i="23"/>
  <c r="G77" i="23"/>
  <c r="F77" i="23"/>
  <c r="G76" i="23"/>
  <c r="F76" i="23"/>
  <c r="G75" i="23"/>
  <c r="F75" i="23"/>
  <c r="G74" i="23"/>
  <c r="F74" i="23"/>
  <c r="G73" i="23"/>
  <c r="F73" i="23"/>
  <c r="G72" i="23"/>
  <c r="F72" i="23"/>
  <c r="G71" i="23"/>
  <c r="F71" i="23"/>
  <c r="G70" i="23"/>
  <c r="F70" i="23"/>
  <c r="G69" i="23"/>
  <c r="F69" i="23"/>
  <c r="G68" i="23"/>
  <c r="F68" i="23"/>
  <c r="G67" i="23"/>
  <c r="F67" i="23"/>
  <c r="G66" i="23"/>
  <c r="F66" i="23"/>
  <c r="G65" i="23"/>
  <c r="F65" i="23"/>
  <c r="G64" i="23"/>
  <c r="F64" i="23"/>
  <c r="G63" i="23"/>
  <c r="F63" i="23"/>
  <c r="G62" i="23"/>
  <c r="F62" i="23"/>
  <c r="G61" i="23"/>
  <c r="F61" i="23"/>
  <c r="G60" i="23"/>
  <c r="F60" i="23"/>
  <c r="G59" i="23"/>
  <c r="F59" i="23"/>
  <c r="G58" i="23"/>
  <c r="F58" i="23"/>
  <c r="G57" i="23"/>
  <c r="F57" i="23"/>
  <c r="G56" i="23"/>
  <c r="F56" i="23"/>
  <c r="G55" i="23"/>
  <c r="F55" i="23"/>
  <c r="G54" i="23"/>
  <c r="F54" i="23"/>
  <c r="G53" i="23"/>
  <c r="F53" i="23"/>
  <c r="G52" i="23"/>
  <c r="F52" i="23"/>
  <c r="G51" i="23"/>
  <c r="F51" i="23"/>
  <c r="G50" i="23"/>
  <c r="F50" i="23"/>
  <c r="G49" i="23"/>
  <c r="F49" i="23"/>
  <c r="G48" i="23"/>
  <c r="F48" i="23"/>
  <c r="G47" i="23"/>
  <c r="F47" i="23"/>
  <c r="G46" i="23"/>
  <c r="F46" i="23"/>
  <c r="G45" i="23"/>
  <c r="F45" i="23"/>
  <c r="G44" i="23"/>
  <c r="F44" i="23"/>
  <c r="G43" i="23"/>
  <c r="F43" i="23"/>
  <c r="G42" i="23"/>
  <c r="F42" i="23"/>
  <c r="G41" i="23"/>
  <c r="F41" i="23"/>
  <c r="G40" i="23"/>
  <c r="F40" i="23"/>
  <c r="G39" i="23"/>
  <c r="F39" i="23"/>
  <c r="G38" i="23"/>
  <c r="F38" i="23"/>
  <c r="G37" i="23"/>
  <c r="F37" i="23"/>
  <c r="G36" i="23"/>
  <c r="F36" i="23"/>
  <c r="G35" i="23"/>
  <c r="F35" i="23"/>
  <c r="G34" i="23"/>
  <c r="F34" i="23"/>
  <c r="G33" i="23"/>
  <c r="F33" i="23"/>
  <c r="G32" i="23"/>
  <c r="F32" i="23"/>
  <c r="G31" i="23"/>
  <c r="F31" i="23"/>
  <c r="G30" i="23"/>
  <c r="F30" i="23"/>
  <c r="G29" i="23"/>
  <c r="F29" i="23"/>
  <c r="G28" i="23"/>
  <c r="F28" i="23"/>
  <c r="G27" i="23"/>
  <c r="F27" i="23"/>
  <c r="G26" i="23"/>
  <c r="F26" i="23"/>
  <c r="G25" i="23"/>
  <c r="F25" i="23"/>
  <c r="G24" i="23"/>
  <c r="F24" i="23"/>
  <c r="G23" i="23"/>
  <c r="F23" i="23"/>
  <c r="G22" i="23"/>
  <c r="F22" i="23"/>
  <c r="G21" i="23"/>
  <c r="F21" i="23"/>
  <c r="G20" i="23"/>
  <c r="F20" i="23"/>
  <c r="G19" i="23"/>
  <c r="F19" i="23"/>
  <c r="G18" i="23"/>
  <c r="F18" i="23"/>
  <c r="G17" i="23"/>
  <c r="F17" i="23"/>
  <c r="G16" i="23"/>
  <c r="F16" i="23"/>
  <c r="G15" i="23"/>
  <c r="F15" i="23"/>
  <c r="G14" i="23"/>
  <c r="F14" i="23"/>
  <c r="G13" i="23"/>
  <c r="F13" i="23"/>
  <c r="G12" i="23"/>
  <c r="F12" i="23"/>
  <c r="G11" i="23"/>
  <c r="F11" i="23"/>
  <c r="G10" i="23"/>
  <c r="F10" i="23"/>
  <c r="A15" i="40" l="1"/>
  <c r="A19" i="40"/>
  <c r="A212" i="10"/>
  <c r="A224" i="10" s="1"/>
  <c r="A213" i="10"/>
  <c r="A225" i="10" s="1"/>
  <c r="A203" i="10"/>
  <c r="A215" i="10" s="1"/>
  <c r="A227" i="10" s="1"/>
  <c r="A204" i="10"/>
  <c r="A216" i="10" s="1"/>
  <c r="A228" i="10" s="1"/>
  <c r="A205" i="10"/>
  <c r="A217" i="10" s="1"/>
  <c r="A229" i="10" s="1"/>
  <c r="A206" i="10"/>
  <c r="A218" i="10" s="1"/>
  <c r="A207" i="10"/>
  <c r="A219" i="10" s="1"/>
  <c r="A208" i="10"/>
  <c r="A220" i="10" s="1"/>
  <c r="A209" i="10"/>
  <c r="A221" i="10" s="1"/>
  <c r="A210" i="10"/>
  <c r="A222" i="10" s="1"/>
  <c r="A211" i="10"/>
  <c r="A223" i="10" s="1"/>
  <c r="A202" i="10"/>
  <c r="A214" i="10" s="1"/>
  <c r="A226" i="10" s="1"/>
  <c r="F22" i="14"/>
  <c r="F21" i="14" l="1"/>
  <c r="E15" i="15" l="1"/>
  <c r="G15" i="15" s="1"/>
  <c r="F20" i="14"/>
  <c r="F19" i="14"/>
  <c r="F18" i="14"/>
  <c r="F17" i="14"/>
  <c r="F16" i="14"/>
  <c r="F15" i="14"/>
  <c r="F14" i="14"/>
  <c r="F13" i="14"/>
  <c r="F12" i="14"/>
  <c r="F11" i="14"/>
  <c r="F10" i="14"/>
  <c r="A33" i="10"/>
  <c r="A45" i="10" s="1"/>
  <c r="A57" i="10" s="1"/>
  <c r="A69" i="10" s="1"/>
  <c r="A81" i="10" s="1"/>
  <c r="A93" i="10" s="1"/>
  <c r="A105" i="10" s="1"/>
  <c r="A117" i="10" s="1"/>
  <c r="A129" i="10" s="1"/>
  <c r="A141" i="10" s="1"/>
  <c r="A153" i="10" s="1"/>
  <c r="A165" i="10" s="1"/>
  <c r="A177" i="10" s="1"/>
  <c r="A32" i="10"/>
  <c r="A44" i="10" s="1"/>
  <c r="A56" i="10" s="1"/>
  <c r="A68" i="10" s="1"/>
  <c r="A80" i="10" s="1"/>
  <c r="A92" i="10" s="1"/>
  <c r="A104" i="10" s="1"/>
  <c r="A116" i="10" s="1"/>
  <c r="A128" i="10" s="1"/>
  <c r="A140" i="10" s="1"/>
  <c r="A152" i="10" s="1"/>
  <c r="A164" i="10" s="1"/>
  <c r="A176" i="10" s="1"/>
  <c r="A31" i="10"/>
  <c r="A43" i="10" s="1"/>
  <c r="A55" i="10" s="1"/>
  <c r="A67" i="10" s="1"/>
  <c r="A79" i="10" s="1"/>
  <c r="A91" i="10" s="1"/>
  <c r="A103" i="10" s="1"/>
  <c r="A115" i="10" s="1"/>
  <c r="A127" i="10" s="1"/>
  <c r="A139" i="10" s="1"/>
  <c r="A151" i="10" s="1"/>
  <c r="A163" i="10" s="1"/>
  <c r="A175" i="10" s="1"/>
  <c r="A30" i="10"/>
  <c r="A42" i="10" s="1"/>
  <c r="A54" i="10" s="1"/>
  <c r="A66" i="10" s="1"/>
  <c r="A78" i="10" s="1"/>
  <c r="A90" i="10" s="1"/>
  <c r="A102" i="10" s="1"/>
  <c r="A114" i="10" s="1"/>
  <c r="A126" i="10" s="1"/>
  <c r="A138" i="10" s="1"/>
  <c r="A150" i="10" s="1"/>
  <c r="A162" i="10" s="1"/>
  <c r="A174" i="10" s="1"/>
  <c r="A29" i="10"/>
  <c r="A41" i="10" s="1"/>
  <c r="A53" i="10" s="1"/>
  <c r="A65" i="10" s="1"/>
  <c r="A77" i="10" s="1"/>
  <c r="A89" i="10" s="1"/>
  <c r="A101" i="10" s="1"/>
  <c r="A113" i="10" s="1"/>
  <c r="A125" i="10" s="1"/>
  <c r="A137" i="10" s="1"/>
  <c r="A149" i="10" s="1"/>
  <c r="A161" i="10" s="1"/>
  <c r="A173" i="10" s="1"/>
  <c r="A28" i="10"/>
  <c r="A40" i="10" s="1"/>
  <c r="A52" i="10" s="1"/>
  <c r="A64" i="10" s="1"/>
  <c r="A76" i="10" s="1"/>
  <c r="A88" i="10" s="1"/>
  <c r="A100" i="10" s="1"/>
  <c r="A112" i="10" s="1"/>
  <c r="A124" i="10" s="1"/>
  <c r="A136" i="10" s="1"/>
  <c r="A148" i="10" s="1"/>
  <c r="A160" i="10" s="1"/>
  <c r="A172" i="10" s="1"/>
  <c r="A27" i="10"/>
  <c r="A39" i="10" s="1"/>
  <c r="A51" i="10" s="1"/>
  <c r="A63" i="10" s="1"/>
  <c r="A75" i="10" s="1"/>
  <c r="A87" i="10" s="1"/>
  <c r="A99" i="10" s="1"/>
  <c r="A111" i="10" s="1"/>
  <c r="A123" i="10" s="1"/>
  <c r="A135" i="10" s="1"/>
  <c r="A147" i="10" s="1"/>
  <c r="A159" i="10" s="1"/>
  <c r="A171" i="10" s="1"/>
  <c r="A26" i="10"/>
  <c r="A38" i="10" s="1"/>
  <c r="A50" i="10" s="1"/>
  <c r="A62" i="10" s="1"/>
  <c r="A74" i="10" s="1"/>
  <c r="A86" i="10" s="1"/>
  <c r="A98" i="10" s="1"/>
  <c r="A110" i="10" s="1"/>
  <c r="A122" i="10" s="1"/>
  <c r="A134" i="10" s="1"/>
  <c r="A146" i="10" s="1"/>
  <c r="A158" i="10" s="1"/>
  <c r="A170" i="10" s="1"/>
  <c r="A25" i="10"/>
  <c r="A37" i="10" s="1"/>
  <c r="A49" i="10" s="1"/>
  <c r="A61" i="10" s="1"/>
  <c r="A73" i="10" s="1"/>
  <c r="A85" i="10" s="1"/>
  <c r="A97" i="10" s="1"/>
  <c r="A109" i="10" s="1"/>
  <c r="A121" i="10" s="1"/>
  <c r="A133" i="10" s="1"/>
  <c r="A145" i="10" s="1"/>
  <c r="A157" i="10" s="1"/>
  <c r="A169" i="10" s="1"/>
  <c r="A24" i="10"/>
  <c r="A36" i="10" s="1"/>
  <c r="A48" i="10" s="1"/>
  <c r="A60" i="10" s="1"/>
  <c r="A72" i="10" s="1"/>
  <c r="A84" i="10" s="1"/>
  <c r="A96" i="10" s="1"/>
  <c r="A108" i="10" s="1"/>
  <c r="A120" i="10" s="1"/>
  <c r="A132" i="10" s="1"/>
  <c r="A144" i="10" s="1"/>
  <c r="A156" i="10" s="1"/>
  <c r="A168" i="10" s="1"/>
  <c r="A23" i="10"/>
  <c r="A35" i="10" s="1"/>
  <c r="A47" i="10" s="1"/>
  <c r="A59" i="10" s="1"/>
  <c r="A71" i="10" s="1"/>
  <c r="A83" i="10" s="1"/>
  <c r="A95" i="10" s="1"/>
  <c r="A107" i="10" s="1"/>
  <c r="A119" i="10" s="1"/>
  <c r="A131" i="10" s="1"/>
  <c r="A143" i="10" s="1"/>
  <c r="A155" i="10" s="1"/>
  <c r="A167" i="10" s="1"/>
  <c r="A22" i="10"/>
  <c r="A34" i="10" s="1"/>
  <c r="A46" i="10" s="1"/>
  <c r="A58" i="10" s="1"/>
  <c r="A70" i="10" s="1"/>
  <c r="A82" i="10" s="1"/>
  <c r="A94" i="10" s="1"/>
  <c r="A106" i="10" s="1"/>
  <c r="A118" i="10" s="1"/>
  <c r="A130" i="10" s="1"/>
  <c r="A142" i="10" s="1"/>
  <c r="A154" i="10" s="1"/>
  <c r="A166" i="10" s="1"/>
  <c r="A189" i="5"/>
  <c r="A201" i="5" s="1"/>
  <c r="A213" i="5" s="1"/>
  <c r="A225" i="5" s="1"/>
  <c r="A237" i="5" s="1"/>
  <c r="A249" i="5" s="1"/>
  <c r="A261" i="5" s="1"/>
  <c r="A273" i="5" s="1"/>
  <c r="A285" i="5" s="1"/>
  <c r="A297" i="5" s="1"/>
  <c r="A309" i="5" s="1"/>
  <c r="A321" i="5" s="1"/>
  <c r="A333" i="5" s="1"/>
  <c r="A345" i="5" s="1"/>
  <c r="A357" i="5" s="1"/>
  <c r="A369" i="5" s="1"/>
  <c r="A381" i="5" s="1"/>
  <c r="A188" i="5"/>
  <c r="A200" i="5" s="1"/>
  <c r="A212" i="5" s="1"/>
  <c r="A224" i="5" s="1"/>
  <c r="A236" i="5" s="1"/>
  <c r="A248" i="5" s="1"/>
  <c r="A260" i="5" s="1"/>
  <c r="A272" i="5" s="1"/>
  <c r="A284" i="5" s="1"/>
  <c r="A296" i="5" s="1"/>
  <c r="A308" i="5" s="1"/>
  <c r="A320" i="5" s="1"/>
  <c r="A332" i="5" s="1"/>
  <c r="A344" i="5" s="1"/>
  <c r="A356" i="5" s="1"/>
  <c r="A368" i="5" s="1"/>
  <c r="A380" i="5" s="1"/>
  <c r="A187" i="5"/>
  <c r="A199" i="5" s="1"/>
  <c r="A211" i="5" s="1"/>
  <c r="A223" i="5" s="1"/>
  <c r="A235" i="5" s="1"/>
  <c r="A247" i="5" s="1"/>
  <c r="A259" i="5" s="1"/>
  <c r="A271" i="5" s="1"/>
  <c r="A283" i="5" s="1"/>
  <c r="A295" i="5" s="1"/>
  <c r="A307" i="5" s="1"/>
  <c r="A319" i="5" s="1"/>
  <c r="A331" i="5" s="1"/>
  <c r="A343" i="5" s="1"/>
  <c r="A355" i="5" s="1"/>
  <c r="A367" i="5" s="1"/>
  <c r="A379" i="5" s="1"/>
  <c r="A186" i="5"/>
  <c r="A198" i="5" s="1"/>
  <c r="A210" i="5" s="1"/>
  <c r="A222" i="5" s="1"/>
  <c r="A234" i="5" s="1"/>
  <c r="A246" i="5" s="1"/>
  <c r="A258" i="5" s="1"/>
  <c r="A270" i="5" s="1"/>
  <c r="A282" i="5" s="1"/>
  <c r="A294" i="5" s="1"/>
  <c r="A306" i="5" s="1"/>
  <c r="A318" i="5" s="1"/>
  <c r="A330" i="5" s="1"/>
  <c r="A342" i="5" s="1"/>
  <c r="A354" i="5" s="1"/>
  <c r="A366" i="5" s="1"/>
  <c r="A378" i="5" s="1"/>
  <c r="A185" i="5"/>
  <c r="A197" i="5" s="1"/>
  <c r="A209" i="5" s="1"/>
  <c r="A221" i="5" s="1"/>
  <c r="A233" i="5" s="1"/>
  <c r="A245" i="5" s="1"/>
  <c r="A257" i="5" s="1"/>
  <c r="A269" i="5" s="1"/>
  <c r="A281" i="5" s="1"/>
  <c r="A293" i="5" s="1"/>
  <c r="A305" i="5" s="1"/>
  <c r="A317" i="5" s="1"/>
  <c r="A329" i="5" s="1"/>
  <c r="A341" i="5" s="1"/>
  <c r="A353" i="5" s="1"/>
  <c r="A365" i="5" s="1"/>
  <c r="A377" i="5" s="1"/>
  <c r="A184" i="5"/>
  <c r="A196" i="5" s="1"/>
  <c r="A208" i="5" s="1"/>
  <c r="A220" i="5" s="1"/>
  <c r="A232" i="5" s="1"/>
  <c r="A244" i="5" s="1"/>
  <c r="A256" i="5" s="1"/>
  <c r="A268" i="5" s="1"/>
  <c r="A280" i="5" s="1"/>
  <c r="A292" i="5" s="1"/>
  <c r="A304" i="5" s="1"/>
  <c r="A316" i="5" s="1"/>
  <c r="A328" i="5" s="1"/>
  <c r="A340" i="5" s="1"/>
  <c r="A352" i="5" s="1"/>
  <c r="A364" i="5" s="1"/>
  <c r="A376" i="5" s="1"/>
  <c r="A183" i="5"/>
  <c r="A195" i="5" s="1"/>
  <c r="A207" i="5" s="1"/>
  <c r="A219" i="5" s="1"/>
  <c r="A231" i="5" s="1"/>
  <c r="A243" i="5" s="1"/>
  <c r="A255" i="5" s="1"/>
  <c r="A267" i="5" s="1"/>
  <c r="A279" i="5" s="1"/>
  <c r="A291" i="5" s="1"/>
  <c r="A303" i="5" s="1"/>
  <c r="A315" i="5" s="1"/>
  <c r="A327" i="5" s="1"/>
  <c r="A339" i="5" s="1"/>
  <c r="A351" i="5" s="1"/>
  <c r="A363" i="5" s="1"/>
  <c r="A375" i="5" s="1"/>
  <c r="A182" i="5"/>
  <c r="A194" i="5" s="1"/>
  <c r="A206" i="5" s="1"/>
  <c r="A218" i="5" s="1"/>
  <c r="A230" i="5" s="1"/>
  <c r="A242" i="5" s="1"/>
  <c r="A254" i="5" s="1"/>
  <c r="A266" i="5" s="1"/>
  <c r="A278" i="5" s="1"/>
  <c r="A290" i="5" s="1"/>
  <c r="A302" i="5" s="1"/>
  <c r="A314" i="5" s="1"/>
  <c r="A326" i="5" s="1"/>
  <c r="A338" i="5" s="1"/>
  <c r="A350" i="5" s="1"/>
  <c r="A362" i="5" s="1"/>
  <c r="A374" i="5" s="1"/>
  <c r="A181" i="5"/>
  <c r="A193" i="5" s="1"/>
  <c r="A205" i="5" s="1"/>
  <c r="A217" i="5" s="1"/>
  <c r="A229" i="5" s="1"/>
  <c r="A241" i="5" s="1"/>
  <c r="A253" i="5" s="1"/>
  <c r="A265" i="5" s="1"/>
  <c r="A277" i="5" s="1"/>
  <c r="A289" i="5" s="1"/>
  <c r="A301" i="5" s="1"/>
  <c r="A313" i="5" s="1"/>
  <c r="A325" i="5" s="1"/>
  <c r="A337" i="5" s="1"/>
  <c r="A349" i="5" s="1"/>
  <c r="A361" i="5" s="1"/>
  <c r="A373" i="5" s="1"/>
  <c r="A180" i="5"/>
  <c r="A192" i="5" s="1"/>
  <c r="A204" i="5" s="1"/>
  <c r="A216" i="5" s="1"/>
  <c r="A228" i="5" s="1"/>
  <c r="A240" i="5" s="1"/>
  <c r="A252" i="5" s="1"/>
  <c r="A264" i="5" s="1"/>
  <c r="A276" i="5" s="1"/>
  <c r="A288" i="5" s="1"/>
  <c r="A300" i="5" s="1"/>
  <c r="A312" i="5" s="1"/>
  <c r="A324" i="5" s="1"/>
  <c r="A336" i="5" s="1"/>
  <c r="A348" i="5" s="1"/>
  <c r="A360" i="5" s="1"/>
  <c r="A372" i="5" s="1"/>
  <c r="A179" i="5"/>
  <c r="A191" i="5" s="1"/>
  <c r="A203" i="5" s="1"/>
  <c r="A215" i="5" s="1"/>
  <c r="A227" i="5" s="1"/>
  <c r="A239" i="5" s="1"/>
  <c r="A251" i="5" s="1"/>
  <c r="A263" i="5" s="1"/>
  <c r="A275" i="5" s="1"/>
  <c r="A287" i="5" s="1"/>
  <c r="A299" i="5" s="1"/>
  <c r="A311" i="5" s="1"/>
  <c r="A323" i="5" s="1"/>
  <c r="A335" i="5" s="1"/>
  <c r="A347" i="5" s="1"/>
  <c r="A359" i="5" s="1"/>
  <c r="A371" i="5" s="1"/>
  <c r="A178" i="5"/>
  <c r="A190" i="5" s="1"/>
  <c r="A202" i="5" s="1"/>
  <c r="A214" i="5" s="1"/>
  <c r="A226" i="5" s="1"/>
  <c r="A238" i="5" s="1"/>
  <c r="A250" i="5" s="1"/>
  <c r="A262" i="5" s="1"/>
  <c r="A274" i="5" s="1"/>
  <c r="A286" i="5" s="1"/>
  <c r="A298" i="5" s="1"/>
  <c r="A310" i="5" s="1"/>
  <c r="A322" i="5" s="1"/>
  <c r="A334" i="5" s="1"/>
  <c r="A346" i="5" s="1"/>
  <c r="A358" i="5" s="1"/>
  <c r="A37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Florencia Camusso</author>
  </authors>
  <commentList>
    <comment ref="A19" authorId="0" shapeId="0" xr:uid="{74D02585-7081-486E-BECA-094842623B0B}">
      <text>
        <r>
          <rPr>
            <sz val="9"/>
            <color indexed="81"/>
            <rFont val="Tahoma"/>
            <family val="2"/>
          </rPr>
          <t>Solo se relevo el 40% de las 40 calles habitualmente relevadas</t>
        </r>
      </text>
    </comment>
    <comment ref="A20" authorId="0" shapeId="0" xr:uid="{51AB4E4D-9980-4562-8C0C-BD724368AA94}">
      <text>
        <r>
          <rPr>
            <sz val="9"/>
            <color indexed="81"/>
            <rFont val="Tahoma"/>
            <family val="2"/>
          </rPr>
          <t>Solo se relevo el 40% de las 40 calles habitualmente relevadas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Florencia Camusso</author>
  </authors>
  <commentList>
    <comment ref="A19" authorId="0" shapeId="0" xr:uid="{BAE4F6DE-45A8-4D15-AF3E-61D144F205F5}">
      <text>
        <r>
          <rPr>
            <sz val="9"/>
            <color indexed="81"/>
            <rFont val="Tahoma"/>
            <family val="2"/>
          </rPr>
          <t>Solo se relevo el 40% de las 40 calles habitualmente relevadas</t>
        </r>
      </text>
    </comment>
    <comment ref="A20" authorId="0" shapeId="0" xr:uid="{54176488-4556-4415-AE3A-E19D50080662}">
      <text>
        <r>
          <rPr>
            <sz val="9"/>
            <color indexed="81"/>
            <rFont val="Tahoma"/>
            <family val="2"/>
          </rPr>
          <t>Solo se relevo el 40% de las 40 calles habitualmente relevadas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Florencia Camusso</author>
  </authors>
  <commentList>
    <comment ref="A19" authorId="0" shapeId="0" xr:uid="{8CA4D470-D9B2-425C-B0DF-97F9C5833CFC}">
      <text>
        <r>
          <rPr>
            <sz val="9"/>
            <color indexed="81"/>
            <rFont val="Tahoma"/>
            <family val="2"/>
          </rPr>
          <t>Solo se relevo el 40% de las 40 calles habitualmente relevadas</t>
        </r>
      </text>
    </comment>
    <comment ref="A20" authorId="0" shapeId="0" xr:uid="{DEBE58EF-D23E-4D8E-BE42-371600C92992}">
      <text>
        <r>
          <rPr>
            <sz val="9"/>
            <color indexed="81"/>
            <rFont val="Tahoma"/>
            <family val="2"/>
          </rPr>
          <t>Solo se relevo el 40% de las 40 calles habitualmente relevadas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Valentin Corvalan Erbes</author>
  </authors>
  <commentList>
    <comment ref="T9" authorId="0" shapeId="0" xr:uid="{A48557F2-9F39-4451-9FF6-5E804221191C}">
      <text>
        <r>
          <rPr>
            <sz val="9"/>
            <color indexed="81"/>
            <rFont val="Tahoma"/>
            <family val="2"/>
          </rPr>
          <t xml:space="preserve">A través de este trámite los titulares de comercios, industrias o empresas que ya se encuentran inscriptos podrán solicitar el certificado de habilitación correspondiente, en caso de no poseerlo.
</t>
        </r>
      </text>
    </comment>
    <comment ref="U9" authorId="0" shapeId="0" xr:uid="{4B4B6FDC-4814-41C1-8BCE-A7B1E0C5D08E}">
      <text>
        <r>
          <rPr>
            <sz val="9"/>
            <color indexed="81"/>
            <rFont val="Tahoma"/>
            <family val="2"/>
          </rPr>
          <t xml:space="preserve">A través de este trámite los titulares de comercios, industrias o empresas podrán solicitar las siguientes modificaciones
conjuntas en su negocio: agregar, cambiar y/o dar de baja actividad/es, cambiar el domicilio y/o cambiar la situación tributaria.
</t>
        </r>
      </text>
    </comment>
  </commentList>
</comments>
</file>

<file path=xl/sharedStrings.xml><?xml version="1.0" encoding="utf-8"?>
<sst xmlns="http://schemas.openxmlformats.org/spreadsheetml/2006/main" count="1471" uniqueCount="465">
  <si>
    <t>PROGRAMA SANTA FE COMO VAMOS</t>
  </si>
  <si>
    <t>E-mail: santafecomovamos@santafeciudad.gov.ar / ces@bcsf.com.ar </t>
  </si>
  <si>
    <t>BASE DE DATOS ESTADÍSTICOS</t>
  </si>
  <si>
    <t>EJE: ACTIVIDAD ECONÓMICA</t>
  </si>
  <si>
    <t>Actividad y estructura económica</t>
  </si>
  <si>
    <t>Frecuencia</t>
  </si>
  <si>
    <t>Fecha de inicio</t>
  </si>
  <si>
    <t>Ciudad Santa Fe</t>
  </si>
  <si>
    <t>Anual</t>
  </si>
  <si>
    <t>Mensual</t>
  </si>
  <si>
    <t>Sectores económicos relevantes</t>
  </si>
  <si>
    <t>Ciudad de Santa Fe</t>
  </si>
  <si>
    <t>Ciudad de Santa Fe/Provincia de Santa Fe/Argentina</t>
  </si>
  <si>
    <t>Título</t>
  </si>
  <si>
    <t>Fuente</t>
  </si>
  <si>
    <t>Unidad de medida</t>
  </si>
  <si>
    <t>Miles de pesos corrientes</t>
  </si>
  <si>
    <t>Categorías</t>
  </si>
  <si>
    <t>Construcción</t>
  </si>
  <si>
    <t>Número</t>
  </si>
  <si>
    <t>Índice Compuesto Coincidente de Actividad Económica de la provincia de Santa Fe (ICASFe)</t>
  </si>
  <si>
    <t>Centro de Estudios y Servicios (CES), Bolsa de Comercio de Santa Fe (BCSF)</t>
  </si>
  <si>
    <t>Índice base 1994=100</t>
  </si>
  <si>
    <t>Porcentaje</t>
  </si>
  <si>
    <t>Categorias</t>
  </si>
  <si>
    <t>Nivel</t>
  </si>
  <si>
    <t>Variación mensual</t>
  </si>
  <si>
    <t>Ciclo económico de
Santa Fe (enfoque clásico)</t>
  </si>
  <si>
    <t>Total</t>
  </si>
  <si>
    <t>Pesos corrientes</t>
  </si>
  <si>
    <t>Tipos de eventos</t>
  </si>
  <si>
    <t>Deportivos</t>
  </si>
  <si>
    <t xml:space="preserve">m2 </t>
  </si>
  <si>
    <t>Superficie</t>
  </si>
  <si>
    <t>Locales/oficinas</t>
  </si>
  <si>
    <t>Departamentos</t>
  </si>
  <si>
    <t>Cocheras</t>
  </si>
  <si>
    <t>Costo del m2 de construcción</t>
  </si>
  <si>
    <t>Variaciones mensuales del costo de la construcción</t>
  </si>
  <si>
    <t>Nivel general</t>
  </si>
  <si>
    <t>Materiales</t>
  </si>
  <si>
    <t>Mano de obra</t>
  </si>
  <si>
    <t>Gastos generales</t>
  </si>
  <si>
    <t xml:space="preserve">Sector externo: oferta exportable y dólares FOB exportados </t>
  </si>
  <si>
    <t>Dólares FOB</t>
  </si>
  <si>
    <t>Monto anual exportado</t>
  </si>
  <si>
    <t xml:space="preserve">Monto anual exportado </t>
  </si>
  <si>
    <t>Monto total anual exportado</t>
  </si>
  <si>
    <t>Toneladas</t>
  </si>
  <si>
    <t>Provincia de Santa Fe</t>
  </si>
  <si>
    <t>Argentina</t>
  </si>
  <si>
    <t>Monto exportado anual</t>
  </si>
  <si>
    <t>Volumen exportado</t>
  </si>
  <si>
    <t>Valor promedio tonelada exportada</t>
  </si>
  <si>
    <t>Valor de las exportaciones con origen en la provincia de Santa Fe</t>
  </si>
  <si>
    <t>Valor de las exportaciones nacionales</t>
  </si>
  <si>
    <t>Productos Primarios (PP)</t>
  </si>
  <si>
    <t>Manufactura de Origen Agropecuario (MOA)</t>
  </si>
  <si>
    <t>Manufactura de Origen Industrial (MOI)</t>
  </si>
  <si>
    <t>Combustibles y Energía (CyE)</t>
  </si>
  <si>
    <t/>
  </si>
  <si>
    <t>Fuentes</t>
  </si>
  <si>
    <t>Operaciones con residentes en el país</t>
  </si>
  <si>
    <t>Operaciones con residentes en el exterior</t>
  </si>
  <si>
    <t>Préstamos</t>
  </si>
  <si>
    <t>Depósitos</t>
  </si>
  <si>
    <t>Unidad de Medida</t>
  </si>
  <si>
    <t>Ciudad de Santa Fe/ Departamento La Capital</t>
  </si>
  <si>
    <t>Eventos internacionales ICCA</t>
  </si>
  <si>
    <t>Asistentes nacionales, regionales y/o locales</t>
  </si>
  <si>
    <t>Asistentes extranjeros</t>
  </si>
  <si>
    <t>Recaudación del Derecho Registro e Inspección (DReI)</t>
  </si>
  <si>
    <t>Acumulado anual</t>
  </si>
  <si>
    <t>Ejecución mensual</t>
  </si>
  <si>
    <t>Variación interanual</t>
  </si>
  <si>
    <t>5. Oferta y demanda hotelera</t>
  </si>
  <si>
    <t>Banco Central de la República Argentina (BCRA)</t>
  </si>
  <si>
    <t>Encuesta de ocupación hotelera - INDEC</t>
  </si>
  <si>
    <t>Costo de la Construcción (CC) - IPEC</t>
  </si>
  <si>
    <t xml:space="preserve">Permisos de Edificación - IPEC </t>
  </si>
  <si>
    <r>
      <rPr>
        <sz val="10"/>
        <rFont val="Arial"/>
        <family val="2"/>
      </rPr>
      <t xml:space="preserve">Sitio: </t>
    </r>
    <r>
      <rPr>
        <u/>
        <sz val="10"/>
        <color theme="10"/>
        <rFont val="Calibri"/>
        <family val="2"/>
        <scheme val="minor"/>
      </rPr>
      <t>https://santafeciudad.gov.ar/secretaria-general/santa-fe-como-vamos/</t>
    </r>
  </si>
  <si>
    <t>Último dato</t>
  </si>
  <si>
    <t>4. Turismo de reuniones y eventos turísticos</t>
  </si>
  <si>
    <r>
      <t>m</t>
    </r>
    <r>
      <rPr>
        <vertAlign val="superscript"/>
        <sz val="8"/>
        <rFont val="Arial"/>
        <family val="2"/>
      </rPr>
      <t>2</t>
    </r>
  </si>
  <si>
    <t>Volver al índice</t>
  </si>
  <si>
    <t>0 =Expansión; 1=Recesión</t>
  </si>
  <si>
    <t>Subsecretaria de Turismo - MCSF</t>
  </si>
  <si>
    <t>Secretaría de  Gestión Urbana y Ambiente - MCSF</t>
  </si>
  <si>
    <t>Agencia de Cooperación, Inversiones y Comercio Exterior - MCSF</t>
  </si>
  <si>
    <t>Empresas que exportaron</t>
  </si>
  <si>
    <t>Sector externo: valor promedio de la tonelada exportada</t>
  </si>
  <si>
    <t>Sector externo: distribución de las exportaciones por grandes rubros</t>
  </si>
  <si>
    <t>Departamento La Capital- Localidades que exportan (Santo Tomé, Sauce viejo, Monte Vera, Recreo y Nelson)</t>
  </si>
  <si>
    <t>Total asistentes</t>
  </si>
  <si>
    <t>Total eventos TDR y eventos turísticos</t>
  </si>
  <si>
    <t xml:space="preserve"> Ferias y exposiciones </t>
  </si>
  <si>
    <t xml:space="preserve">Congresos y convenciones </t>
  </si>
  <si>
    <t>Culturales</t>
  </si>
  <si>
    <t>Turismo de Reuniones (TDR) y eventos turísticos registrados en la ciudad de Santa Fe. Desagregación por tipo de evento y asistentes</t>
  </si>
  <si>
    <t>3. Disponibilidades de préstamos y depósitos</t>
  </si>
  <si>
    <t>Secretaría de Hacienda y Finanzas - MCSF</t>
  </si>
  <si>
    <t>Cobertura geográfica</t>
  </si>
  <si>
    <t>Oferta y demanda hotelera. Indicadores seleccionados por mes y tipo de establecimiento. Ciudad de Santa Fe</t>
  </si>
  <si>
    <t>Categoría</t>
  </si>
  <si>
    <t>Según cantidad de pisos</t>
  </si>
  <si>
    <t>Monoambiente</t>
  </si>
  <si>
    <t>1 dormitorio</t>
  </si>
  <si>
    <t>2 domitorios</t>
  </si>
  <si>
    <t>3 dormitorios</t>
  </si>
  <si>
    <t>4 dormitorios</t>
  </si>
  <si>
    <t>Viajeros residentes</t>
  </si>
  <si>
    <t>Viajeros no residentes</t>
  </si>
  <si>
    <t>Plazas ocupadas por Residentes</t>
  </si>
  <si>
    <t>Plazas ocupadas por no residentes</t>
  </si>
  <si>
    <t>Duración de estadía promedio de los turistas. Residentes</t>
  </si>
  <si>
    <t>Duración de estadía promedio de los turistas. No Residentes</t>
  </si>
  <si>
    <t>Sector externo: destinos de las exportaciones de la Ciudad de Santa Fe</t>
  </si>
  <si>
    <t>Brasil</t>
  </si>
  <si>
    <t>Uruguay</t>
  </si>
  <si>
    <t>Paraguay</t>
  </si>
  <si>
    <t>México</t>
  </si>
  <si>
    <t>Suiza</t>
  </si>
  <si>
    <t>Chile</t>
  </si>
  <si>
    <t>Bolivia</t>
  </si>
  <si>
    <t>Alemania</t>
  </si>
  <si>
    <t>Colombia</t>
  </si>
  <si>
    <t>Arabia Saudí</t>
  </si>
  <si>
    <t>Estados Unidos</t>
  </si>
  <si>
    <t>Perú</t>
  </si>
  <si>
    <t>Bélgica</t>
  </si>
  <si>
    <t>Ecuador</t>
  </si>
  <si>
    <t>España</t>
  </si>
  <si>
    <t>Nicaragua</t>
  </si>
  <si>
    <t>Pakistán</t>
  </si>
  <si>
    <t>Guatemala</t>
  </si>
  <si>
    <t>Costa Rica</t>
  </si>
  <si>
    <t>Panamá</t>
  </si>
  <si>
    <t>Honduras</t>
  </si>
  <si>
    <t>Venezuela</t>
  </si>
  <si>
    <t>El Salvador</t>
  </si>
  <si>
    <t>Polonia</t>
  </si>
  <si>
    <t>Baréin EAU</t>
  </si>
  <si>
    <t>Qatar</t>
  </si>
  <si>
    <t>India</t>
  </si>
  <si>
    <t>Kuwait</t>
  </si>
  <si>
    <t>Otros países de Europa</t>
  </si>
  <si>
    <t>Otros países de Asia</t>
  </si>
  <si>
    <t>Egipto</t>
  </si>
  <si>
    <t>Túnez</t>
  </si>
  <si>
    <t>Otros países de África</t>
  </si>
  <si>
    <t>Total de empresas</t>
  </si>
  <si>
    <t>Menos de 1 millón de dolares</t>
  </si>
  <si>
    <t>Entre 1 y 5 millones de dólares</t>
  </si>
  <si>
    <t>Más de 5 millones de doláres</t>
  </si>
  <si>
    <t>Porcentaje de empresas</t>
  </si>
  <si>
    <t>Participación en el total exportado</t>
  </si>
  <si>
    <t>Entre 500 mil y 2 millones de dólares</t>
  </si>
  <si>
    <t>Hasta 500 mil dólares</t>
  </si>
  <si>
    <t>Más de 2 milones de dólares</t>
  </si>
  <si>
    <t>Sector externo: distribución de las empresas exportadoras según su monto de exportación</t>
  </si>
  <si>
    <t>Departamento La Capital</t>
  </si>
  <si>
    <t>Número de empreasas</t>
  </si>
  <si>
    <t>Secretaría de Gestión Urbana y Ambiente - MCSF</t>
  </si>
  <si>
    <t>Otorgados</t>
  </si>
  <si>
    <t>En tramitación</t>
  </si>
  <si>
    <t>Destindos ingresados</t>
  </si>
  <si>
    <t>Vivienda</t>
  </si>
  <si>
    <t>Vivienda colectiva</t>
  </si>
  <si>
    <t>Edificio</t>
  </si>
  <si>
    <t>Vivienda con local</t>
  </si>
  <si>
    <t>Local</t>
  </si>
  <si>
    <t>Baldio</t>
  </si>
  <si>
    <t>Deposito</t>
  </si>
  <si>
    <t>Otros</t>
  </si>
  <si>
    <t>Destindos otorgados</t>
  </si>
  <si>
    <t>Tipos de trámites ingresados</t>
  </si>
  <si>
    <t>Permiso</t>
  </si>
  <si>
    <t>Documentación</t>
  </si>
  <si>
    <t>Demolición</t>
  </si>
  <si>
    <t>Permiso y documentación</t>
  </si>
  <si>
    <t>Superficie ingresada</t>
  </si>
  <si>
    <t>Permisos para la construcción de edificios</t>
  </si>
  <si>
    <r>
      <t>m</t>
    </r>
    <r>
      <rPr>
        <vertAlign val="superscript"/>
        <sz val="10.4"/>
        <color theme="1"/>
        <rFont val="Arial"/>
        <family val="2"/>
      </rPr>
      <t>2</t>
    </r>
  </si>
  <si>
    <t>Caracterización de los departamentos</t>
  </si>
  <si>
    <r>
      <rPr>
        <b/>
        <u/>
        <sz val="11"/>
        <rFont val="Arial"/>
        <family val="2"/>
      </rPr>
      <t>Aclaración general</t>
    </r>
    <r>
      <rPr>
        <b/>
        <sz val="11"/>
        <rFont val="Arial"/>
        <family val="2"/>
      </rPr>
      <t xml:space="preserve">: los datos </t>
    </r>
    <r>
      <rPr>
        <b/>
        <u/>
        <sz val="11"/>
        <rFont val="Arial"/>
        <family val="2"/>
      </rPr>
      <t>subrayados</t>
    </r>
    <r>
      <rPr>
        <b/>
        <sz val="11"/>
        <rFont val="Arial"/>
        <family val="2"/>
      </rPr>
      <t xml:space="preserve"> implican estimaciones propias y los datos en </t>
    </r>
    <r>
      <rPr>
        <b/>
        <sz val="11"/>
        <color rgb="FF0070C0"/>
        <rFont val="Arial"/>
        <family val="2"/>
      </rPr>
      <t>azul</t>
    </r>
    <r>
      <rPr>
        <b/>
        <sz val="11"/>
        <rFont val="Arial"/>
        <family val="2"/>
      </rPr>
      <t xml:space="preserve"> la existencia de una fórmula. Los datos en </t>
    </r>
    <r>
      <rPr>
        <b/>
        <sz val="11"/>
        <color rgb="FF806000"/>
        <rFont val="Arial"/>
        <family val="2"/>
      </rPr>
      <t>amarillo oscuro</t>
    </r>
    <r>
      <rPr>
        <b/>
        <sz val="11"/>
        <rFont val="Arial"/>
        <family val="2"/>
      </rPr>
      <t xml:space="preserve"> indican información provisoria.</t>
    </r>
  </si>
  <si>
    <t>Disponibilidades, préstamos y depósitos en la ciudad de Santa Fe</t>
  </si>
  <si>
    <t>Sector de la construcción: evolución de expedientes de obra ingresados. Ciudad de Santa Fe</t>
  </si>
  <si>
    <t>Resto de países</t>
  </si>
  <si>
    <r>
      <rPr>
        <sz val="10"/>
        <color theme="1"/>
        <rFont val="Arial"/>
        <family val="2"/>
      </rPr>
      <t>Sitio:</t>
    </r>
    <r>
      <rPr>
        <sz val="10"/>
        <color theme="10"/>
        <rFont val="Arial"/>
        <family val="2"/>
      </rPr>
      <t xml:space="preserve"> </t>
    </r>
    <r>
      <rPr>
        <u/>
        <sz val="10"/>
        <color theme="10"/>
        <rFont val="Arial"/>
        <family val="2"/>
      </rPr>
      <t>https://www.bcsf.com.ar/ces/origen-santa-fe-como-vamos.php</t>
    </r>
  </si>
  <si>
    <t>1. Recaudación mensual del Derecho de Registro e Inspección (DREI)</t>
  </si>
  <si>
    <t xml:space="preserve"> Subsecretaría de Ingresos Públicos - MCSF</t>
  </si>
  <si>
    <t>Entidades Bancarias, Financieras y Casino</t>
  </si>
  <si>
    <t>Comercio</t>
  </si>
  <si>
    <t>Industria</t>
  </si>
  <si>
    <t>Intermediarios</t>
  </si>
  <si>
    <t>Comunicación y transmisión de datos</t>
  </si>
  <si>
    <t>Gastronómicos/ TV/ Salones bailes</t>
  </si>
  <si>
    <t>Farmacias</t>
  </si>
  <si>
    <t xml:space="preserve">Honorarios/ Moteles/ Alquileres temporarios/ Transporte de residuos </t>
  </si>
  <si>
    <t>Servicios fúnebres</t>
  </si>
  <si>
    <t xml:space="preserve">1.1 Derecho, Registro e Inspeción (DREI): padrones, base imponible y derecho determinado, según sector </t>
  </si>
  <si>
    <t>Padrones inscriptos en Derecho de Registro e Inspección (DREI), según sector. Ciudad de Santa Fe</t>
  </si>
  <si>
    <t>Base imponible: Facturación anual declarada en Derecho de Registro e Inspección (DREI), según sector. Ciudad de Santa Fe</t>
  </si>
  <si>
    <t>Derecho determinado en Derecho de Registro e Inspección (DREI), según sector. Ciudad de Santa Fe</t>
  </si>
  <si>
    <t>(1) Todos aquellos eventos que, así no apliquen para estar dentro de la categoría de Turismo de reuniones, están 
instalados en la agenda local generando una gran convocatoria y movimiento en todos los servicios turísticos.
Ejemplo: ferias gastronómicas, eventos deportivos locales/regionales, festivales populares, Fiestas de la
Cerveza, entre otros.</t>
  </si>
  <si>
    <t>Eventos turísticos (1)</t>
  </si>
  <si>
    <t>(1) 
Sólo se consideran los establecimientos que tengan más de 12 plazas 
o más de 4 habitaciones/unidades.</t>
  </si>
  <si>
    <t>Establecimientos (1)</t>
  </si>
  <si>
    <t>(2) Todo cuarto o espacio amoblado ofrecido por un hotel, hostería, hospedaje o residencial, por un cierto precio por noche.
Las habitaciones y unidades disponibles están multiplicadas por la cantidad de días que se encuentra abierto cada establecimiento.</t>
  </si>
  <si>
    <t>(3) Total de habitaciones y/o 
unidades que hayan sido alquiladas/vendidas en el mes de referencia. Resulta de multiplicar el total de habitaciones ocupadas por la cantidad de noches en que fueron ocupadas las mismas.</t>
  </si>
  <si>
    <t>(4) Número total de camas fijas y supletorias. Una cama matrimonial se contabiliza como 2 plazas. Están multiplicadas por la cantidad de días que se encuentra abierto cada establecimiento.</t>
  </si>
  <si>
    <t>(5) Se refiere al total de noches que cada viajero permaneció en una habitación. Se obtiene de multiplicar la cantidad de viajeros por la cantidad de noches que cada uno se haya alojado en el establecimiento.</t>
  </si>
  <si>
    <t>Habitaciones o unidades disponibles (2)</t>
  </si>
  <si>
    <t>Habitaciones o unidades ocupadas (3)</t>
  </si>
  <si>
    <t>Plazas disponibles (4)</t>
  </si>
  <si>
    <t>Plazas ocupadas (5)</t>
  </si>
  <si>
    <t>(6) (Habitaciones o unidades ocupadas / Habitaciones o unidades disponibles) * 100</t>
  </si>
  <si>
    <t>(7) (Plazas ocupadas / Plazas disponibles) * 100</t>
  </si>
  <si>
    <t>(8) Se considera viajero a toda persona que se ha trasladado de su lugar de residencia habitual por razones de diversa índole. Que realiza una o más pernoctaciones seguidas en el mismo establecimiento  y que abona por tal servicio. Un bebé que se aloja sin cargo no se considera viajero porque no ocupa una plaza.</t>
  </si>
  <si>
    <t>Porcentaje de ocupación de las habitaciones o unidades (6)</t>
  </si>
  <si>
    <t>Porcentaje de ocupación de plazas (7)</t>
  </si>
  <si>
    <t>Viajeros (8)</t>
  </si>
  <si>
    <t>(9) Plazas ocupadas/ Viajeros</t>
  </si>
  <si>
    <t>Duración de estadía promedio de los turistas (en días) (9)</t>
  </si>
  <si>
    <t>Tramites ingresados (1)</t>
  </si>
  <si>
    <t xml:space="preserve">(1) La información corresponde a ingresos de solicitudes y no a permisos de obra efectivamente otorgados. 
La categoría "otorgados" refiere a los iniciados y finalizados en el mismo año.
</t>
  </si>
  <si>
    <t>Documentación (2)</t>
  </si>
  <si>
    <t>(2) Documentación (registro superficie), refiere a obras sin permisos que ya se encuentran construidas. Se interviene con el correspondiente pago de la multa.</t>
  </si>
  <si>
    <t xml:space="preserve">Ciudad de Santa Fe </t>
  </si>
  <si>
    <t xml:space="preserve">Departamento La Capital - Localidades que exportan - (Santo Tomé, Sauce viejo, Monte Vera, Recreo y Nelson) </t>
  </si>
  <si>
    <t xml:space="preserve">Total compuesto por ciudad de Santa Fe y localidades del Departamento La Capital que exportaron </t>
  </si>
  <si>
    <t>Movimientos de carga en la terminal de agrograneles del Puerto de la ciudad de Santa Fe</t>
  </si>
  <si>
    <t>Burlanda de maíz</t>
  </si>
  <si>
    <t>Maíz</t>
  </si>
  <si>
    <t>Maíz partido</t>
  </si>
  <si>
    <t>Pallets de soja</t>
  </si>
  <si>
    <t>Soja</t>
  </si>
  <si>
    <t>Sorgo</t>
  </si>
  <si>
    <t>Trigo</t>
  </si>
  <si>
    <t>Entrada</t>
  </si>
  <si>
    <t>Exportación vía barcaza</t>
  </si>
  <si>
    <t>Exportación vía camión</t>
  </si>
  <si>
    <t>Mercado interno vía barcaza</t>
  </si>
  <si>
    <t>Mercado interno vía camión</t>
  </si>
  <si>
    <t>Servicio de partido</t>
  </si>
  <si>
    <t>Ente Administrador del Puerto de Santa Fe</t>
  </si>
  <si>
    <t>Clasificación por tipo de grano</t>
  </si>
  <si>
    <t>Total provincia de Santa Fe (1)</t>
  </si>
  <si>
    <t xml:space="preserve">(1) Incluye la sumatoria de las municipalidades, quedando excluídas las comunas. </t>
  </si>
  <si>
    <t>Girasol</t>
  </si>
  <si>
    <t>Clasificación por tipo de movimiento</t>
  </si>
  <si>
    <t>Clasificación por producto</t>
  </si>
  <si>
    <t>Clasificación por destino</t>
  </si>
  <si>
    <t>TEUs</t>
  </si>
  <si>
    <t>Movimientos de carga en la terminal de contenedores y cargas generales del Puerto de la ciudad de Santa Fe</t>
  </si>
  <si>
    <t>Trigo a granel</t>
  </si>
  <si>
    <t>Trasbordo de vacio</t>
  </si>
  <si>
    <t>A planta</t>
  </si>
  <si>
    <t>Traslados vía camión y barcaza</t>
  </si>
  <si>
    <t>Entrada de camiones</t>
  </si>
  <si>
    <t>Salida de camiones</t>
  </si>
  <si>
    <t>Salida de Barcazas</t>
  </si>
  <si>
    <t>7. Sector comercial: número de locales comerciales por zona</t>
  </si>
  <si>
    <t>Semestral</t>
  </si>
  <si>
    <t>1º de Mayo</t>
  </si>
  <si>
    <t>25 de Mayo</t>
  </si>
  <si>
    <t>4 de Enero</t>
  </si>
  <si>
    <t>9 de Julio</t>
  </si>
  <si>
    <t>Aristóbulo del Valle</t>
  </si>
  <si>
    <t>Av Freyre</t>
  </si>
  <si>
    <t>Av Galicia</t>
  </si>
  <si>
    <t>Balcarce</t>
  </si>
  <si>
    <t>Belgrano</t>
  </si>
  <si>
    <t>Blas Parera</t>
  </si>
  <si>
    <t>Bv. Pellegrini</t>
  </si>
  <si>
    <t>Corrientes</t>
  </si>
  <si>
    <t>Crespo</t>
  </si>
  <si>
    <t>Estanislao Zeballos</t>
  </si>
  <si>
    <t>Eva Perón</t>
  </si>
  <si>
    <t>Facundo Zuviría</t>
  </si>
  <si>
    <t>Francia</t>
  </si>
  <si>
    <t>General López</t>
  </si>
  <si>
    <t>General Paz</t>
  </si>
  <si>
    <t>Hipólito Irigoyen</t>
  </si>
  <si>
    <t>Irigoyen Freyre</t>
  </si>
  <si>
    <t>Ituzaingó</t>
  </si>
  <si>
    <t>Juan de Garay</t>
  </si>
  <si>
    <t>Junín</t>
  </si>
  <si>
    <t>La Rioja</t>
  </si>
  <si>
    <t>Lisandro De La Torre</t>
  </si>
  <si>
    <t>López Y Planes</t>
  </si>
  <si>
    <t>Mendoza</t>
  </si>
  <si>
    <t>Monseñor Zaspe</t>
  </si>
  <si>
    <t>Moreno</t>
  </si>
  <si>
    <t>Obispo Gelabert</t>
  </si>
  <si>
    <t>Primera Junta</t>
  </si>
  <si>
    <t>Rivadavia</t>
  </si>
  <si>
    <t>Saaverdra</t>
  </si>
  <si>
    <t>Salta</t>
  </si>
  <si>
    <t>Salvador del Carril</t>
  </si>
  <si>
    <t>San Jerónimo</t>
  </si>
  <si>
    <t>San Lorenzo</t>
  </si>
  <si>
    <t>San Luis</t>
  </si>
  <si>
    <t>San Martin</t>
  </si>
  <si>
    <t>Santiago Del Estero</t>
  </si>
  <si>
    <t>Suipacha</t>
  </si>
  <si>
    <t>Tucumán</t>
  </si>
  <si>
    <t>Urquiza</t>
  </si>
  <si>
    <t>Número de locales comerciales por zona</t>
  </si>
  <si>
    <t>Locales</t>
  </si>
  <si>
    <t>Calle / avenida</t>
  </si>
  <si>
    <t>Totales considerando calles incluidas en informes previos a 2024.04</t>
  </si>
  <si>
    <t>Total considerando todas las calles relevadas</t>
  </si>
  <si>
    <t>Microcentro</t>
  </si>
  <si>
    <t>Avenida General Paz desde Iturraspe hasta Ángel Casanello.</t>
  </si>
  <si>
    <t xml:space="preserve">Salvador del Carril desde Vélez Sarsfield hasta Avenida Aristóbulo del Valle. Avenida Facundo Zuviría y Aristóbulo del Valle desde Boulevard hasta Avenida Gorriti. Avenida Blas Parera desde el Cementerio (Fray Cayetano Rodríguez) hasta Avenida teniente Loza. </t>
  </si>
  <si>
    <t xml:space="preserve">(3) Avenidas: Balcarce desde Marcial Candioti hasta Rivadavia. Boulevard Pellegrini/Gálvez, López y Planes relevado en toda su extensión. Estanislao Zeballos desde Avenida Aristóbulo del Valle hasta Avenida Blas Parera, en toda su extensión. </t>
  </si>
  <si>
    <t xml:space="preserve">(1) Microcentro: 9 de Julio hasta 25 de Mayo, entre General López y Boulevard. Rivadavia de Tucumán a Boulevard. Tucumán de Urquiza a Rivadavia. Juan de Garay de Urquiza a Cruz Roja Argentina. Lisandro de la Torre hasta Primera Junta entre Urquiza y 25 de Mayo. </t>
  </si>
  <si>
    <t>Suipacha hasta La Rioja, desde Urquiza hasta Belgrano.</t>
  </si>
  <si>
    <t xml:space="preserve">(2) Macrocentro: Urquiza hasta 1º de Mayo entre General López y Boulevard. Ituzaingó desde Marcial Candioti hasta Rivadavia. Junín desde Urquiza hasta Belgrano. Santiago del Estero y Obispo Gelabert entre Urquiza y San Luis. </t>
  </si>
  <si>
    <t>General López a Corrientes desde Urquiza hasta Cruz Roja Argentina. San Luis y Belgrano entre La Rioja y Boulevard. Avenida Freyre en toda su extensión.</t>
  </si>
  <si>
    <t>Microcentro (1)</t>
  </si>
  <si>
    <t>Macrocentro (2)</t>
  </si>
  <si>
    <t>Avenidas(3)</t>
  </si>
  <si>
    <t>Macrocentro (4)</t>
  </si>
  <si>
    <t>Avenidas (5)</t>
  </si>
  <si>
    <t>(4) A partir del relevamiento de 2024.04 se incluyeron las calles Francia, Saavedra y San Lorenzo desde General López hasta Boulevard Pellegrini.</t>
  </si>
  <si>
    <t>(5) A partir del relevamiento de 2024.04 se inclueye Avenida Galicia, en toda su extensión.</t>
  </si>
  <si>
    <t>7.1. Sector comercial: número de locales desocupados por zona</t>
  </si>
  <si>
    <t>7.2. Sector comercial: tasa de desocupación de locales comerciales por zona</t>
  </si>
  <si>
    <t>9. Exportaciones: oferta exportable, dólares FOB exportados</t>
  </si>
  <si>
    <t>9.2. Exportaciones: distribución por grandes rubros</t>
  </si>
  <si>
    <t>9.3. Exportaciones: principales destinos</t>
  </si>
  <si>
    <t>9.4. Exportaciones: distribución de empresas según monto exportado</t>
  </si>
  <si>
    <t>10. Movimientos de carga en la terminal de agrograneles del Puerto de la ciudad de Santa Fe</t>
  </si>
  <si>
    <t>10.1. Movimientos de carga en la terminal de contenedores y cargas generales del Puerto de la ciudad de Santa Fe</t>
  </si>
  <si>
    <t>Número de locales comerciales desocupados por zona</t>
  </si>
  <si>
    <t>Tasa de desocupación de locales comerciales por zona</t>
  </si>
  <si>
    <t>Dirección de Empresas y Pymes - Secretaría de Producción y Empleo - MCSF</t>
  </si>
  <si>
    <t>Según tipo de sociedad</t>
  </si>
  <si>
    <t>Según rubro</t>
  </si>
  <si>
    <t>Otras solicitudes</t>
  </si>
  <si>
    <t>Personas físicas</t>
  </si>
  <si>
    <t>Personas jurídicas</t>
  </si>
  <si>
    <t>Renovaciones por vía excepción</t>
  </si>
  <si>
    <t>Provisorios</t>
  </si>
  <si>
    <t>Simplificados</t>
  </si>
  <si>
    <t>Actividades primarias y afines</t>
  </si>
  <si>
    <t>Administración</t>
  </si>
  <si>
    <t>Comercios Mayoristas</t>
  </si>
  <si>
    <t>Comercios minoristas</t>
  </si>
  <si>
    <t>Culto - Cultura - Esparcimiento</t>
  </si>
  <si>
    <t>Educación</t>
  </si>
  <si>
    <t>Industrias</t>
  </si>
  <si>
    <t>Industrias artesanales</t>
  </si>
  <si>
    <t>Residencia</t>
  </si>
  <si>
    <t>Sanidad</t>
  </si>
  <si>
    <t>Servicios</t>
  </si>
  <si>
    <t>Transporte</t>
  </si>
  <si>
    <t>Total otras</t>
  </si>
  <si>
    <t>Ceses totlaes</t>
  </si>
  <si>
    <t>Copias certificados</t>
  </si>
  <si>
    <t>Actualización</t>
  </si>
  <si>
    <t>Anexo de actividad económica</t>
  </si>
  <si>
    <t>8.1 Solicitudes de habilitaciones de locales, según tipo de sociedad y rubro de actividad económica - Tramites otorgados</t>
  </si>
  <si>
    <t>8. Solicitudes de habilitaciones de locales, según tipo de sociedad y rubro de actividad económica - Tramites solicitados</t>
  </si>
  <si>
    <t>Solicitudes de habilitaciones de locales, según tipo de sociedad y rubro de actividad económica - Tramites solicitados</t>
  </si>
  <si>
    <t>Solicitudes de habilitaciones de locales, según tipo de sociedad y rubro de actividad económica - Trámites otorgados</t>
  </si>
  <si>
    <t>9.1. Exportaciones: valor promedio tonelada exportada</t>
  </si>
  <si>
    <t>Ciudad de Santa Fe/ Departamento La Capital/ Provincia de Santa Fe/ Argentina</t>
  </si>
  <si>
    <t>Departamento de Investigaciones Económicas y Sociales - Centro Comercial de Santa Fe</t>
  </si>
  <si>
    <t>Ceses total de actividad económia</t>
  </si>
  <si>
    <t>Según rubro (1)</t>
  </si>
  <si>
    <t>&lt; 5</t>
  </si>
  <si>
    <t>5 a 9</t>
  </si>
  <si>
    <t>10 a 15</t>
  </si>
  <si>
    <t>16 a 20</t>
  </si>
  <si>
    <t>&gt; 20</t>
  </si>
  <si>
    <t>Total de unidades</t>
  </si>
  <si>
    <t>Tipo de unidad</t>
  </si>
  <si>
    <t>Ingresados</t>
  </si>
  <si>
    <t>Total de solicitudes de final de obra</t>
  </si>
  <si>
    <t>Otorgados del año (2)</t>
  </si>
  <si>
    <t>(1) Total anual de finales de obra otorgados. Comprende expedientes ingresados en el año de referencia y en años previos.</t>
  </si>
  <si>
    <t>(2) Total anual de finales de obra otorgados en el año de referencia para expedientes ingresados en ese mismo año.</t>
  </si>
  <si>
    <t>Destinos otorgados en general</t>
  </si>
  <si>
    <t>Otorgados en general (1)</t>
  </si>
  <si>
    <t>Sector de la construcción: solicitudes de finales de obra</t>
  </si>
  <si>
    <t>Sector de la construcción: superficie cubierta autorizada de permisos de edificación en la ciudad de Santa Fe</t>
  </si>
  <si>
    <t>6. Sector de la construcción: evolución de expedientes de obra ingresados</t>
  </si>
  <si>
    <t>6.1. Sector de la construcción: permisos de construcción y finales de obra otorgados para la construcción de nuevos edificios en altura</t>
  </si>
  <si>
    <t>6.2. Sector de la construcción: solicitudes de finales de obra</t>
  </si>
  <si>
    <t>6.3. Sector de la construcción: valor del metro cuadrado de construcción</t>
  </si>
  <si>
    <t>6.4. Sector de la construcción: superficie cubierta autorizada de permisos de edificación otorgados</t>
  </si>
  <si>
    <t>Según ubicación geográfica</t>
  </si>
  <si>
    <t>Entre bulevares</t>
  </si>
  <si>
    <t>Barrio  Sur</t>
  </si>
  <si>
    <t>Candioti Sur</t>
  </si>
  <si>
    <t>Candioti Norte</t>
  </si>
  <si>
    <t>Sector de la construcción: solicitudes de permiso de obra para la construcción de edificios en altura. Ciudad de Santa Fe</t>
  </si>
  <si>
    <t>Superficie en finales de obra solicitados</t>
  </si>
  <si>
    <t>2025.01 (1)</t>
  </si>
  <si>
    <t xml:space="preserve">(1) A partir de la publicación correspondiente a enero de 2025, el informe del Costo de la Construcción para los aglomerados Gran Santa Fe y Gran Rosario, </t>
  </si>
  <si>
    <t>sustituye a la publicación del Costo de la Construcción de la ciudad de Santa Fe</t>
  </si>
  <si>
    <t>Sector de la construcción: valor del metro cuadrado de construcción</t>
  </si>
  <si>
    <t>Ciudad de Santa Fe / Aglomerado Gran Santa Fe / Aglomerado Gran Rosario</t>
  </si>
  <si>
    <t>Espacio geográfico</t>
  </si>
  <si>
    <t>Gran Santa Fe</t>
  </si>
  <si>
    <t>Gran Rosario</t>
  </si>
  <si>
    <t>(1) La desagregación por rubros es realizada por la subsecretaría de Ingresos Públicos de la Municipalidad de Santa Fe</t>
  </si>
  <si>
    <t>Rubros (1)</t>
  </si>
  <si>
    <t>Total (2)</t>
  </si>
  <si>
    <t>(2) Hay padrones que tienen actividad en 2 o más rubros. El total que se indica no es la suma de la fila sino de la cantidad de padrones únicos</t>
  </si>
  <si>
    <t xml:space="preserve">Asistentes a eventos de reuniones </t>
  </si>
  <si>
    <t>Índice base 2004=100</t>
  </si>
  <si>
    <t>2. Índices Compuestos Coincidentes de Actividad Económica (ICA-SFE e ICA-ARG)</t>
  </si>
  <si>
    <t>Provincia Santa Fe / Argentina</t>
  </si>
  <si>
    <t>Índice Compuesto Coincidente de Actividad Económica de Argentina (ICA-ARG)</t>
  </si>
  <si>
    <t>Centro de Investigación del Ciclo Económico (CICEC) - Bolsas de comercio de Rosario y Santa Fe</t>
  </si>
  <si>
    <t>11. Patentamientos y transferencias de usados de automotores, motos y maquinarias en la Ciudad de Santa Fe</t>
  </si>
  <si>
    <t>11.1 Patentamientos y transferencias de usados de automotores, motos y maquinarias en la Ciudad de Santa Fe</t>
  </si>
  <si>
    <t>Ciudad de Santa Fe / Provincia de Santa Fe / Argentina</t>
  </si>
  <si>
    <t>Patentamientos y transferencias de usados de automotores, motos y maquinarias en la Ciudad de Santa Fe</t>
  </si>
  <si>
    <t>Dirección Nacional de Registro de la Propiedad Automotor de Argentina (DNRPA)</t>
  </si>
  <si>
    <t>Variable</t>
  </si>
  <si>
    <t>Patentamientos (inscripciones iniciales)</t>
  </si>
  <si>
    <t>Transferencias</t>
  </si>
  <si>
    <t>N° de automotores s/motos</t>
  </si>
  <si>
    <t>N° de motos</t>
  </si>
  <si>
    <t>Volver al Índice</t>
  </si>
  <si>
    <t xml:space="preserve">(1)  Incluye maquinaria vial, agrícola e industrial. Según Disposición 948/97 de DNRPA, se compone de: 
</t>
  </si>
  <si>
    <t xml:space="preserve">Tractor, cosechadora, pulverizadora, sembradora, fumigadora, enfardadora, rotoenfardadora, pavimentadora, aplanadora, pala mecánica, grúa, excavadora, carretón, motoniveladora, cargadora, mototrailla, máquina compactadora, </t>
  </si>
  <si>
    <t>máquina para tratamiento de suelo, autoelevador, motovehículo con dispositivo de enganche y otros.</t>
  </si>
  <si>
    <t>N° de maquinarias (1)</t>
  </si>
  <si>
    <t>Secretaría de Energía de la Nación</t>
  </si>
  <si>
    <t>Gas Oil Grado 2</t>
  </si>
  <si>
    <t>Gas Oil Grado 2B</t>
  </si>
  <si>
    <t>Gas Oil Grado 3</t>
  </si>
  <si>
    <t>GLPA</t>
  </si>
  <si>
    <t>GNC</t>
  </si>
  <si>
    <t>Kerosene</t>
  </si>
  <si>
    <t>Nafta (común) hasta 92 Ron</t>
  </si>
  <si>
    <t>Nafta (premium) de más de 95 Ron</t>
  </si>
  <si>
    <t>Nafta (súper) entre 92 y 95 Ron</t>
  </si>
  <si>
    <t>Volumen comercializado</t>
  </si>
  <si>
    <t>Tipo</t>
  </si>
  <si>
    <t>Pesos corrientes / Litro</t>
  </si>
  <si>
    <r>
      <t>Pesos corrientes / m</t>
    </r>
    <r>
      <rPr>
        <vertAlign val="superscript"/>
        <sz val="8"/>
        <rFont val="Arial"/>
        <family val="2"/>
      </rPr>
      <t>3</t>
    </r>
  </si>
  <si>
    <r>
      <t>m</t>
    </r>
    <r>
      <rPr>
        <vertAlign val="superscript"/>
        <sz val="8"/>
        <rFont val="Arial"/>
        <family val="2"/>
      </rPr>
      <t>3</t>
    </r>
  </si>
  <si>
    <t>m3</t>
  </si>
  <si>
    <r>
      <t>m</t>
    </r>
    <r>
      <rPr>
        <vertAlign val="superscript"/>
        <sz val="8"/>
        <rFont val="Arial"/>
        <family val="2"/>
      </rPr>
      <t>3</t>
    </r>
    <r>
      <rPr>
        <sz val="11"/>
        <color theme="1"/>
        <rFont val="Calibri"/>
        <family val="2"/>
        <scheme val="minor"/>
      </rPr>
      <t/>
    </r>
  </si>
  <si>
    <r>
      <rPr>
        <sz val="8"/>
        <rFont val="Arial"/>
        <family val="2"/>
      </rPr>
      <t>M</t>
    </r>
    <r>
      <rPr>
        <vertAlign val="superscript"/>
        <sz val="8"/>
        <rFont val="Arial"/>
        <family val="2"/>
      </rPr>
      <t>3</t>
    </r>
  </si>
  <si>
    <r>
      <t>M</t>
    </r>
    <r>
      <rPr>
        <vertAlign val="superscript"/>
        <sz val="8"/>
        <rFont val="Arial"/>
        <family val="2"/>
      </rPr>
      <t>3</t>
    </r>
  </si>
  <si>
    <r>
      <rPr>
        <sz val="8"/>
        <rFont val="Arial"/>
        <family val="2"/>
      </rPr>
      <t>M</t>
    </r>
    <r>
      <rPr>
        <vertAlign val="superscript"/>
        <sz val="8"/>
        <rFont val="Arial"/>
        <family val="2"/>
      </rPr>
      <t>3</t>
    </r>
    <r>
      <rPr>
        <sz val="11"/>
        <color theme="1"/>
        <rFont val="Calibri"/>
        <family val="2"/>
        <scheme val="minor"/>
      </rPr>
      <t/>
    </r>
  </si>
  <si>
    <r>
      <t>M</t>
    </r>
    <r>
      <rPr>
        <vertAlign val="superscript"/>
        <sz val="8"/>
        <rFont val="Arial"/>
        <family val="2"/>
      </rPr>
      <t>3</t>
    </r>
    <r>
      <rPr>
        <sz val="11"/>
        <color theme="1"/>
        <rFont val="Calibri"/>
        <family val="2"/>
        <scheme val="minor"/>
      </rPr>
      <t/>
    </r>
  </si>
  <si>
    <t>todos los volúmenes por cada tipo de producto, incluyendo aquéllos que reciban algún tipo de descuento por compra en cantidad y/o cuenta corriente, ya sea por parte de automovilistas o de empresas o reparticiones publicas, excluyendo los sectores de transporte de cargas, transporte público de pasajeros y agro.</t>
  </si>
  <si>
    <t>Precios finales (2)</t>
  </si>
  <si>
    <t>(2) Para calcular los precios finales por tipo de combustible se toma un promedio ponderado por volumen de los precios declarados por las diferentes estaciones de servicio de la Ciudad de Santa Fe.</t>
  </si>
  <si>
    <t>2004.12</t>
  </si>
  <si>
    <t>2026.03</t>
  </si>
  <si>
    <t>12.1. Volúmenes comercializados de combustibles en estaciones de servicios de la Ciudad de Santa Fe</t>
  </si>
  <si>
    <t>12. Precios y volúmenes comercializados de combustibles en estaciones de servicios de la Ciudad de Santa Fe</t>
  </si>
  <si>
    <t>Precios y volúmenes comercializados de combustibles: venta "al público" por las estaciones de servicios de la Ciudad de Santa Fe (1)</t>
  </si>
  <si>
    <t>Volúmenes comercializados de combustibles "al público" por las estaciones de servicios de la Ciudad de Santa Fe (1)</t>
  </si>
  <si>
    <t xml:space="preserve">(1) Los datos surgen del módulo de información de precios y volúmenes de combustibles por boca de expendio, que forma parte del sistema de información federal de combustibles. Según la Resolución 1104/2004 de la Secretaría de Energía de la Nación la cateogoría "al público" incluye, para la ponderación,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</si>
</sst>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 #,##0.00_-;\-&quot;$&quot;\ * #,##0.00_-;_-&quot;$&quot;\ * &quot;-&quot;??_-;_-@_-"/>
    <numFmt numFmtId="43" formatCode="_-* #,##0.00_-;\-* #,##0.00_-;_-* &quot;-&quot;??_-;_-@_-"/>
    <numFmt numFmtId="164" formatCode="#,##0.00_);[Red]\-#,##0.00_)"/>
    <numFmt numFmtId="165" formatCode="#,##0.0"/>
    <numFmt numFmtId="166" formatCode="_ &quot;$&quot;\ * #,##0_ ;_ &quot;$&quot;\ * \-#,##0_ ;_ &quot;$&quot;\ * &quot;-&quot;??_ ;_ @_ "/>
    <numFmt numFmtId="167" formatCode="0.0%"/>
    <numFmt numFmtId="168" formatCode="_ &quot;$&quot;\ * #,##0.00_ ;_ &quot;$&quot;\ * \-#,##0.00_ ;_ &quot;$&quot;\ * &quot;-&quot;??_ ;_ @_ "/>
    <numFmt numFmtId="169" formatCode="#,##0_);[Red]\-#,##0_)"/>
    <numFmt numFmtId="170" formatCode="#,##0.0_);[Red]\-#,##0.0_)"/>
    <numFmt numFmtId="171" formatCode="0.0"/>
    <numFmt numFmtId="172" formatCode="_ * #,##0.00_ ;_ * \-#,##0.00_ ;_ * &quot;-&quot;??_ ;_ @_ "/>
    <numFmt numFmtId="173" formatCode="_-* #,##0.00_-;\-* #,##0.00_-;_-* &quot;-&quot;??_-;_-@"/>
    <numFmt numFmtId="174" formatCode="_-* #,##0_-;\-* #,##0_-;_-* &quot;-&quot;??_-;_-@_-"/>
    <numFmt numFmtId="175" formatCode="_ * #,##0_ ;_ * \-#,##0_ ;_ * &quot;-&quot;??_ ;_ @_ "/>
    <numFmt numFmtId="176" formatCode="#,##0_)"/>
    <numFmt numFmtId="177" formatCode="_-&quot;$&quot;\ * #,##0.0_-;\-&quot;$&quot;\ * #,##0.0_-;_-&quot;$&quot;\ * &quot;-&quot;??_-;_-@_-"/>
    <numFmt numFmtId="178" formatCode="_ * #,##0.0_ ;_ * \-#,##0.0_ ;_ * &quot;-&quot;??_ ;_ @_ "/>
    <numFmt numFmtId="179" formatCode="_-* #,##0.0_-;\-* #,##0.0_-;_-* &quot;-&quot;?_-;_-@_-"/>
  </numFmts>
  <fonts count="87"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1"/>
      <color theme="1"/>
      <name val="Arial"/>
      <family val="2"/>
    </font>
    <font>
      <b/>
      <sz val="12"/>
      <color theme="0"/>
      <name val="Arial"/>
      <family val="2"/>
    </font>
    <font>
      <sz val="8"/>
      <color theme="1"/>
      <name val="Arial"/>
      <family val="2"/>
    </font>
    <font>
      <b/>
      <sz val="11"/>
      <color rgb="FFFFFFFF"/>
      <name val="Arial"/>
      <family val="2"/>
    </font>
    <font>
      <b/>
      <sz val="11"/>
      <color theme="1"/>
      <name val="Arial"/>
      <family val="2"/>
    </font>
    <font>
      <b/>
      <sz val="11"/>
      <color rgb="FF002060"/>
      <name val="Arial"/>
      <family val="2"/>
    </font>
    <font>
      <sz val="10"/>
      <color rgb="FFFFFFFF"/>
      <name val="Arial"/>
      <family val="2"/>
    </font>
    <font>
      <b/>
      <sz val="10"/>
      <color rgb="FFFFFFFF"/>
      <name val="Arial"/>
      <family val="2"/>
    </font>
    <font>
      <b/>
      <sz val="10"/>
      <color rgb="FF000080"/>
      <name val="Arial"/>
      <family val="2"/>
    </font>
    <font>
      <sz val="10"/>
      <color rgb="FF333399"/>
      <name val="Arial"/>
      <family val="2"/>
    </font>
    <font>
      <b/>
      <sz val="10"/>
      <color rgb="FF333399"/>
      <name val="Arial"/>
      <family val="2"/>
    </font>
    <font>
      <b/>
      <sz val="8"/>
      <color theme="1"/>
      <name val="Arial"/>
      <family val="2"/>
    </font>
    <font>
      <b/>
      <sz val="8"/>
      <color rgb="FFFF0000"/>
      <name val="Arial"/>
      <family val="2"/>
    </font>
    <font>
      <sz val="10"/>
      <name val="Arial"/>
      <family val="2"/>
    </font>
    <font>
      <b/>
      <sz val="8"/>
      <color rgb="FFFFFFFF"/>
      <name val="Arial"/>
      <family val="2"/>
    </font>
    <font>
      <b/>
      <sz val="9"/>
      <color theme="1"/>
      <name val="Arial"/>
      <family val="2"/>
    </font>
    <font>
      <sz val="8"/>
      <name val="Arial"/>
      <family val="2"/>
    </font>
    <font>
      <b/>
      <sz val="8"/>
      <color theme="0"/>
      <name val="Arial"/>
      <family val="2"/>
    </font>
    <font>
      <sz val="11"/>
      <color theme="1"/>
      <name val="Calibri"/>
      <family val="2"/>
    </font>
    <font>
      <sz val="10"/>
      <color rgb="FF000000"/>
      <name val="Arial"/>
      <family val="2"/>
    </font>
    <font>
      <b/>
      <sz val="11"/>
      <name val="Arial"/>
      <family val="2"/>
    </font>
    <font>
      <b/>
      <u/>
      <sz val="10"/>
      <name val="Arial"/>
      <family val="2"/>
    </font>
    <font>
      <b/>
      <sz val="10"/>
      <name val="Arial"/>
      <family val="2"/>
    </font>
    <font>
      <u/>
      <sz val="10"/>
      <color indexed="12"/>
      <name val="Arial"/>
      <family val="2"/>
    </font>
    <font>
      <sz val="11"/>
      <color indexed="8"/>
      <name val="Calibri"/>
      <family val="2"/>
    </font>
    <font>
      <sz val="10"/>
      <color rgb="FF000000"/>
      <name val="Arial"/>
      <family val="2"/>
    </font>
    <font>
      <u/>
      <sz val="10"/>
      <color theme="10"/>
      <name val="Arial"/>
      <family val="2"/>
    </font>
    <font>
      <u/>
      <sz val="10"/>
      <color theme="10"/>
      <name val="Calibri"/>
      <family val="2"/>
      <scheme val="minor"/>
    </font>
    <font>
      <b/>
      <sz val="8"/>
      <color indexed="10"/>
      <name val="Arial"/>
      <family val="2"/>
    </font>
    <font>
      <sz val="8"/>
      <color rgb="FF000000"/>
      <name val="Arial"/>
      <family val="2"/>
    </font>
    <font>
      <sz val="8"/>
      <color indexed="10"/>
      <name val="Arial"/>
      <family val="2"/>
    </font>
    <font>
      <b/>
      <sz val="8"/>
      <name val="Arial"/>
      <family val="2"/>
    </font>
    <font>
      <b/>
      <sz val="8"/>
      <color indexed="12"/>
      <name val="Arial"/>
      <family val="2"/>
    </font>
    <font>
      <sz val="8"/>
      <color indexed="8"/>
      <name val="Arial"/>
      <family val="2"/>
    </font>
    <font>
      <sz val="8"/>
      <color rgb="FF002060"/>
      <name val="Arial"/>
      <family val="2"/>
    </font>
    <font>
      <b/>
      <sz val="8"/>
      <color rgb="FF00B0F0"/>
      <name val="Arial"/>
      <family val="2"/>
    </font>
    <font>
      <vertAlign val="superscript"/>
      <sz val="8"/>
      <name val="Arial"/>
      <family val="2"/>
    </font>
    <font>
      <b/>
      <sz val="8"/>
      <color indexed="9"/>
      <name val="Arial"/>
      <family val="2"/>
    </font>
    <font>
      <u/>
      <sz val="8"/>
      <name val="Arial"/>
      <family val="2"/>
    </font>
    <font>
      <sz val="8"/>
      <color theme="8" tint="-0.249977111117893"/>
      <name val="Arial"/>
      <family val="2"/>
    </font>
    <font>
      <sz val="8.5"/>
      <name val="Arial"/>
      <family val="2"/>
    </font>
    <font>
      <b/>
      <sz val="8"/>
      <color theme="0" tint="-0.14999847407452621"/>
      <name val="Arial"/>
      <family val="2"/>
    </font>
    <font>
      <sz val="8"/>
      <color theme="0" tint="-0.14999847407452621"/>
      <name val="Arial"/>
      <family val="2"/>
    </font>
    <font>
      <b/>
      <sz val="8"/>
      <color rgb="FF000000"/>
      <name val="Arial"/>
      <family val="2"/>
    </font>
    <font>
      <vertAlign val="superscript"/>
      <sz val="10.4"/>
      <color theme="1"/>
      <name val="Arial"/>
      <family val="2"/>
    </font>
    <font>
      <b/>
      <u/>
      <sz val="11"/>
      <name val="Arial"/>
      <family val="2"/>
    </font>
    <font>
      <b/>
      <sz val="11"/>
      <color rgb="FF0070C0"/>
      <name val="Arial"/>
      <family val="2"/>
    </font>
    <font>
      <b/>
      <sz val="11"/>
      <color rgb="FF806000"/>
      <name val="Arial"/>
      <family val="2"/>
    </font>
    <font>
      <sz val="8"/>
      <color rgb="FF0070C0"/>
      <name val="Arial"/>
      <family val="2"/>
    </font>
    <font>
      <sz val="8"/>
      <color theme="7" tint="-0.249977111117893"/>
      <name val="Arial"/>
      <family val="2"/>
    </font>
    <font>
      <sz val="10"/>
      <color theme="10"/>
      <name val="Arial"/>
      <family val="2"/>
    </font>
    <font>
      <sz val="8"/>
      <color theme="0"/>
      <name val="Arial"/>
      <family val="2"/>
    </font>
    <font>
      <sz val="10"/>
      <name val="MS Sans Serif"/>
    </font>
    <font>
      <sz val="9"/>
      <color indexed="81"/>
      <name val="Tahoma"/>
      <family val="2"/>
    </font>
    <font>
      <sz val="8"/>
      <color theme="7" tint="-0.499984740745262"/>
      <name val="Arial"/>
      <family val="2"/>
    </font>
    <font>
      <b/>
      <sz val="8"/>
      <color theme="7" tint="-0.499984740745262"/>
      <name val="Arial"/>
      <family val="2"/>
    </font>
    <font>
      <sz val="1"/>
      <color indexed="8"/>
      <name val="Courier"/>
      <family val="3"/>
    </font>
    <font>
      <b/>
      <sz val="1"/>
      <color indexed="8"/>
      <name val="Courier"/>
      <family val="3"/>
    </font>
    <font>
      <sz val="10"/>
      <name val="MS Sans Serif"/>
      <family val="2"/>
    </font>
    <font>
      <sz val="1"/>
      <color indexed="18"/>
      <name val="Courier"/>
      <family val="3"/>
    </font>
    <font>
      <sz val="12"/>
      <name val="Courier"/>
      <family val="3"/>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
      <color indexed="8"/>
      <name val="Courier"/>
      <family val="3"/>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u/>
      <sz val="10"/>
      <color theme="1"/>
      <name val="Arial"/>
      <family val="2"/>
    </font>
    <font>
      <b/>
      <sz val="8"/>
      <color theme="2"/>
      <name val="Arial"/>
      <family val="2"/>
    </font>
  </fonts>
  <fills count="52">
    <fill>
      <patternFill patternType="none"/>
    </fill>
    <fill>
      <patternFill patternType="gray125"/>
    </fill>
    <fill>
      <patternFill patternType="solid">
        <fgColor rgb="FFFFFFFF"/>
        <bgColor rgb="FFFFFFFF"/>
      </patternFill>
    </fill>
    <fill>
      <patternFill patternType="solid">
        <fgColor theme="5"/>
        <bgColor theme="5"/>
      </patternFill>
    </fill>
    <fill>
      <patternFill patternType="solid">
        <fgColor theme="0"/>
        <bgColor theme="0"/>
      </patternFill>
    </fill>
    <fill>
      <patternFill patternType="solid">
        <fgColor rgb="FFF4B083"/>
        <bgColor rgb="FFF4B083"/>
      </patternFill>
    </fill>
    <fill>
      <patternFill patternType="solid">
        <fgColor theme="1"/>
        <bgColor theme="1"/>
      </patternFill>
    </fill>
    <fill>
      <patternFill patternType="solid">
        <fgColor rgb="FF000000"/>
        <bgColor rgb="FF000000"/>
      </patternFill>
    </fill>
    <fill>
      <patternFill patternType="solid">
        <fgColor rgb="FFA5A5A5"/>
        <bgColor rgb="FFA5A5A5"/>
      </patternFill>
    </fill>
    <fill>
      <patternFill patternType="solid">
        <fgColor rgb="FFD8D8D8"/>
        <bgColor rgb="FFD8D8D8"/>
      </patternFill>
    </fill>
    <fill>
      <patternFill patternType="solid">
        <fgColor theme="0"/>
        <bgColor indexed="64"/>
      </patternFill>
    </fill>
    <fill>
      <patternFill patternType="solid">
        <fgColor theme="0"/>
        <bgColor rgb="FFFFFFFF"/>
      </patternFill>
    </fill>
    <fill>
      <patternFill patternType="solid">
        <fgColor indexed="9"/>
        <bgColor indexed="64"/>
      </patternFill>
    </fill>
    <fill>
      <patternFill patternType="solid">
        <fgColor indexed="8"/>
        <bgColor indexed="64"/>
      </patternFill>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ABF8F"/>
        <bgColor rgb="FFFABF8F"/>
      </patternFill>
    </fill>
    <fill>
      <patternFill patternType="solid">
        <fgColor theme="5" tint="0.39997558519241921"/>
        <bgColor indexed="64"/>
      </patternFill>
    </fill>
    <fill>
      <patternFill patternType="solid">
        <fgColor indexed="65"/>
        <bgColor indexed="64"/>
      </patternFill>
    </fill>
    <fill>
      <patternFill patternType="solid">
        <fgColor theme="2" tint="-0.14999847407452621"/>
        <bgColor indexed="64"/>
      </patternFill>
    </fill>
    <fill>
      <patternFill patternType="solid">
        <fgColor theme="2" tint="-0.14999847407452621"/>
        <bgColor rgb="FFD8D8D8"/>
      </patternFill>
    </fill>
    <fill>
      <patternFill patternType="solid">
        <fgColor theme="2" tint="-0.14999847407452621"/>
        <bgColor rgb="FF000000"/>
      </patternFill>
    </fill>
    <fill>
      <patternFill patternType="solid">
        <fgColor theme="1" tint="4.9989318521683403E-2"/>
        <bgColor indexed="64"/>
      </patternFill>
    </fill>
    <fill>
      <patternFill patternType="solid">
        <fgColor theme="2" tint="-0.14999847407452621"/>
        <bgColor rgb="FFBFBFBF"/>
      </patternFill>
    </fill>
    <fill>
      <patternFill patternType="solid">
        <fgColor theme="6" tint="0.59999389629810485"/>
        <bgColor indexed="64"/>
      </patternFill>
    </fill>
    <fill>
      <patternFill patternType="solid">
        <fgColor theme="0" tint="-0.14999847407452621"/>
        <bgColor rgb="FF000000"/>
      </patternFill>
    </fill>
    <fill>
      <patternFill patternType="solid">
        <fgColor theme="0" tint="-0.14999847407452621"/>
        <bgColor rgb="FFBFBFBF"/>
      </patternFill>
    </fill>
    <fill>
      <patternFill patternType="solid">
        <fgColor theme="1"/>
        <bgColor rgb="FF000000"/>
      </patternFill>
    </fill>
    <fill>
      <patternFill patternType="solid">
        <fgColor theme="1"/>
        <bgColor rgb="FFBFBFB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356">
    <border>
      <left/>
      <right/>
      <top/>
      <bottom/>
      <diagonal/>
    </border>
    <border>
      <left/>
      <right style="thin">
        <color rgb="FF000000"/>
      </right>
      <top/>
      <bottom/>
      <diagonal/>
    </border>
    <border>
      <left/>
      <right/>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tted">
        <color rgb="FF000000"/>
      </left>
      <right style="dotted">
        <color rgb="FF000000"/>
      </right>
      <top style="thin">
        <color rgb="FF000000"/>
      </top>
      <bottom/>
      <diagonal/>
    </border>
    <border>
      <left style="dotted">
        <color rgb="FF000000"/>
      </left>
      <right style="dotted">
        <color rgb="FF000000"/>
      </right>
      <top/>
      <bottom/>
      <diagonal/>
    </border>
    <border>
      <left style="dotted">
        <color rgb="FF000000"/>
      </left>
      <right style="dotted">
        <color rgb="FF000000"/>
      </right>
      <top/>
      <bottom style="dotted">
        <color rgb="FF000000"/>
      </bottom>
      <diagonal/>
    </border>
    <border>
      <left/>
      <right/>
      <top style="dotted">
        <color rgb="FF000000"/>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theme="0"/>
      </left>
      <right style="thin">
        <color theme="0"/>
      </right>
      <top/>
      <bottom/>
      <diagonal/>
    </border>
    <border>
      <left/>
      <right style="medium">
        <color rgb="FF000000"/>
      </right>
      <top/>
      <bottom/>
      <diagonal/>
    </border>
    <border>
      <left/>
      <right style="thin">
        <color rgb="FF000000"/>
      </right>
      <top/>
      <bottom/>
      <diagonal/>
    </border>
    <border>
      <left style="thin">
        <color rgb="FF000000"/>
      </left>
      <right style="medium">
        <color rgb="FF000000"/>
      </right>
      <top/>
      <bottom/>
      <diagonal/>
    </border>
    <border>
      <left style="thin">
        <color rgb="FF000000"/>
      </left>
      <right style="thin">
        <color rgb="FF000000"/>
      </right>
      <top/>
      <bottom/>
      <diagonal/>
    </border>
    <border>
      <left/>
      <right style="medium">
        <color rgb="FF000000"/>
      </right>
      <top/>
      <bottom/>
      <diagonal/>
    </border>
    <border>
      <left/>
      <right/>
      <top style="thin">
        <color rgb="FF000000"/>
      </top>
      <bottom/>
      <diagonal/>
    </border>
    <border>
      <left/>
      <right style="medium">
        <color rgb="FF000000"/>
      </right>
      <top style="thin">
        <color rgb="FF000000"/>
      </top>
      <bottom/>
      <diagonal/>
    </border>
    <border>
      <left/>
      <right/>
      <top/>
      <bottom style="thin">
        <color rgb="FF000000"/>
      </bottom>
      <diagonal/>
    </border>
    <border>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style="thin">
        <color rgb="FF000000"/>
      </top>
      <bottom/>
      <diagonal/>
    </border>
    <border>
      <left style="medium">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medium">
        <color rgb="FF000000"/>
      </right>
      <top style="thin">
        <color rgb="FF000000"/>
      </top>
      <bottom/>
      <diagonal/>
    </border>
    <border>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diagonal/>
    </border>
    <border>
      <left/>
      <right style="medium">
        <color rgb="FF000000"/>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auto="1"/>
      </left>
      <right style="medium">
        <color auto="1"/>
      </right>
      <top/>
      <bottom/>
      <diagonal/>
    </border>
    <border>
      <left/>
      <right/>
      <top style="thin">
        <color indexed="64"/>
      </top>
      <bottom/>
      <diagonal/>
    </border>
    <border>
      <left/>
      <right style="dotted">
        <color rgb="FF000000"/>
      </right>
      <top/>
      <bottom style="dotted">
        <color rgb="FF000000"/>
      </bottom>
      <diagonal/>
    </border>
    <border>
      <left/>
      <right style="dotted">
        <color rgb="FF000000"/>
      </right>
      <top/>
      <bottom/>
      <diagonal/>
    </border>
    <border>
      <left style="hair">
        <color rgb="FF000000"/>
      </left>
      <right style="hair">
        <color rgb="FF000000"/>
      </right>
      <top style="thin">
        <color rgb="FF000000"/>
      </top>
      <bottom style="thin">
        <color indexed="64"/>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style="thin">
        <color rgb="FF000000"/>
      </left>
      <right style="hair">
        <color rgb="FF000000"/>
      </right>
      <top/>
      <bottom/>
      <diagonal/>
    </border>
    <border>
      <left style="hair">
        <color rgb="FF000000"/>
      </left>
      <right style="hair">
        <color rgb="FF000000"/>
      </right>
      <top style="medium">
        <color rgb="FF000000"/>
      </top>
      <bottom/>
      <diagonal/>
    </border>
    <border>
      <left style="hair">
        <color rgb="FF000000"/>
      </left>
      <right style="hair">
        <color rgb="FF000000"/>
      </right>
      <top/>
      <bottom/>
      <diagonal/>
    </border>
    <border>
      <left style="hair">
        <color rgb="FF000000"/>
      </left>
      <right style="thin">
        <color rgb="FF000000"/>
      </right>
      <top/>
      <bottom/>
      <diagonal/>
    </border>
    <border>
      <left/>
      <right style="hair">
        <color rgb="FF000000"/>
      </right>
      <top/>
      <bottom/>
      <diagonal/>
    </border>
    <border>
      <left/>
      <right style="hair">
        <color rgb="FF000000"/>
      </right>
      <top style="thin">
        <color rgb="FF000000"/>
      </top>
      <bottom style="thin">
        <color indexed="64"/>
      </bottom>
      <diagonal/>
    </border>
    <border>
      <left style="hair">
        <color rgb="FF000000"/>
      </left>
      <right style="hair">
        <color rgb="FF000000"/>
      </right>
      <top style="thin">
        <color indexed="64"/>
      </top>
      <bottom style="thin">
        <color rgb="FF000000"/>
      </bottom>
      <diagonal/>
    </border>
    <border>
      <left style="thin">
        <color theme="0"/>
      </left>
      <right style="hair">
        <color rgb="FF000000"/>
      </right>
      <top style="medium">
        <color rgb="FF000000"/>
      </top>
      <bottom/>
      <diagonal/>
    </border>
    <border>
      <left style="hair">
        <color rgb="FF000000"/>
      </left>
      <right style="medium">
        <color rgb="FF000000"/>
      </right>
      <top style="thin">
        <color rgb="FF000000"/>
      </top>
      <bottom style="thin">
        <color indexed="64"/>
      </bottom>
      <diagonal/>
    </border>
    <border>
      <left/>
      <right style="hair">
        <color rgb="FF000000"/>
      </right>
      <top style="thin">
        <color indexed="64"/>
      </top>
      <bottom style="thin">
        <color rgb="FF000000"/>
      </bottom>
      <diagonal/>
    </border>
    <border>
      <left style="hair">
        <color rgb="FF000000"/>
      </left>
      <right style="medium">
        <color rgb="FF000000"/>
      </right>
      <top style="thin">
        <color indexed="64"/>
      </top>
      <bottom style="thin">
        <color rgb="FF000000"/>
      </bottom>
      <diagonal/>
    </border>
    <border>
      <left style="hair">
        <color rgb="FF000000"/>
      </left>
      <right style="medium">
        <color rgb="FF000000"/>
      </right>
      <top/>
      <bottom/>
      <diagonal/>
    </border>
    <border>
      <left style="hair">
        <color rgb="FF000000"/>
      </left>
      <right style="thin">
        <color rgb="FF000000"/>
      </right>
      <top style="thin">
        <color rgb="FF000000"/>
      </top>
      <bottom style="thin">
        <color rgb="FF000000"/>
      </bottom>
      <diagonal/>
    </border>
    <border>
      <left/>
      <right style="hair">
        <color rgb="FF000000"/>
      </right>
      <top style="medium">
        <color rgb="FF000000"/>
      </top>
      <bottom/>
      <diagonal/>
    </border>
    <border>
      <left style="hair">
        <color rgb="FF000000"/>
      </left>
      <right style="thin">
        <color rgb="FF000000"/>
      </right>
      <top style="medium">
        <color rgb="FF000000"/>
      </top>
      <bottom/>
      <diagonal/>
    </border>
    <border>
      <left/>
      <right style="hair">
        <color rgb="FF000000"/>
      </right>
      <top style="thin">
        <color rgb="FF000000"/>
      </top>
      <bottom style="thin">
        <color rgb="FF000000"/>
      </bottom>
      <diagonal/>
    </border>
    <border>
      <left style="hair">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hair">
        <color rgb="FF000000"/>
      </left>
      <right style="medium">
        <color rgb="FF000000"/>
      </right>
      <top style="thin">
        <color rgb="FF000000"/>
      </top>
      <bottom style="thin">
        <color rgb="FF000000"/>
      </bottom>
      <diagonal/>
    </border>
    <border>
      <left style="hair">
        <color rgb="FF000000"/>
      </left>
      <right style="medium">
        <color rgb="FF000000"/>
      </right>
      <top style="thin">
        <color rgb="FF000000"/>
      </top>
      <bottom/>
      <diagonal/>
    </border>
    <border>
      <left style="thin">
        <color rgb="FF000000"/>
      </left>
      <right style="hair">
        <color rgb="FF000000"/>
      </right>
      <top style="thin">
        <color rgb="FF000000"/>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bottom/>
      <diagonal/>
    </border>
    <border>
      <left style="dotted">
        <color rgb="FF000000"/>
      </left>
      <right style="dotted">
        <color rgb="FF000000"/>
      </right>
      <top style="thin">
        <color rgb="FF000000"/>
      </top>
      <bottom style="thin">
        <color rgb="FF000000"/>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thin">
        <color rgb="FF000000"/>
      </left>
      <right/>
      <top style="thin">
        <color rgb="FF000000"/>
      </top>
      <bottom style="thin">
        <color indexed="64"/>
      </bottom>
      <diagonal/>
    </border>
    <border>
      <left style="thin">
        <color theme="0"/>
      </left>
      <right style="hair">
        <color rgb="FF000000"/>
      </right>
      <top/>
      <bottom/>
      <diagonal/>
    </border>
    <border>
      <left style="dotted">
        <color rgb="FF000000"/>
      </left>
      <right style="thin">
        <color rgb="FF000000"/>
      </right>
      <top style="thin">
        <color rgb="FF000000"/>
      </top>
      <bottom style="thin">
        <color rgb="FF000000"/>
      </bottom>
      <diagonal/>
    </border>
    <border>
      <left style="dotted">
        <color rgb="FF000000"/>
      </left>
      <right style="thin">
        <color rgb="FF000000"/>
      </right>
      <top/>
      <bottom/>
      <diagonal/>
    </border>
    <border>
      <left style="dotted">
        <color rgb="FF000000"/>
      </left>
      <right style="thin">
        <color rgb="FF000000"/>
      </right>
      <top/>
      <bottom style="dotted">
        <color rgb="FF000000"/>
      </bottom>
      <diagonal/>
    </border>
    <border>
      <left style="hair">
        <color rgb="FF000000"/>
      </left>
      <right style="thin">
        <color theme="0"/>
      </right>
      <top/>
      <bottom/>
      <diagonal/>
    </border>
    <border>
      <left style="hair">
        <color rgb="FF000000"/>
      </left>
      <right style="thin">
        <color auto="1"/>
      </right>
      <top style="thin">
        <color rgb="FF000000"/>
      </top>
      <bottom style="thin">
        <color rgb="FF000000"/>
      </bottom>
      <diagonal/>
    </border>
    <border>
      <left style="thin">
        <color theme="0"/>
      </left>
      <right style="thin">
        <color auto="1"/>
      </right>
      <top/>
      <bottom/>
      <diagonal/>
    </border>
    <border>
      <left style="hair">
        <color rgb="FF000000"/>
      </left>
      <right style="thin">
        <color theme="0"/>
      </right>
      <top style="thin">
        <color rgb="FF000000"/>
      </top>
      <bottom/>
      <diagonal/>
    </border>
    <border>
      <left style="thin">
        <color theme="0"/>
      </left>
      <right style="hair">
        <color rgb="FF000000"/>
      </right>
      <top style="thin">
        <color rgb="FF000000"/>
      </top>
      <bottom/>
      <diagonal/>
    </border>
    <border>
      <left style="thin">
        <color indexed="64"/>
      </left>
      <right/>
      <top style="thin">
        <color indexed="64"/>
      </top>
      <bottom style="thin">
        <color indexed="64"/>
      </bottom>
      <diagonal/>
    </border>
    <border>
      <left/>
      <right style="hair">
        <color rgb="FF000000"/>
      </right>
      <top style="thin">
        <color rgb="FF000000"/>
      </top>
      <bottom/>
      <diagonal/>
    </border>
    <border>
      <left style="hair">
        <color rgb="FF000000"/>
      </left>
      <right style="thin">
        <color indexed="64"/>
      </right>
      <top/>
      <bottom/>
      <diagonal/>
    </border>
    <border>
      <left style="hair">
        <color rgb="FF000000"/>
      </left>
      <right style="thin">
        <color theme="0"/>
      </right>
      <top style="medium">
        <color rgb="FF000000"/>
      </top>
      <bottom/>
      <diagonal/>
    </border>
    <border>
      <left/>
      <right style="thin">
        <color indexed="64"/>
      </right>
      <top/>
      <bottom/>
      <diagonal/>
    </border>
    <border>
      <left/>
      <right style="medium">
        <color indexed="64"/>
      </right>
      <top style="thin">
        <color rgb="FF000000"/>
      </top>
      <bottom style="thin">
        <color rgb="FF000000"/>
      </bottom>
      <diagonal/>
    </border>
    <border>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top/>
      <bottom/>
      <diagonal/>
    </border>
    <border>
      <left style="hair">
        <color theme="0"/>
      </left>
      <right style="hair">
        <color theme="0"/>
      </right>
      <top/>
      <bottom/>
      <diagonal/>
    </border>
    <border>
      <left style="hair">
        <color theme="0"/>
      </left>
      <right style="thin">
        <color indexed="64"/>
      </right>
      <top/>
      <bottom/>
      <diagonal/>
    </border>
    <border>
      <left/>
      <right style="hair">
        <color indexed="64"/>
      </right>
      <top style="thin">
        <color indexed="64"/>
      </top>
      <bottom/>
      <diagonal/>
    </border>
    <border>
      <left style="hair">
        <color indexed="64"/>
      </left>
      <right style="hair">
        <color rgb="FF000000"/>
      </right>
      <top/>
      <bottom/>
      <diagonal/>
    </border>
    <border>
      <left style="hair">
        <color indexed="64"/>
      </left>
      <right style="thin">
        <color theme="0"/>
      </right>
      <top/>
      <bottom/>
      <diagonal/>
    </border>
    <border>
      <left style="hair">
        <color indexed="64"/>
      </left>
      <right style="thin">
        <color indexed="64"/>
      </right>
      <top style="thin">
        <color indexed="64"/>
      </top>
      <bottom/>
      <diagonal/>
    </border>
    <border>
      <left style="hair">
        <color rgb="FF000000"/>
      </left>
      <right/>
      <top style="thin">
        <color indexed="64"/>
      </top>
      <bottom style="thin">
        <color rgb="FF000000"/>
      </bottom>
      <diagonal/>
    </border>
    <border>
      <left style="hair">
        <color rgb="FF000000"/>
      </left>
      <right/>
      <top/>
      <bottom/>
      <diagonal/>
    </border>
    <border>
      <left style="hair">
        <color rgb="FF000000"/>
      </left>
      <right/>
      <top style="thin">
        <color rgb="FF000000"/>
      </top>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style="medium">
        <color rgb="FF000000"/>
      </right>
      <top style="thin">
        <color rgb="FF000000"/>
      </top>
      <bottom style="thin">
        <color indexed="64"/>
      </bottom>
      <diagonal/>
    </border>
    <border>
      <left style="hair">
        <color rgb="FF000000"/>
      </left>
      <right style="medium">
        <color rgb="FF000000"/>
      </right>
      <top style="medium">
        <color rgb="FF000000"/>
      </top>
      <bottom/>
      <diagonal/>
    </border>
    <border>
      <left style="thin">
        <color indexed="64"/>
      </left>
      <right style="medium">
        <color auto="1"/>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diagonal/>
    </border>
    <border>
      <left/>
      <right style="medium">
        <color indexed="64"/>
      </right>
      <top/>
      <bottom style="thin">
        <color rgb="FF000000"/>
      </bottom>
      <diagonal/>
    </border>
    <border>
      <left style="thin">
        <color indexed="64"/>
      </left>
      <right style="medium">
        <color indexed="64"/>
      </right>
      <top style="thin">
        <color indexed="64"/>
      </top>
      <bottom/>
      <diagonal/>
    </border>
    <border>
      <left style="thin">
        <color auto="1"/>
      </left>
      <right style="medium">
        <color rgb="FF000000"/>
      </right>
      <top/>
      <bottom style="medium">
        <color auto="1"/>
      </bottom>
      <diagonal/>
    </border>
    <border>
      <left/>
      <right style="thin">
        <color rgb="FF000000"/>
      </right>
      <top/>
      <bottom style="medium">
        <color auto="1"/>
      </bottom>
      <diagonal/>
    </border>
    <border>
      <left style="thin">
        <color rgb="FF000000"/>
      </left>
      <right style="thin">
        <color rgb="FF000000"/>
      </right>
      <top/>
      <bottom style="medium">
        <color auto="1"/>
      </bottom>
      <diagonal/>
    </border>
    <border>
      <left style="thin">
        <color rgb="FF000000"/>
      </left>
      <right style="medium">
        <color rgb="FF000000"/>
      </right>
      <top/>
      <bottom style="medium">
        <color auto="1"/>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bottom style="medium">
        <color indexed="64"/>
      </bottom>
      <diagonal/>
    </border>
    <border>
      <left style="thin">
        <color rgb="FF000000"/>
      </left>
      <right style="medium">
        <color indexed="64"/>
      </right>
      <top style="thin">
        <color rgb="FF000000"/>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rgb="FF000000"/>
      </right>
      <top style="thin">
        <color rgb="FF000000"/>
      </top>
      <bottom style="medium">
        <color indexed="64"/>
      </bottom>
      <diagonal/>
    </border>
    <border>
      <left/>
      <right style="medium">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hair">
        <color indexed="64"/>
      </right>
      <top/>
      <bottom/>
      <diagonal/>
    </border>
    <border>
      <left/>
      <right style="hair">
        <color indexed="64"/>
      </right>
      <top/>
      <bottom style="medium">
        <color indexed="64"/>
      </bottom>
      <diagonal/>
    </border>
    <border>
      <left/>
      <right/>
      <top style="thin">
        <color indexed="64"/>
      </top>
      <bottom style="medium">
        <color indexed="64"/>
      </bottom>
      <diagonal/>
    </border>
    <border>
      <left style="thin">
        <color rgb="FF000000"/>
      </left>
      <right style="hair">
        <color rgb="FF000000"/>
      </right>
      <top style="thin">
        <color indexed="64"/>
      </top>
      <bottom style="medium">
        <color indexed="64"/>
      </bottom>
      <diagonal/>
    </border>
    <border>
      <left style="hair">
        <color rgb="FF000000"/>
      </left>
      <right style="hair">
        <color rgb="FF000000"/>
      </right>
      <top style="thin">
        <color indexed="64"/>
      </top>
      <bottom style="medium">
        <color indexed="64"/>
      </bottom>
      <diagonal/>
    </border>
    <border>
      <left style="hair">
        <color rgb="FF000000"/>
      </left>
      <right style="thin">
        <color rgb="FF000000"/>
      </right>
      <top style="thin">
        <color indexed="64"/>
      </top>
      <bottom style="medium">
        <color indexed="64"/>
      </bottom>
      <diagonal/>
    </border>
    <border>
      <left style="hair">
        <color rgb="FF000000"/>
      </left>
      <right style="medium">
        <color rgb="FF000000"/>
      </right>
      <top style="thin">
        <color indexed="64"/>
      </top>
      <bottom style="medium">
        <color indexed="64"/>
      </bottom>
      <diagonal/>
    </border>
    <border>
      <left/>
      <right style="medium">
        <color rgb="FF000000"/>
      </right>
      <top/>
      <bottom style="medium">
        <color indexed="64"/>
      </bottom>
      <diagonal/>
    </border>
    <border>
      <left/>
      <right/>
      <top/>
      <bottom style="medium">
        <color indexed="64"/>
      </bottom>
      <diagonal/>
    </border>
    <border>
      <left style="thin">
        <color rgb="FF000000"/>
      </left>
      <right style="hair">
        <color rgb="FF000000"/>
      </right>
      <top/>
      <bottom style="medium">
        <color indexed="64"/>
      </bottom>
      <diagonal/>
    </border>
    <border>
      <left style="hair">
        <color rgb="FF000000"/>
      </left>
      <right style="hair">
        <color rgb="FF000000"/>
      </right>
      <top/>
      <bottom style="medium">
        <color indexed="64"/>
      </bottom>
      <diagonal/>
    </border>
    <border>
      <left style="hair">
        <color rgb="FF000000"/>
      </left>
      <right style="thin">
        <color rgb="FF000000"/>
      </right>
      <top/>
      <bottom style="medium">
        <color indexed="64"/>
      </bottom>
      <diagonal/>
    </border>
    <border>
      <left style="hair">
        <color rgb="FF000000"/>
      </left>
      <right style="medium">
        <color rgb="FF000000"/>
      </right>
      <top/>
      <bottom style="medium">
        <color indexed="64"/>
      </bottom>
      <diagonal/>
    </border>
    <border>
      <left/>
      <right style="hair">
        <color rgb="FF000000"/>
      </right>
      <top/>
      <bottom style="medium">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diagonal/>
    </border>
    <border>
      <left/>
      <right style="hair">
        <color rgb="FF000000"/>
      </right>
      <top style="thin">
        <color rgb="FF000000"/>
      </top>
      <bottom style="medium">
        <color indexed="64"/>
      </bottom>
      <diagonal/>
    </border>
    <border>
      <left style="hair">
        <color rgb="FF000000"/>
      </left>
      <right style="hair">
        <color rgb="FF000000"/>
      </right>
      <top style="thin">
        <color rgb="FF000000"/>
      </top>
      <bottom style="medium">
        <color indexed="64"/>
      </bottom>
      <diagonal/>
    </border>
    <border>
      <left style="hair">
        <color rgb="FF000000"/>
      </left>
      <right style="thin">
        <color rgb="FF000000"/>
      </right>
      <top style="thin">
        <color rgb="FF000000"/>
      </top>
      <bottom style="medium">
        <color indexed="64"/>
      </bottom>
      <diagonal/>
    </border>
    <border>
      <left style="thin">
        <color rgb="FF000000"/>
      </left>
      <right style="hair">
        <color rgb="FF000000"/>
      </right>
      <top style="thin">
        <color rgb="FF000000"/>
      </top>
      <bottom style="medium">
        <color indexed="64"/>
      </bottom>
      <diagonal/>
    </border>
    <border>
      <left style="hair">
        <color rgb="FF000000"/>
      </left>
      <right style="medium">
        <color rgb="FF000000"/>
      </right>
      <top style="thin">
        <color rgb="FF000000"/>
      </top>
      <bottom style="medium">
        <color indexed="64"/>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hair">
        <color rgb="FF000000"/>
      </right>
      <top style="thin">
        <color rgb="FF000000"/>
      </top>
      <bottom style="medium">
        <color rgb="FF000000"/>
      </bottom>
      <diagonal/>
    </border>
    <border>
      <left style="hair">
        <color rgb="FF000000"/>
      </left>
      <right style="thin">
        <color rgb="FF000000"/>
      </right>
      <top style="thin">
        <color rgb="FF000000"/>
      </top>
      <bottom style="medium">
        <color rgb="FF000000"/>
      </bottom>
      <diagonal/>
    </border>
    <border>
      <left style="hair">
        <color rgb="FF000000"/>
      </left>
      <right style="medium">
        <color rgb="FF000000"/>
      </right>
      <top style="thin">
        <color rgb="FF000000"/>
      </top>
      <bottom style="medium">
        <color rgb="FF000000"/>
      </bottom>
      <diagonal/>
    </border>
    <border>
      <left style="thin">
        <color rgb="FF000000"/>
      </left>
      <right style="medium">
        <color auto="1"/>
      </right>
      <top style="thin">
        <color rgb="FF000000"/>
      </top>
      <bottom style="medium">
        <color rgb="FF000000"/>
      </bottom>
      <diagonal/>
    </border>
    <border>
      <left style="medium">
        <color rgb="FF000000"/>
      </left>
      <right style="medium">
        <color rgb="FF000000"/>
      </right>
      <top/>
      <bottom style="medium">
        <color indexed="64"/>
      </bottom>
      <diagonal/>
    </border>
    <border>
      <left style="hair">
        <color rgb="FF000000"/>
      </left>
      <right/>
      <top/>
      <bottom style="medium">
        <color indexed="64"/>
      </bottom>
      <diagonal/>
    </border>
    <border>
      <left style="medium">
        <color rgb="FF000000"/>
      </left>
      <right style="medium">
        <color indexed="64"/>
      </right>
      <top/>
      <bottom style="medium">
        <color indexed="64"/>
      </bottom>
      <diagonal/>
    </border>
    <border>
      <left/>
      <right style="hair">
        <color rgb="FF000000"/>
      </right>
      <top style="thin">
        <color rgb="FF000000"/>
      </top>
      <bottom style="medium">
        <color rgb="FF000000"/>
      </bottom>
      <diagonal/>
    </border>
    <border>
      <left/>
      <right/>
      <top style="thin">
        <color rgb="FF000000"/>
      </top>
      <bottom style="medium">
        <color rgb="FF000000"/>
      </bottom>
      <diagonal/>
    </border>
    <border>
      <left style="hair">
        <color rgb="FF000000"/>
      </left>
      <right style="hair">
        <color rgb="FF000000"/>
      </right>
      <top style="thin">
        <color rgb="FF000000"/>
      </top>
      <bottom style="medium">
        <color rgb="FF000000"/>
      </bottom>
      <diagonal/>
    </border>
    <border>
      <left style="hair">
        <color rgb="FF000000"/>
      </left>
      <right/>
      <top style="thin">
        <color rgb="FF000000"/>
      </top>
      <bottom style="medium">
        <color rgb="FF000000"/>
      </bottom>
      <diagonal/>
    </border>
    <border>
      <left style="thin">
        <color indexed="64"/>
      </left>
      <right style="medium">
        <color indexed="64"/>
      </right>
      <top style="thin">
        <color indexed="64"/>
      </top>
      <bottom style="medium">
        <color indexed="64"/>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indexed="64"/>
      </bottom>
      <diagonal/>
    </border>
    <border>
      <left style="thin">
        <color indexed="64"/>
      </left>
      <right style="medium">
        <color rgb="FF000000"/>
      </right>
      <top/>
      <bottom/>
      <diagonal/>
    </border>
    <border>
      <left style="medium">
        <color rgb="FF000000"/>
      </left>
      <right style="medium">
        <color indexed="64"/>
      </right>
      <top style="thin">
        <color rgb="FF000000"/>
      </top>
      <bottom style="medium">
        <color indexed="64"/>
      </bottom>
      <diagonal/>
    </border>
    <border>
      <left style="hair">
        <color indexed="64"/>
      </left>
      <right style="hair">
        <color indexed="64"/>
      </right>
      <top/>
      <bottom style="medium">
        <color indexed="64"/>
      </bottom>
      <diagonal/>
    </border>
    <border>
      <left style="medium">
        <color indexed="64"/>
      </left>
      <right style="hair">
        <color indexed="64"/>
      </right>
      <top/>
      <bottom/>
      <diagonal/>
    </border>
    <border>
      <left style="hair">
        <color indexed="64"/>
      </left>
      <right style="hair">
        <color indexed="64"/>
      </right>
      <top style="thin">
        <color indexed="64"/>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thin">
        <color indexed="64"/>
      </left>
      <right/>
      <top style="thin">
        <color indexed="64"/>
      </top>
      <bottom/>
      <diagonal/>
    </border>
    <border>
      <left style="thin">
        <color indexed="64"/>
      </left>
      <right style="thin">
        <color theme="0"/>
      </right>
      <top/>
      <bottom style="thin">
        <color theme="0"/>
      </bottom>
      <diagonal/>
    </border>
    <border>
      <left/>
      <right style="thin">
        <color theme="0"/>
      </right>
      <top style="medium">
        <color indexed="64"/>
      </top>
      <bottom/>
      <diagonal/>
    </border>
    <border>
      <left style="hair">
        <color indexed="64"/>
      </left>
      <right style="thin">
        <color theme="0"/>
      </right>
      <top style="medium">
        <color indexed="64"/>
      </top>
      <bottom/>
      <diagonal/>
    </border>
    <border>
      <left style="thin">
        <color indexed="64"/>
      </left>
      <right style="hair">
        <color indexed="64"/>
      </right>
      <top style="thin">
        <color indexed="64"/>
      </top>
      <bottom style="thin">
        <color rgb="FF000000"/>
      </bottom>
      <diagonal/>
    </border>
    <border>
      <left style="hair">
        <color indexed="64"/>
      </left>
      <right style="hair">
        <color indexed="64"/>
      </right>
      <top style="thin">
        <color indexed="64"/>
      </top>
      <bottom style="thin">
        <color rgb="FF000000"/>
      </bottom>
      <diagonal/>
    </border>
    <border>
      <left/>
      <right style="medium">
        <color indexed="64"/>
      </right>
      <top style="thin">
        <color indexed="64"/>
      </top>
      <bottom style="thin">
        <color rgb="FF000000"/>
      </bottom>
      <diagonal/>
    </border>
    <border>
      <left style="hair">
        <color rgb="FF000000"/>
      </left>
      <right style="thin">
        <color indexed="64"/>
      </right>
      <top/>
      <bottom style="medium">
        <color indexed="64"/>
      </bottom>
      <diagonal/>
    </border>
    <border>
      <left style="medium">
        <color indexed="64"/>
      </left>
      <right/>
      <top/>
      <bottom/>
      <diagonal/>
    </border>
    <border>
      <left/>
      <right style="hair">
        <color indexed="64"/>
      </right>
      <top style="thin">
        <color indexed="64"/>
      </top>
      <bottom style="thin">
        <color rgb="FF000000"/>
      </bottom>
      <diagonal/>
    </border>
    <border>
      <left style="hair">
        <color rgb="FF000000"/>
      </left>
      <right style="thin">
        <color indexed="64"/>
      </right>
      <top style="thin">
        <color rgb="FF000000"/>
      </top>
      <bottom style="medium">
        <color indexed="64"/>
      </bottom>
      <diagonal/>
    </border>
    <border>
      <left/>
      <right style="medium">
        <color indexed="64"/>
      </right>
      <top style="thin">
        <color rgb="FF000000"/>
      </top>
      <bottom style="medium">
        <color indexed="64"/>
      </bottom>
      <diagonal/>
    </border>
    <border>
      <left style="thin">
        <color theme="0"/>
      </left>
      <right style="thin">
        <color theme="0"/>
      </right>
      <top style="medium">
        <color rgb="FF000000"/>
      </top>
      <bottom/>
      <diagonal/>
    </border>
    <border>
      <left style="medium">
        <color rgb="FF000000"/>
      </left>
      <right/>
      <top style="thin">
        <color rgb="FF000000"/>
      </top>
      <bottom/>
      <diagonal/>
    </border>
    <border>
      <left style="medium">
        <color rgb="FF000000"/>
      </left>
      <right/>
      <top/>
      <bottom style="thin">
        <color rgb="FF000000"/>
      </bottom>
      <diagonal/>
    </border>
    <border>
      <left/>
      <right/>
      <top style="thin">
        <color indexed="64"/>
      </top>
      <bottom style="thin">
        <color rgb="FF000000"/>
      </bottom>
      <diagonal/>
    </border>
    <border>
      <left style="hair">
        <color auto="1"/>
      </left>
      <right style="hair">
        <color auto="1"/>
      </right>
      <top style="thin">
        <color rgb="FF000000"/>
      </top>
      <bottom/>
      <diagonal/>
    </border>
    <border>
      <left style="medium">
        <color rgb="FF000000"/>
      </left>
      <right style="medium">
        <color rgb="FF000000"/>
      </right>
      <top/>
      <bottom style="medium">
        <color rgb="FF000000"/>
      </bottom>
      <diagonal/>
    </border>
    <border>
      <left/>
      <right style="thin">
        <color indexed="64"/>
      </right>
      <top/>
      <bottom style="medium">
        <color rgb="FF000000"/>
      </bottom>
      <diagonal/>
    </border>
    <border>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right/>
      <top/>
      <bottom style="medium">
        <color rgb="FF000000"/>
      </bottom>
      <diagonal/>
    </border>
    <border>
      <left style="hair">
        <color rgb="FF000000"/>
      </left>
      <right style="medium">
        <color rgb="FF000000"/>
      </right>
      <top/>
      <bottom style="medium">
        <color rgb="FF000000"/>
      </bottom>
      <diagonal/>
    </border>
    <border>
      <left/>
      <right style="thin">
        <color indexed="64"/>
      </right>
      <top style="thin">
        <color rgb="FF000000"/>
      </top>
      <bottom style="thin">
        <color rgb="FF000000"/>
      </bottom>
      <diagonal/>
    </border>
    <border>
      <left/>
      <right style="thin">
        <color indexed="64"/>
      </right>
      <top/>
      <bottom style="thin">
        <color rgb="FF000000"/>
      </bottom>
      <diagonal/>
    </border>
    <border>
      <left/>
      <right style="thin">
        <color theme="0"/>
      </right>
      <top style="thin">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hair">
        <color rgb="FF000000"/>
      </left>
      <right style="thin">
        <color indexed="64"/>
      </right>
      <top/>
      <bottom style="medium">
        <color rgb="FF000000"/>
      </bottom>
      <diagonal/>
    </border>
    <border>
      <left/>
      <right style="thin">
        <color theme="0"/>
      </right>
      <top/>
      <bottom/>
      <diagonal/>
    </border>
    <border>
      <left style="hair">
        <color rgb="FF000000"/>
      </left>
      <right/>
      <top/>
      <bottom style="thin">
        <color rgb="FF000000"/>
      </bottom>
      <diagonal/>
    </border>
    <border>
      <left style="medium">
        <color rgb="FF000000"/>
      </left>
      <right style="thin">
        <color theme="0"/>
      </right>
      <top style="thin">
        <color rgb="FF000000"/>
      </top>
      <bottom/>
      <diagonal/>
    </border>
    <border>
      <left style="hair">
        <color rgb="FF000000"/>
      </left>
      <right style="dashDot">
        <color rgb="FF000000"/>
      </right>
      <top style="thin">
        <color rgb="FF000000"/>
      </top>
      <bottom style="thin">
        <color rgb="FF000000"/>
      </bottom>
      <diagonal/>
    </border>
    <border>
      <left style="hair">
        <color rgb="FF000000"/>
      </left>
      <right style="dashDot">
        <color rgb="FF000000"/>
      </right>
      <top/>
      <bottom/>
      <diagonal/>
    </border>
    <border>
      <left style="hair">
        <color rgb="FF000000"/>
      </left>
      <right style="dashDot">
        <color rgb="FF000000"/>
      </right>
      <top/>
      <bottom style="medium">
        <color rgb="FF000000"/>
      </bottom>
      <diagonal/>
    </border>
    <border>
      <left style="thin">
        <color theme="0"/>
      </left>
      <right style="dashDot">
        <color theme="1"/>
      </right>
      <top/>
      <bottom/>
      <diagonal/>
    </border>
    <border>
      <left style="thin">
        <color rgb="FF000000"/>
      </left>
      <right style="dashDot">
        <color rgb="FF000000"/>
      </right>
      <top/>
      <bottom/>
      <diagonal/>
    </border>
    <border>
      <left style="hair">
        <color rgb="FF000000"/>
      </left>
      <right style="dashDot">
        <color theme="0"/>
      </right>
      <top style="thin">
        <color rgb="FF000000"/>
      </top>
      <bottom/>
      <diagonal/>
    </border>
    <border>
      <left/>
      <right style="dashDot">
        <color theme="0"/>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hair">
        <color indexed="64"/>
      </right>
      <top/>
      <bottom style="medium">
        <color indexed="64"/>
      </bottom>
      <diagonal/>
    </border>
    <border>
      <left style="thin">
        <color indexed="64"/>
      </left>
      <right style="dashDot">
        <color indexed="64"/>
      </right>
      <top/>
      <bottom style="medium">
        <color indexed="64"/>
      </bottom>
      <diagonal/>
    </border>
    <border>
      <left style="thin">
        <color indexed="64"/>
      </left>
      <right style="dashDot">
        <color indexed="64"/>
      </right>
      <top/>
      <bottom/>
      <diagonal/>
    </border>
    <border>
      <left style="thin">
        <color theme="0"/>
      </left>
      <right style="dashDot">
        <color theme="0"/>
      </right>
      <top style="medium">
        <color indexed="64"/>
      </top>
      <bottom/>
      <diagonal/>
    </border>
    <border>
      <left style="dashDot">
        <color theme="0"/>
      </left>
      <right style="hair">
        <color indexed="64"/>
      </right>
      <top style="medium">
        <color indexed="64"/>
      </top>
      <bottom/>
      <diagonal/>
    </border>
    <border>
      <left style="dashDot">
        <color indexed="64"/>
      </left>
      <right style="hair">
        <color indexed="64"/>
      </right>
      <top style="thin">
        <color indexed="64"/>
      </top>
      <bottom style="thin">
        <color indexed="64"/>
      </bottom>
      <diagonal/>
    </border>
    <border>
      <left style="thin">
        <color indexed="64"/>
      </left>
      <right style="dashDot">
        <color theme="0"/>
      </right>
      <top/>
      <bottom/>
      <diagonal/>
    </border>
    <border>
      <left style="dashDot">
        <color theme="0"/>
      </left>
      <right style="hair">
        <color indexed="64"/>
      </right>
      <top/>
      <bottom/>
      <diagonal/>
    </border>
    <border>
      <left style="thin">
        <color indexed="64"/>
      </left>
      <right style="dashDot">
        <color indexed="64"/>
      </right>
      <top style="medium">
        <color indexed="64"/>
      </top>
      <bottom/>
      <diagonal/>
    </border>
    <border>
      <left/>
      <right style="hair">
        <color indexed="64"/>
      </right>
      <top style="medium">
        <color indexed="64"/>
      </top>
      <bottom/>
      <diagonal/>
    </border>
    <border>
      <left style="hair">
        <color rgb="FF000000"/>
      </left>
      <right style="medium">
        <color auto="1"/>
      </right>
      <top style="thin">
        <color rgb="FF000000"/>
      </top>
      <bottom/>
      <diagonal/>
    </border>
    <border>
      <left style="hair">
        <color rgb="FF000000"/>
      </left>
      <right style="medium">
        <color auto="1"/>
      </right>
      <top/>
      <bottom/>
      <diagonal/>
    </border>
    <border>
      <left style="thin">
        <color rgb="FF000000"/>
      </left>
      <right style="medium">
        <color rgb="FF000000"/>
      </right>
      <top style="thin">
        <color rgb="FF000000"/>
      </top>
      <bottom/>
      <diagonal/>
    </border>
    <border>
      <left style="hair">
        <color rgb="FF000000"/>
      </left>
      <right style="medium">
        <color auto="1"/>
      </right>
      <top/>
      <bottom style="medium">
        <color auto="1"/>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hair">
        <color rgb="FF000000"/>
      </left>
      <right style="medium">
        <color auto="1"/>
      </right>
      <top style="thin">
        <color rgb="FF000000"/>
      </top>
      <bottom style="medium">
        <color rgb="FF000000"/>
      </bottom>
      <diagonal/>
    </border>
    <border>
      <left style="medium">
        <color rgb="FF000000"/>
      </left>
      <right style="thin">
        <color theme="0"/>
      </right>
      <top style="medium">
        <color rgb="FF000000"/>
      </top>
      <bottom/>
      <diagonal/>
    </border>
    <border>
      <left/>
      <right style="dashed">
        <color rgb="FF000000"/>
      </right>
      <top style="thin">
        <color rgb="FF000000"/>
      </top>
      <bottom/>
      <diagonal/>
    </border>
    <border>
      <left style="thin">
        <color rgb="FF000000"/>
      </left>
      <right style="dashed">
        <color rgb="FF000000"/>
      </right>
      <top style="thin">
        <color rgb="FF000000"/>
      </top>
      <bottom style="thin">
        <color rgb="FF000000"/>
      </bottom>
      <diagonal/>
    </border>
    <border>
      <left/>
      <right style="dashed">
        <color rgb="FF000000"/>
      </right>
      <top style="thin">
        <color rgb="FF000000"/>
      </top>
      <bottom style="medium">
        <color rgb="FF000000"/>
      </bottom>
      <diagonal/>
    </border>
    <border>
      <left/>
      <right style="dashed">
        <color rgb="FF000000"/>
      </right>
      <top/>
      <bottom/>
      <diagonal/>
    </border>
    <border>
      <left/>
      <right style="dashed">
        <color rgb="FF000000"/>
      </right>
      <top/>
      <bottom style="medium">
        <color indexed="64"/>
      </bottom>
      <diagonal/>
    </border>
    <border>
      <left/>
      <right style="dashed">
        <color rgb="FF000000"/>
      </right>
      <top style="thin">
        <color rgb="FF000000"/>
      </top>
      <bottom style="thin">
        <color rgb="FF000000"/>
      </bottom>
      <diagonal/>
    </border>
    <border>
      <left/>
      <right style="thin">
        <color indexed="64"/>
      </right>
      <top style="thin">
        <color rgb="FF000000"/>
      </top>
      <bottom/>
      <diagonal/>
    </border>
    <border>
      <left/>
      <right style="thin">
        <color indexed="64"/>
      </right>
      <top style="thin">
        <color rgb="FF000000"/>
      </top>
      <bottom style="medium">
        <color rgb="FF000000"/>
      </bottom>
      <diagonal/>
    </border>
    <border>
      <left style="hair">
        <color rgb="FF000000"/>
      </left>
      <right style="thin">
        <color theme="0"/>
      </right>
      <top style="medium">
        <color indexed="64"/>
      </top>
      <bottom/>
      <diagonal/>
    </border>
    <border>
      <left style="hair">
        <color rgb="FF000000"/>
      </left>
      <right style="medium">
        <color rgb="FF000000"/>
      </right>
      <top style="medium">
        <color indexed="64"/>
      </top>
      <bottom/>
      <diagonal/>
    </border>
    <border>
      <left style="hair">
        <color rgb="FF000000"/>
      </left>
      <right style="dotted">
        <color rgb="FF000000"/>
      </right>
      <top style="thin">
        <color rgb="FF000000"/>
      </top>
      <bottom style="thin">
        <color rgb="FF000000"/>
      </bottom>
      <diagonal/>
    </border>
    <border>
      <left/>
      <right style="dotted">
        <color rgb="FF000000"/>
      </right>
      <top style="thin">
        <color rgb="FF000000"/>
      </top>
      <bottom style="thin">
        <color rgb="FF000000"/>
      </bottom>
      <diagonal/>
    </border>
    <border>
      <left style="hair">
        <color rgb="FF000000"/>
      </left>
      <right style="dotted">
        <color rgb="FF000000"/>
      </right>
      <top style="thin">
        <color rgb="FF000000"/>
      </top>
      <bottom style="medium">
        <color indexed="64"/>
      </bottom>
      <diagonal/>
    </border>
    <border>
      <left style="hair">
        <color rgb="FF000000"/>
      </left>
      <right style="dotted">
        <color rgb="FF000000"/>
      </right>
      <top/>
      <bottom/>
      <diagonal/>
    </border>
    <border>
      <left style="hair">
        <color rgb="FF000000"/>
      </left>
      <right style="dotted">
        <color rgb="FF000000"/>
      </right>
      <top/>
      <bottom style="medium">
        <color indexed="64"/>
      </bottom>
      <diagonal/>
    </border>
    <border>
      <left style="medium">
        <color indexed="64"/>
      </left>
      <right style="thin">
        <color indexed="64"/>
      </right>
      <top style="medium">
        <color rgb="FF000000"/>
      </top>
      <bottom/>
      <diagonal/>
    </border>
    <border>
      <left style="thin">
        <color indexed="64"/>
      </left>
      <right style="thin">
        <color theme="0"/>
      </right>
      <top style="medium">
        <color rgb="FF000000"/>
      </top>
      <bottom/>
      <diagonal/>
    </border>
    <border>
      <left style="thin">
        <color theme="0"/>
      </left>
      <right style="thin">
        <color indexed="64"/>
      </right>
      <top style="medium">
        <color rgb="FF000000"/>
      </top>
      <bottom/>
      <diagonal/>
    </border>
    <border>
      <left style="thin">
        <color indexed="64"/>
      </left>
      <right style="thin">
        <color indexed="64"/>
      </right>
      <top style="medium">
        <color rgb="FF000000"/>
      </top>
      <bottom/>
      <diagonal/>
    </border>
    <border>
      <left/>
      <right/>
      <top style="thin">
        <color rgb="FF000000"/>
      </top>
      <bottom style="medium">
        <color indexed="64"/>
      </bottom>
      <diagonal/>
    </border>
    <border>
      <left/>
      <right style="hair">
        <color rgb="FF000000"/>
      </right>
      <top style="thin">
        <color indexed="64"/>
      </top>
      <bottom style="medium">
        <color indexed="64"/>
      </bottom>
      <diagonal/>
    </border>
    <border>
      <left/>
      <right style="dashDot">
        <color rgb="FF000000"/>
      </right>
      <top style="thin">
        <color rgb="FF000000"/>
      </top>
      <bottom/>
      <diagonal/>
    </border>
    <border>
      <left style="hair">
        <color rgb="FF000000"/>
      </left>
      <right style="dashDot">
        <color rgb="FF000000"/>
      </right>
      <top style="thin">
        <color indexed="64"/>
      </top>
      <bottom style="medium">
        <color indexed="64"/>
      </bottom>
      <diagonal/>
    </border>
    <border>
      <left style="hair">
        <color rgb="FF000000"/>
      </left>
      <right style="dashDot">
        <color rgb="FF000000"/>
      </right>
      <top/>
      <bottom style="medium">
        <color indexed="64"/>
      </bottom>
      <diagonal/>
    </border>
    <border>
      <left style="medium">
        <color indexed="64"/>
      </left>
      <right style="dashDot">
        <color indexed="64"/>
      </right>
      <top style="thin">
        <color rgb="FF000000"/>
      </top>
      <bottom style="medium">
        <color indexed="64"/>
      </bottom>
      <diagonal/>
    </border>
    <border>
      <left style="medium">
        <color indexed="64"/>
      </left>
      <right style="dashDot">
        <color indexed="64"/>
      </right>
      <top style="thin">
        <color rgb="FF000000"/>
      </top>
      <bottom style="thin">
        <color rgb="FF000000"/>
      </bottom>
      <diagonal/>
    </border>
    <border>
      <left style="medium">
        <color indexed="64"/>
      </left>
      <right style="dashDot">
        <color indexed="64"/>
      </right>
      <top/>
      <bottom/>
      <diagonal/>
    </border>
    <border>
      <left style="medium">
        <color indexed="64"/>
      </left>
      <right style="dashDot">
        <color indexed="64"/>
      </right>
      <top/>
      <bottom style="medium">
        <color indexed="64"/>
      </bottom>
      <diagonal/>
    </border>
    <border>
      <left/>
      <right style="dashDot">
        <color rgb="FF000000"/>
      </right>
      <top style="thin">
        <color rgb="FF000000"/>
      </top>
      <bottom style="thin">
        <color rgb="FF000000"/>
      </bottom>
      <diagonal/>
    </border>
    <border>
      <left/>
      <right style="dashDot">
        <color rgb="FF000000"/>
      </right>
      <top/>
      <bottom/>
      <diagonal/>
    </border>
    <border>
      <left/>
      <right style="dashDot">
        <color rgb="FF000000"/>
      </right>
      <top/>
      <bottom style="medium">
        <color indexed="64"/>
      </bottom>
      <diagonal/>
    </border>
    <border>
      <left style="dashDot">
        <color indexed="64"/>
      </left>
      <right style="hair">
        <color indexed="64"/>
      </right>
      <top style="thin">
        <color rgb="FF000000"/>
      </top>
      <bottom style="medium">
        <color indexed="64"/>
      </bottom>
      <diagonal/>
    </border>
    <border>
      <left style="dashDot">
        <color indexed="64"/>
      </left>
      <right style="hair">
        <color indexed="64"/>
      </right>
      <top style="thin">
        <color rgb="FF000000"/>
      </top>
      <bottom style="thin">
        <color rgb="FF000000"/>
      </bottom>
      <diagonal/>
    </border>
    <border>
      <left style="dashDot">
        <color indexed="64"/>
      </left>
      <right style="hair">
        <color indexed="64"/>
      </right>
      <top/>
      <bottom/>
      <diagonal/>
    </border>
    <border>
      <left style="dashDot">
        <color indexed="64"/>
      </left>
      <right style="hair">
        <color indexed="64"/>
      </right>
      <top/>
      <bottom style="medium">
        <color indexed="64"/>
      </bottom>
      <diagonal/>
    </border>
    <border>
      <left style="medium">
        <color indexed="64"/>
      </left>
      <right style="dashDot">
        <color theme="0"/>
      </right>
      <top/>
      <bottom/>
      <diagonal/>
    </border>
    <border>
      <left style="hair">
        <color indexed="64"/>
      </left>
      <right style="dashDot">
        <color theme="0"/>
      </right>
      <top/>
      <bottom/>
      <diagonal/>
    </border>
    <border>
      <left style="dashDot">
        <color theme="0"/>
      </left>
      <right style="thin">
        <color theme="0"/>
      </right>
      <top style="medium">
        <color indexed="64"/>
      </top>
      <bottom/>
      <diagonal/>
    </border>
    <border>
      <left style="thin">
        <color theme="0"/>
      </left>
      <right style="thin">
        <color theme="0"/>
      </right>
      <top style="medium">
        <color indexed="64"/>
      </top>
      <bottom/>
      <diagonal/>
    </border>
    <border>
      <left style="hair">
        <color indexed="64"/>
      </left>
      <right style="dashDot">
        <color rgb="FF000000"/>
      </right>
      <top style="thin">
        <color rgb="FF000000"/>
      </top>
      <bottom style="medium">
        <color indexed="64"/>
      </bottom>
      <diagonal/>
    </border>
    <border>
      <left style="hair">
        <color rgb="FF000000"/>
      </left>
      <right/>
      <top style="thin">
        <color rgb="FF000000"/>
      </top>
      <bottom style="medium">
        <color indexed="64"/>
      </bottom>
      <diagonal/>
    </border>
    <border>
      <left/>
      <right style="dashDotDot">
        <color theme="0"/>
      </right>
      <top style="medium">
        <color indexed="64"/>
      </top>
      <bottom/>
      <diagonal/>
    </border>
    <border>
      <left style="medium">
        <color rgb="FF000000"/>
      </left>
      <right/>
      <top style="thin">
        <color indexed="64"/>
      </top>
      <bottom style="thin">
        <color rgb="FF000000"/>
      </bottom>
      <diagonal/>
    </border>
    <border>
      <left/>
      <right style="medium">
        <color rgb="FF000000"/>
      </right>
      <top style="thin">
        <color indexed="64"/>
      </top>
      <bottom style="thin">
        <color rgb="FF000000"/>
      </bottom>
      <diagonal/>
    </border>
    <border>
      <left/>
      <right style="thin">
        <color indexed="64"/>
      </right>
      <top style="thin">
        <color rgb="FF000000"/>
      </top>
      <bottom style="medium">
        <color indexed="64"/>
      </bottom>
      <diagonal/>
    </border>
    <border>
      <left/>
      <right style="thin">
        <color indexed="64"/>
      </right>
      <top style="thin">
        <color indexed="64"/>
      </top>
      <bottom style="thin">
        <color rgb="FF000000"/>
      </bottom>
      <diagonal/>
    </border>
    <border>
      <left/>
      <right style="thin">
        <color indexed="64"/>
      </right>
      <top/>
      <bottom style="thin">
        <color indexed="64"/>
      </bottom>
      <diagonal/>
    </border>
    <border>
      <left style="hair">
        <color indexed="64"/>
      </left>
      <right style="dashDot">
        <color indexed="64"/>
      </right>
      <top style="thin">
        <color indexed="64"/>
      </top>
      <bottom style="thin">
        <color rgb="FF000000"/>
      </bottom>
      <diagonal/>
    </border>
    <border>
      <left style="hair">
        <color rgb="FF000000"/>
      </left>
      <right style="dashDot">
        <color indexed="64"/>
      </right>
      <top style="thin">
        <color rgb="FF000000"/>
      </top>
      <bottom style="medium">
        <color indexed="64"/>
      </bottom>
      <diagonal/>
    </border>
    <border>
      <left style="hair">
        <color rgb="FF000000"/>
      </left>
      <right style="dashDot">
        <color indexed="64"/>
      </right>
      <top/>
      <bottom/>
      <diagonal/>
    </border>
    <border>
      <left style="hair">
        <color rgb="FF000000"/>
      </left>
      <right style="dashDot">
        <color indexed="64"/>
      </right>
      <top/>
      <bottom style="medium">
        <color indexed="64"/>
      </bottom>
      <diagonal/>
    </border>
    <border>
      <left style="hair">
        <color rgb="FF000000"/>
      </left>
      <right style="dashDot">
        <color theme="0"/>
      </right>
      <top style="medium">
        <color indexed="64"/>
      </top>
      <bottom/>
      <diagonal/>
    </border>
    <border>
      <left style="hair">
        <color indexed="64"/>
      </left>
      <right/>
      <top style="thin">
        <color indexed="64"/>
      </top>
      <bottom style="thin">
        <color rgb="FF000000"/>
      </bottom>
      <diagonal/>
    </border>
    <border>
      <left style="dashDot">
        <color indexed="64"/>
      </left>
      <right style="thin">
        <color indexed="64"/>
      </right>
      <top style="thin">
        <color indexed="64"/>
      </top>
      <bottom style="thin">
        <color rgb="FF000000"/>
      </bottom>
      <diagonal/>
    </border>
    <border>
      <left style="dashDot">
        <color indexed="64"/>
      </left>
      <right style="thin">
        <color indexed="64"/>
      </right>
      <top style="thin">
        <color rgb="FF000000"/>
      </top>
      <bottom style="medium">
        <color indexed="64"/>
      </bottom>
      <diagonal/>
    </border>
    <border>
      <left style="dashDot">
        <color indexed="64"/>
      </left>
      <right style="thin">
        <color indexed="64"/>
      </right>
      <top/>
      <bottom/>
      <diagonal/>
    </border>
    <border>
      <left style="dashDot">
        <color indexed="64"/>
      </left>
      <right style="thin">
        <color indexed="64"/>
      </right>
      <top/>
      <bottom style="medium">
        <color indexed="64"/>
      </bottom>
      <diagonal/>
    </border>
    <border>
      <left/>
      <right style="medium">
        <color theme="1"/>
      </right>
      <top style="medium">
        <color indexed="64"/>
      </top>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style="thin">
        <color rgb="FF000000"/>
      </left>
      <right style="thin">
        <color indexed="64"/>
      </right>
      <top/>
      <bottom/>
      <diagonal/>
    </border>
    <border>
      <left style="thin">
        <color rgb="FF000000"/>
      </left>
      <right style="thin">
        <color indexed="64"/>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000000"/>
      </left>
      <right style="thin">
        <color theme="0"/>
      </right>
      <top style="medium">
        <color indexed="64"/>
      </top>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style="dotted">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dotted">
        <color indexed="64"/>
      </right>
      <top/>
      <bottom style="medium">
        <color indexed="64"/>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medium">
        <color indexed="64"/>
      </right>
      <top/>
      <bottom/>
      <diagonal/>
    </border>
    <border>
      <left style="medium">
        <color indexed="64"/>
      </left>
      <right style="dotted">
        <color indexed="64"/>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medium">
        <color indexed="64"/>
      </right>
      <top style="thin">
        <color indexed="64"/>
      </top>
      <bottom/>
      <diagonal/>
    </border>
    <border>
      <left style="dotted">
        <color indexed="64"/>
      </left>
      <right style="thin">
        <color theme="0"/>
      </right>
      <top style="medium">
        <color indexed="64"/>
      </top>
      <bottom/>
      <diagonal/>
    </border>
    <border>
      <left style="dotted">
        <color indexed="64"/>
      </left>
      <right style="medium">
        <color indexed="64"/>
      </right>
      <top/>
      <bottom style="medium">
        <color indexed="64"/>
      </bottom>
      <diagonal/>
    </border>
  </borders>
  <cellStyleXfs count="188">
    <xf numFmtId="0" fontId="0" fillId="0" borderId="0"/>
    <xf numFmtId="43" fontId="27" fillId="0" borderId="0" applyFont="0" applyFill="0" applyBorder="0" applyAlignment="0" applyProtection="0"/>
    <xf numFmtId="0" fontId="21" fillId="0" borderId="2"/>
    <xf numFmtId="0" fontId="21" fillId="0" borderId="2"/>
    <xf numFmtId="0" fontId="21" fillId="0" borderId="2"/>
    <xf numFmtId="0" fontId="5" fillId="0" borderId="2"/>
    <xf numFmtId="0" fontId="31" fillId="0" borderId="2" applyNumberFormat="0" applyFill="0" applyBorder="0" applyAlignment="0" applyProtection="0">
      <alignment vertical="top"/>
      <protection locked="0"/>
    </xf>
    <xf numFmtId="172" fontId="32" fillId="0" borderId="2" applyFont="0" applyFill="0" applyBorder="0" applyAlignment="0" applyProtection="0"/>
    <xf numFmtId="9" fontId="33" fillId="0" borderId="0" applyFont="0" applyFill="0" applyBorder="0" applyAlignment="0" applyProtection="0"/>
    <xf numFmtId="44" fontId="33" fillId="0" borderId="0" applyFont="0" applyFill="0" applyBorder="0" applyAlignment="0" applyProtection="0"/>
    <xf numFmtId="0" fontId="34" fillId="0" borderId="0" applyNumberFormat="0" applyFill="0" applyBorder="0" applyAlignment="0" applyProtection="0"/>
    <xf numFmtId="0" fontId="4" fillId="0" borderId="2"/>
    <xf numFmtId="9" fontId="4" fillId="0" borderId="2" applyFont="0" applyFill="0" applyBorder="0" applyAlignment="0" applyProtection="0"/>
    <xf numFmtId="0" fontId="3" fillId="0" borderId="2"/>
    <xf numFmtId="9" fontId="3" fillId="0" borderId="2" applyFont="0" applyFill="0" applyBorder="0" applyAlignment="0" applyProtection="0"/>
    <xf numFmtId="0" fontId="32" fillId="0" borderId="2"/>
    <xf numFmtId="0" fontId="60" fillId="0" borderId="2"/>
    <xf numFmtId="0" fontId="32" fillId="30" borderId="2" applyNumberFormat="0" applyBorder="0" applyAlignment="0" applyProtection="0"/>
    <xf numFmtId="0" fontId="32" fillId="31" borderId="2" applyNumberFormat="0" applyBorder="0" applyAlignment="0" applyProtection="0"/>
    <xf numFmtId="0" fontId="32" fillId="32" borderId="2" applyNumberFormat="0" applyBorder="0" applyAlignment="0" applyProtection="0"/>
    <xf numFmtId="0" fontId="32" fillId="33" borderId="2" applyNumberFormat="0" applyBorder="0" applyAlignment="0" applyProtection="0"/>
    <xf numFmtId="0" fontId="32" fillId="34" borderId="2" applyNumberFormat="0" applyBorder="0" applyAlignment="0" applyProtection="0"/>
    <xf numFmtId="0" fontId="32" fillId="35" borderId="2" applyNumberFormat="0" applyBorder="0" applyAlignment="0" applyProtection="0"/>
    <xf numFmtId="0" fontId="32" fillId="30" borderId="2" applyNumberFormat="0" applyBorder="0" applyAlignment="0" applyProtection="0"/>
    <xf numFmtId="0" fontId="32" fillId="31" borderId="2" applyNumberFormat="0" applyBorder="0" applyAlignment="0" applyProtection="0"/>
    <xf numFmtId="0" fontId="32" fillId="32" borderId="2" applyNumberFormat="0" applyBorder="0" applyAlignment="0" applyProtection="0"/>
    <xf numFmtId="0" fontId="32" fillId="33" borderId="2" applyNumberFormat="0" applyBorder="0" applyAlignment="0" applyProtection="0"/>
    <xf numFmtId="0" fontId="32" fillId="34" borderId="2" applyNumberFormat="0" applyBorder="0" applyAlignment="0" applyProtection="0"/>
    <xf numFmtId="0" fontId="32" fillId="35" borderId="2" applyNumberFormat="0" applyBorder="0" applyAlignment="0" applyProtection="0"/>
    <xf numFmtId="0" fontId="32" fillId="36" borderId="2" applyNumberFormat="0" applyBorder="0" applyAlignment="0" applyProtection="0"/>
    <xf numFmtId="0" fontId="32" fillId="37" borderId="2" applyNumberFormat="0" applyBorder="0" applyAlignment="0" applyProtection="0"/>
    <xf numFmtId="0" fontId="32" fillId="38" borderId="2" applyNumberFormat="0" applyBorder="0" applyAlignment="0" applyProtection="0"/>
    <xf numFmtId="0" fontId="32" fillId="33" borderId="2" applyNumberFormat="0" applyBorder="0" applyAlignment="0" applyProtection="0"/>
    <xf numFmtId="0" fontId="32" fillId="36" borderId="2" applyNumberFormat="0" applyBorder="0" applyAlignment="0" applyProtection="0"/>
    <xf numFmtId="0" fontId="32" fillId="39" borderId="2" applyNumberFormat="0" applyBorder="0" applyAlignment="0" applyProtection="0"/>
    <xf numFmtId="0" fontId="32" fillId="36" borderId="2" applyNumberFormat="0" applyBorder="0" applyAlignment="0" applyProtection="0"/>
    <xf numFmtId="0" fontId="32" fillId="37" borderId="2" applyNumberFormat="0" applyBorder="0" applyAlignment="0" applyProtection="0"/>
    <xf numFmtId="0" fontId="32" fillId="38" borderId="2" applyNumberFormat="0" applyBorder="0" applyAlignment="0" applyProtection="0"/>
    <xf numFmtId="0" fontId="32" fillId="33" borderId="2" applyNumberFormat="0" applyBorder="0" applyAlignment="0" applyProtection="0"/>
    <xf numFmtId="0" fontId="32" fillId="36" borderId="2" applyNumberFormat="0" applyBorder="0" applyAlignment="0" applyProtection="0"/>
    <xf numFmtId="0" fontId="32" fillId="39" borderId="2" applyNumberFormat="0" applyBorder="0" applyAlignment="0" applyProtection="0"/>
    <xf numFmtId="0" fontId="69" fillId="40" borderId="2" applyNumberFormat="0" applyBorder="0" applyAlignment="0" applyProtection="0"/>
    <xf numFmtId="0" fontId="69" fillId="37" borderId="2" applyNumberFormat="0" applyBorder="0" applyAlignment="0" applyProtection="0"/>
    <xf numFmtId="0" fontId="69" fillId="38" borderId="2" applyNumberFormat="0" applyBorder="0" applyAlignment="0" applyProtection="0"/>
    <xf numFmtId="0" fontId="69" fillId="41" borderId="2" applyNumberFormat="0" applyBorder="0" applyAlignment="0" applyProtection="0"/>
    <xf numFmtId="0" fontId="69" fillId="42" borderId="2" applyNumberFormat="0" applyBorder="0" applyAlignment="0" applyProtection="0"/>
    <xf numFmtId="0" fontId="69" fillId="43" borderId="2" applyNumberFormat="0" applyBorder="0" applyAlignment="0" applyProtection="0"/>
    <xf numFmtId="0" fontId="69" fillId="40" borderId="2" applyNumberFormat="0" applyBorder="0" applyAlignment="0" applyProtection="0"/>
    <xf numFmtId="0" fontId="69" fillId="37" borderId="2" applyNumberFormat="0" applyBorder="0" applyAlignment="0" applyProtection="0"/>
    <xf numFmtId="0" fontId="69" fillId="38" borderId="2" applyNumberFormat="0" applyBorder="0" applyAlignment="0" applyProtection="0"/>
    <xf numFmtId="0" fontId="69" fillId="41" borderId="2" applyNumberFormat="0" applyBorder="0" applyAlignment="0" applyProtection="0"/>
    <xf numFmtId="0" fontId="69" fillId="42" borderId="2" applyNumberFormat="0" applyBorder="0" applyAlignment="0" applyProtection="0"/>
    <xf numFmtId="0" fontId="69" fillId="43" borderId="2" applyNumberFormat="0" applyBorder="0" applyAlignment="0" applyProtection="0"/>
    <xf numFmtId="0" fontId="69" fillId="44" borderId="2" applyNumberFormat="0" applyBorder="0" applyAlignment="0" applyProtection="0"/>
    <xf numFmtId="0" fontId="69" fillId="45" borderId="2" applyNumberFormat="0" applyBorder="0" applyAlignment="0" applyProtection="0"/>
    <xf numFmtId="0" fontId="69" fillId="46" borderId="2" applyNumberFormat="0" applyBorder="0" applyAlignment="0" applyProtection="0"/>
    <xf numFmtId="0" fontId="69" fillId="41" borderId="2" applyNumberFormat="0" applyBorder="0" applyAlignment="0" applyProtection="0"/>
    <xf numFmtId="0" fontId="69" fillId="42" borderId="2" applyNumberFormat="0" applyBorder="0" applyAlignment="0" applyProtection="0"/>
    <xf numFmtId="0" fontId="69" fillId="47" borderId="2" applyNumberFormat="0" applyBorder="0" applyAlignment="0" applyProtection="0"/>
    <xf numFmtId="0" fontId="77" fillId="31" borderId="2" applyNumberFormat="0" applyBorder="0" applyAlignment="0" applyProtection="0"/>
    <xf numFmtId="0" fontId="70" fillId="32" borderId="2" applyNumberFormat="0" applyBorder="0" applyAlignment="0" applyProtection="0"/>
    <xf numFmtId="0" fontId="71" fillId="48" borderId="315" applyNumberFormat="0" applyAlignment="0" applyProtection="0"/>
    <xf numFmtId="0" fontId="71" fillId="48" borderId="315" applyNumberFormat="0" applyAlignment="0" applyProtection="0"/>
    <xf numFmtId="0" fontId="72" fillId="49" borderId="316" applyNumberFormat="0" applyAlignment="0" applyProtection="0"/>
    <xf numFmtId="0" fontId="73" fillId="0" borderId="317" applyNumberFormat="0" applyFill="0" applyAlignment="0" applyProtection="0"/>
    <xf numFmtId="0" fontId="72" fillId="49" borderId="316" applyNumberFormat="0" applyAlignment="0" applyProtection="0"/>
    <xf numFmtId="0" fontId="64" fillId="0" borderId="2">
      <protection locked="0"/>
    </xf>
    <xf numFmtId="0" fontId="67" fillId="0" borderId="2">
      <protection locked="0"/>
    </xf>
    <xf numFmtId="0" fontId="67" fillId="0" borderId="2">
      <protection locked="0"/>
    </xf>
    <xf numFmtId="0" fontId="64" fillId="0" borderId="2">
      <protection locked="0"/>
    </xf>
    <xf numFmtId="0" fontId="67" fillId="0" borderId="2">
      <protection locked="0"/>
    </xf>
    <xf numFmtId="0" fontId="67" fillId="0" borderId="2">
      <protection locked="0"/>
    </xf>
    <xf numFmtId="0" fontId="64" fillId="0" borderId="2">
      <protection locked="0"/>
    </xf>
    <xf numFmtId="0" fontId="74" fillId="0" borderId="2" applyNumberFormat="0" applyFill="0" applyBorder="0" applyAlignment="0" applyProtection="0"/>
    <xf numFmtId="0" fontId="69" fillId="44" borderId="2" applyNumberFormat="0" applyBorder="0" applyAlignment="0" applyProtection="0"/>
    <xf numFmtId="0" fontId="69" fillId="45" borderId="2" applyNumberFormat="0" applyBorder="0" applyAlignment="0" applyProtection="0"/>
    <xf numFmtId="0" fontId="69" fillId="46" borderId="2" applyNumberFormat="0" applyBorder="0" applyAlignment="0" applyProtection="0"/>
    <xf numFmtId="0" fontId="69" fillId="41" borderId="2" applyNumberFormat="0" applyBorder="0" applyAlignment="0" applyProtection="0"/>
    <xf numFmtId="0" fontId="69" fillId="42" borderId="2" applyNumberFormat="0" applyBorder="0" applyAlignment="0" applyProtection="0"/>
    <xf numFmtId="0" fontId="69" fillId="47" borderId="2" applyNumberFormat="0" applyBorder="0" applyAlignment="0" applyProtection="0"/>
    <xf numFmtId="0" fontId="75" fillId="35" borderId="315" applyNumberFormat="0" applyAlignment="0" applyProtection="0"/>
    <xf numFmtId="0" fontId="21" fillId="0" borderId="2" applyFont="0" applyFill="0" applyBorder="0" applyAlignment="0" applyProtection="0"/>
    <xf numFmtId="0" fontId="81" fillId="0" borderId="2" applyNumberFormat="0" applyFill="0" applyBorder="0" applyAlignment="0" applyProtection="0"/>
    <xf numFmtId="0" fontId="64" fillId="0" borderId="2">
      <protection locked="0"/>
    </xf>
    <xf numFmtId="0" fontId="64" fillId="0" borderId="2">
      <protection locked="0"/>
    </xf>
    <xf numFmtId="0" fontId="76" fillId="0" borderId="2">
      <protection locked="0"/>
    </xf>
    <xf numFmtId="0" fontId="64" fillId="0" borderId="2">
      <protection locked="0"/>
    </xf>
    <xf numFmtId="0" fontId="64" fillId="0" borderId="2">
      <protection locked="0"/>
    </xf>
    <xf numFmtId="0" fontId="64" fillId="0" borderId="2">
      <protection locked="0"/>
    </xf>
    <xf numFmtId="0" fontId="76" fillId="0" borderId="2">
      <protection locked="0"/>
    </xf>
    <xf numFmtId="0" fontId="64" fillId="0" borderId="2">
      <protection locked="0"/>
    </xf>
    <xf numFmtId="0" fontId="70" fillId="32" borderId="2" applyNumberFormat="0" applyBorder="0" applyAlignment="0" applyProtection="0"/>
    <xf numFmtId="0" fontId="83" fillId="0" borderId="318" applyNumberFormat="0" applyFill="0" applyAlignment="0" applyProtection="0"/>
    <xf numFmtId="0" fontId="84" fillId="0" borderId="319" applyNumberFormat="0" applyFill="0" applyAlignment="0" applyProtection="0"/>
    <xf numFmtId="0" fontId="74" fillId="0" borderId="320" applyNumberFormat="0" applyFill="0" applyAlignment="0" applyProtection="0"/>
    <xf numFmtId="0" fontId="74" fillId="0" borderId="2" applyNumberFormat="0" applyFill="0" applyBorder="0" applyAlignment="0" applyProtection="0"/>
    <xf numFmtId="0" fontId="65" fillId="0" borderId="2">
      <protection locked="0"/>
    </xf>
    <xf numFmtId="0" fontId="65" fillId="0" borderId="2">
      <protection locked="0"/>
    </xf>
    <xf numFmtId="0" fontId="77" fillId="31" borderId="2" applyNumberFormat="0" applyBorder="0" applyAlignment="0" applyProtection="0"/>
    <xf numFmtId="0" fontId="75" fillId="35" borderId="315" applyNumberFormat="0" applyAlignment="0" applyProtection="0"/>
    <xf numFmtId="0" fontId="73" fillId="0" borderId="317" applyNumberFormat="0" applyFill="0" applyAlignment="0" applyProtection="0"/>
    <xf numFmtId="0" fontId="21" fillId="0" borderId="2" applyFont="0" applyFill="0" applyBorder="0" applyAlignment="0" applyProtection="0"/>
    <xf numFmtId="0" fontId="78" fillId="50" borderId="2" applyNumberFormat="0" applyBorder="0" applyAlignment="0" applyProtection="0"/>
    <xf numFmtId="0" fontId="21" fillId="0" borderId="2"/>
    <xf numFmtId="0" fontId="68" fillId="51" borderId="321" applyNumberFormat="0" applyFont="0" applyAlignment="0" applyProtection="0"/>
    <xf numFmtId="0" fontId="21" fillId="51" borderId="321" applyNumberFormat="0" applyFont="0" applyAlignment="0" applyProtection="0"/>
    <xf numFmtId="0" fontId="79" fillId="48" borderId="322" applyNumberFormat="0" applyAlignment="0" applyProtection="0"/>
    <xf numFmtId="0" fontId="64" fillId="0" borderId="2">
      <protection locked="0"/>
    </xf>
    <xf numFmtId="9" fontId="21" fillId="0" borderId="2" applyFont="0" applyFill="0" applyBorder="0" applyAlignment="0" applyProtection="0"/>
    <xf numFmtId="9" fontId="21" fillId="0" borderId="2" applyFont="0" applyFill="0" applyBorder="0" applyAlignment="0" applyProtection="0"/>
    <xf numFmtId="0" fontId="79" fillId="48" borderId="322" applyNumberFormat="0" applyAlignment="0" applyProtection="0"/>
    <xf numFmtId="0" fontId="80" fillId="0" borderId="2" applyNumberFormat="0" applyFill="0" applyBorder="0" applyAlignment="0" applyProtection="0"/>
    <xf numFmtId="0" fontId="81" fillId="0" borderId="2" applyNumberFormat="0" applyFill="0" applyBorder="0" applyAlignment="0" applyProtection="0"/>
    <xf numFmtId="0" fontId="82" fillId="0" borderId="2" applyNumberFormat="0" applyFill="0" applyBorder="0" applyAlignment="0" applyProtection="0"/>
    <xf numFmtId="0" fontId="82" fillId="0" borderId="2" applyNumberFormat="0" applyFill="0" applyBorder="0" applyAlignment="0" applyProtection="0"/>
    <xf numFmtId="0" fontId="83" fillId="0" borderId="318" applyNumberFormat="0" applyFill="0" applyAlignment="0" applyProtection="0"/>
    <xf numFmtId="0" fontId="84" fillId="0" borderId="319" applyNumberFormat="0" applyFill="0" applyAlignment="0" applyProtection="0"/>
    <xf numFmtId="0" fontId="74" fillId="0" borderId="320" applyNumberFormat="0" applyFill="0" applyAlignment="0" applyProtection="0"/>
    <xf numFmtId="0" fontId="64" fillId="0" borderId="323">
      <protection locked="0"/>
    </xf>
    <xf numFmtId="0" fontId="80" fillId="0" borderId="2" applyNumberFormat="0" applyFill="0" applyBorder="0" applyAlignment="0" applyProtection="0"/>
    <xf numFmtId="0" fontId="66" fillId="0" borderId="2"/>
    <xf numFmtId="9" fontId="66" fillId="0" borderId="2" applyFont="0" applyFill="0" applyBorder="0" applyAlignment="0" applyProtection="0"/>
    <xf numFmtId="0" fontId="21" fillId="0" borderId="2"/>
    <xf numFmtId="0" fontId="26" fillId="0" borderId="2"/>
    <xf numFmtId="0" fontId="26" fillId="0" borderId="2"/>
    <xf numFmtId="9" fontId="21" fillId="0" borderId="2" applyFont="0" applyFill="0" applyBorder="0" applyAlignment="0" applyProtection="0"/>
    <xf numFmtId="0" fontId="2" fillId="0" borderId="2"/>
    <xf numFmtId="43" fontId="2" fillId="0" borderId="2" applyFont="0" applyFill="0" applyBorder="0" applyAlignment="0" applyProtection="0"/>
    <xf numFmtId="43" fontId="2" fillId="0" borderId="2" applyFont="0" applyFill="0" applyBorder="0" applyAlignment="0" applyProtection="0"/>
    <xf numFmtId="40" fontId="66" fillId="0" borderId="2" applyFont="0" applyFill="0" applyBorder="0" applyAlignment="0" applyProtection="0"/>
    <xf numFmtId="0" fontId="21" fillId="0" borderId="2"/>
    <xf numFmtId="0" fontId="21" fillId="0" borderId="2"/>
    <xf numFmtId="0" fontId="32" fillId="30" borderId="2" applyNumberFormat="0" applyBorder="0" applyAlignment="0" applyProtection="0"/>
    <xf numFmtId="0" fontId="32" fillId="31" borderId="2" applyNumberFormat="0" applyBorder="0" applyAlignment="0" applyProtection="0"/>
    <xf numFmtId="0" fontId="32" fillId="32" borderId="2" applyNumberFormat="0" applyBorder="0" applyAlignment="0" applyProtection="0"/>
    <xf numFmtId="0" fontId="32" fillId="33" borderId="2" applyNumberFormat="0" applyBorder="0" applyAlignment="0" applyProtection="0"/>
    <xf numFmtId="0" fontId="32" fillId="34" borderId="2" applyNumberFormat="0" applyBorder="0" applyAlignment="0" applyProtection="0"/>
    <xf numFmtId="0" fontId="32" fillId="35" borderId="2" applyNumberFormat="0" applyBorder="0" applyAlignment="0" applyProtection="0"/>
    <xf numFmtId="0" fontId="75" fillId="35" borderId="324" applyNumberFormat="0" applyAlignment="0" applyProtection="0"/>
    <xf numFmtId="0" fontId="32" fillId="36" borderId="2" applyNumberFormat="0" applyBorder="0" applyAlignment="0" applyProtection="0"/>
    <xf numFmtId="0" fontId="32" fillId="37" borderId="2" applyNumberFormat="0" applyBorder="0" applyAlignment="0" applyProtection="0"/>
    <xf numFmtId="0" fontId="32" fillId="38" borderId="2" applyNumberFormat="0" applyBorder="0" applyAlignment="0" applyProtection="0"/>
    <xf numFmtId="0" fontId="32" fillId="33" borderId="2" applyNumberFormat="0" applyBorder="0" applyAlignment="0" applyProtection="0"/>
    <xf numFmtId="0" fontId="32" fillId="36" borderId="2" applyNumberFormat="0" applyBorder="0" applyAlignment="0" applyProtection="0"/>
    <xf numFmtId="0" fontId="32" fillId="39" borderId="2" applyNumberFormat="0" applyBorder="0" applyAlignment="0" applyProtection="0"/>
    <xf numFmtId="0" fontId="74" fillId="0" borderId="325" applyNumberFormat="0" applyFill="0" applyAlignment="0" applyProtection="0"/>
    <xf numFmtId="0" fontId="74" fillId="0" borderId="325" applyNumberFormat="0" applyFill="0" applyAlignment="0" applyProtection="0"/>
    <xf numFmtId="0" fontId="71" fillId="48" borderId="324" applyNumberFormat="0" applyAlignment="0" applyProtection="0"/>
    <xf numFmtId="0" fontId="71" fillId="48" borderId="324" applyNumberFormat="0" applyAlignment="0" applyProtection="0"/>
    <xf numFmtId="0" fontId="75" fillId="35" borderId="324" applyNumberFormat="0" applyAlignment="0" applyProtection="0"/>
    <xf numFmtId="0" fontId="71" fillId="48" borderId="324" applyNumberFormat="0" applyAlignment="0" applyProtection="0"/>
    <xf numFmtId="0" fontId="71" fillId="48" borderId="324" applyNumberFormat="0" applyAlignment="0" applyProtection="0"/>
    <xf numFmtId="0" fontId="71" fillId="48" borderId="324" applyNumberFormat="0" applyAlignment="0" applyProtection="0"/>
    <xf numFmtId="0" fontId="71" fillId="48" borderId="324" applyNumberFormat="0" applyAlignment="0" applyProtection="0"/>
    <xf numFmtId="0" fontId="75" fillId="35" borderId="324" applyNumberFormat="0" applyAlignment="0" applyProtection="0"/>
    <xf numFmtId="0" fontId="64" fillId="0" borderId="2">
      <protection locked="0"/>
    </xf>
    <xf numFmtId="0" fontId="64" fillId="0" borderId="2">
      <protection locked="0"/>
    </xf>
    <xf numFmtId="0" fontId="64" fillId="0" borderId="2">
      <protection locked="0"/>
    </xf>
    <xf numFmtId="0" fontId="64" fillId="0" borderId="2">
      <protection locked="0"/>
    </xf>
    <xf numFmtId="0" fontId="64" fillId="0" borderId="2">
      <protection locked="0"/>
    </xf>
    <xf numFmtId="0" fontId="74" fillId="0" borderId="325" applyNumberFormat="0" applyFill="0" applyAlignment="0" applyProtection="0"/>
    <xf numFmtId="0" fontId="74" fillId="0" borderId="325" applyNumberFormat="0" applyFill="0" applyAlignment="0" applyProtection="0"/>
    <xf numFmtId="0" fontId="75" fillId="35" borderId="324" applyNumberFormat="0" applyAlignment="0" applyProtection="0"/>
    <xf numFmtId="0" fontId="75" fillId="35" borderId="324" applyNumberFormat="0" applyAlignment="0" applyProtection="0"/>
    <xf numFmtId="0" fontId="68" fillId="51" borderId="326" applyNumberFormat="0" applyFont="0" applyAlignment="0" applyProtection="0"/>
    <xf numFmtId="0" fontId="21" fillId="51" borderId="326" applyNumberFormat="0" applyFont="0" applyAlignment="0" applyProtection="0"/>
    <xf numFmtId="0" fontId="79" fillId="48" borderId="327" applyNumberFormat="0" applyAlignment="0" applyProtection="0"/>
    <xf numFmtId="0" fontId="68" fillId="51" borderId="326" applyNumberFormat="0" applyFont="0" applyAlignment="0" applyProtection="0"/>
    <xf numFmtId="0" fontId="21" fillId="51" borderId="326" applyNumberFormat="0" applyFont="0" applyAlignment="0" applyProtection="0"/>
    <xf numFmtId="0" fontId="79" fillId="48" borderId="327" applyNumberFormat="0" applyAlignment="0" applyProtection="0"/>
    <xf numFmtId="0" fontId="79" fillId="48" borderId="327" applyNumberFormat="0" applyAlignment="0" applyProtection="0"/>
    <xf numFmtId="9" fontId="21" fillId="0" borderId="2" applyFont="0" applyFill="0" applyBorder="0" applyAlignment="0" applyProtection="0"/>
    <xf numFmtId="0" fontId="79" fillId="48" borderId="327" applyNumberFormat="0" applyAlignment="0" applyProtection="0"/>
    <xf numFmtId="0" fontId="74" fillId="0" borderId="325" applyNumberFormat="0" applyFill="0" applyAlignment="0" applyProtection="0"/>
    <xf numFmtId="0" fontId="75" fillId="35" borderId="324" applyNumberFormat="0" applyAlignment="0" applyProtection="0"/>
    <xf numFmtId="0" fontId="74" fillId="0" borderId="325" applyNumberFormat="0" applyFill="0" applyAlignment="0" applyProtection="0"/>
    <xf numFmtId="0" fontId="26" fillId="0" borderId="2"/>
    <xf numFmtId="0" fontId="2" fillId="0" borderId="2"/>
    <xf numFmtId="43" fontId="2" fillId="0" borderId="2" applyFont="0" applyFill="0" applyBorder="0" applyAlignment="0" applyProtection="0"/>
    <xf numFmtId="43" fontId="2" fillId="0" borderId="2" applyFont="0" applyFill="0" applyBorder="0" applyAlignment="0" applyProtection="0"/>
    <xf numFmtId="0" fontId="21" fillId="0" borderId="2"/>
    <xf numFmtId="0" fontId="68" fillId="51" borderId="326" applyNumberFormat="0" applyFont="0" applyAlignment="0" applyProtection="0"/>
    <xf numFmtId="0" fontId="21" fillId="51" borderId="326" applyNumberFormat="0" applyFont="0" applyAlignment="0" applyProtection="0"/>
    <xf numFmtId="0" fontId="79" fillId="48" borderId="327" applyNumberFormat="0" applyAlignment="0" applyProtection="0"/>
    <xf numFmtId="0" fontId="74" fillId="0" borderId="325" applyNumberFormat="0" applyFill="0" applyAlignment="0" applyProtection="0"/>
    <xf numFmtId="0" fontId="79" fillId="48" borderId="327" applyNumberFormat="0" applyAlignment="0" applyProtection="0"/>
    <xf numFmtId="0" fontId="74" fillId="0" borderId="325" applyNumberFormat="0" applyFill="0" applyAlignment="0" applyProtection="0"/>
    <xf numFmtId="0" fontId="21" fillId="0" borderId="2"/>
  </cellStyleXfs>
  <cellXfs count="1365">
    <xf numFmtId="0" fontId="0" fillId="0" borderId="0" xfId="0"/>
    <xf numFmtId="0" fontId="6" fillId="2" borderId="1" xfId="0" applyFont="1" applyFill="1" applyBorder="1"/>
    <xf numFmtId="0" fontId="6" fillId="2" borderId="2" xfId="0" applyFont="1" applyFill="1" applyBorder="1"/>
    <xf numFmtId="0" fontId="8" fillId="3" borderId="3" xfId="0" applyFont="1" applyFill="1" applyBorder="1"/>
    <xf numFmtId="0" fontId="9" fillId="3" borderId="3" xfId="0" applyFont="1" applyFill="1" applyBorder="1" applyAlignment="1">
      <alignment vertical="center"/>
    </xf>
    <xf numFmtId="0" fontId="10" fillId="3" borderId="3" xfId="0" applyFont="1" applyFill="1" applyBorder="1"/>
    <xf numFmtId="0" fontId="10" fillId="3" borderId="3" xfId="0" applyFont="1" applyFill="1" applyBorder="1" applyAlignment="1">
      <alignment horizontal="center" vertical="center"/>
    </xf>
    <xf numFmtId="0" fontId="11" fillId="2" borderId="2" xfId="0" applyFont="1" applyFill="1" applyBorder="1" applyAlignment="1">
      <alignment vertical="center"/>
    </xf>
    <xf numFmtId="0" fontId="12" fillId="4" borderId="2" xfId="0" applyFont="1" applyFill="1" applyBorder="1"/>
    <xf numFmtId="0" fontId="12" fillId="2" borderId="2" xfId="0" applyFont="1" applyFill="1" applyBorder="1" applyAlignment="1">
      <alignment vertical="center"/>
    </xf>
    <xf numFmtId="0" fontId="13" fillId="2" borderId="2" xfId="0" applyFont="1" applyFill="1" applyBorder="1" applyAlignment="1">
      <alignment vertical="center"/>
    </xf>
    <xf numFmtId="0" fontId="14" fillId="2" borderId="2" xfId="0" applyFont="1" applyFill="1" applyBorder="1"/>
    <xf numFmtId="0" fontId="15" fillId="2" borderId="2" xfId="0" applyFont="1" applyFill="1" applyBorder="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vertical="center"/>
    </xf>
    <xf numFmtId="0" fontId="6" fillId="2" borderId="5" xfId="0" applyFont="1" applyFill="1" applyBorder="1" applyAlignment="1">
      <alignment horizontal="left"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6" xfId="0" applyFont="1" applyFill="1" applyBorder="1" applyAlignment="1">
      <alignment horizontal="left" vertical="center"/>
    </xf>
    <xf numFmtId="0" fontId="6" fillId="2" borderId="6" xfId="0" applyFont="1" applyFill="1" applyBorder="1" applyAlignment="1">
      <alignment horizontal="right" vertical="center"/>
    </xf>
    <xf numFmtId="0" fontId="16" fillId="2" borderId="2" xfId="0" applyFont="1" applyFill="1" applyBorder="1" applyAlignment="1">
      <alignment horizontal="left" vertical="center"/>
    </xf>
    <xf numFmtId="0" fontId="15" fillId="2" borderId="7" xfId="0" applyFont="1" applyFill="1" applyBorder="1" applyAlignment="1">
      <alignment vertical="center"/>
    </xf>
    <xf numFmtId="0" fontId="6" fillId="2" borderId="7" xfId="0" applyFont="1" applyFill="1" applyBorder="1" applyAlignment="1">
      <alignment horizontal="center" vertical="center"/>
    </xf>
    <xf numFmtId="0" fontId="17" fillId="2" borderId="7" xfId="0" applyFont="1" applyFill="1" applyBorder="1" applyAlignment="1">
      <alignment horizontal="center" vertical="center"/>
    </xf>
    <xf numFmtId="0" fontId="15" fillId="2" borderId="8" xfId="0" applyFont="1" applyFill="1" applyBorder="1" applyAlignment="1">
      <alignment vertical="center"/>
    </xf>
    <xf numFmtId="0" fontId="16" fillId="2" borderId="8" xfId="0" applyFont="1" applyFill="1" applyBorder="1" applyAlignment="1">
      <alignment horizontal="left" vertical="center"/>
    </xf>
    <xf numFmtId="0" fontId="17" fillId="2" borderId="8" xfId="0" applyFont="1" applyFill="1" applyBorder="1" applyAlignment="1">
      <alignment horizontal="center" vertical="center"/>
    </xf>
    <xf numFmtId="0" fontId="18" fillId="2" borderId="2" xfId="0" applyFont="1" applyFill="1" applyBorder="1" applyAlignment="1">
      <alignment horizontal="center" vertical="center"/>
    </xf>
    <xf numFmtId="0" fontId="17" fillId="2" borderId="2" xfId="0" applyFont="1" applyFill="1" applyBorder="1" applyAlignment="1">
      <alignment horizontal="center" vertical="center"/>
    </xf>
    <xf numFmtId="1" fontId="20" fillId="2" borderId="3" xfId="0" applyNumberFormat="1" applyFont="1" applyFill="1" applyBorder="1" applyAlignment="1">
      <alignment horizontal="center"/>
    </xf>
    <xf numFmtId="1" fontId="20" fillId="2" borderId="9" xfId="0" applyNumberFormat="1" applyFont="1" applyFill="1" applyBorder="1" applyAlignment="1">
      <alignment horizontal="center"/>
    </xf>
    <xf numFmtId="0" fontId="6" fillId="2" borderId="2" xfId="0" applyFont="1" applyFill="1" applyBorder="1" applyAlignment="1">
      <alignment vertical="center"/>
    </xf>
    <xf numFmtId="0" fontId="6" fillId="2" borderId="2" xfId="0" applyFont="1" applyFill="1" applyBorder="1" applyAlignment="1">
      <alignment vertical="center" wrapText="1"/>
    </xf>
    <xf numFmtId="0" fontId="23" fillId="4" borderId="2" xfId="0" applyFont="1" applyFill="1" applyBorder="1" applyAlignment="1">
      <alignment horizontal="center"/>
    </xf>
    <xf numFmtId="0" fontId="10" fillId="4" borderId="2" xfId="0" applyFont="1" applyFill="1" applyBorder="1"/>
    <xf numFmtId="1" fontId="20" fillId="2" borderId="24" xfId="0" applyNumberFormat="1" applyFont="1" applyFill="1" applyBorder="1" applyAlignment="1">
      <alignment horizontal="center"/>
    </xf>
    <xf numFmtId="1" fontId="20" fillId="2" borderId="25" xfId="0" applyNumberFormat="1" applyFont="1" applyFill="1" applyBorder="1" applyAlignment="1">
      <alignment horizontal="center"/>
    </xf>
    <xf numFmtId="0" fontId="6" fillId="4" borderId="2" xfId="0" applyFont="1" applyFill="1" applyBorder="1"/>
    <xf numFmtId="2" fontId="10" fillId="4" borderId="2" xfId="0" applyNumberFormat="1" applyFont="1" applyFill="1" applyBorder="1" applyAlignment="1">
      <alignment horizontal="center"/>
    </xf>
    <xf numFmtId="167" fontId="10" fillId="4" borderId="2" xfId="0" applyNumberFormat="1" applyFont="1" applyFill="1" applyBorder="1"/>
    <xf numFmtId="170" fontId="10" fillId="4" borderId="2" xfId="0" applyNumberFormat="1" applyFont="1" applyFill="1" applyBorder="1"/>
    <xf numFmtId="0" fontId="6" fillId="2" borderId="26" xfId="0" applyFont="1" applyFill="1" applyBorder="1" applyAlignment="1">
      <alignment vertical="center"/>
    </xf>
    <xf numFmtId="0" fontId="6" fillId="2" borderId="27" xfId="0" applyFont="1" applyFill="1" applyBorder="1" applyAlignment="1">
      <alignment vertical="center"/>
    </xf>
    <xf numFmtId="168" fontId="10" fillId="4" borderId="2" xfId="0" applyNumberFormat="1" applyFont="1" applyFill="1" applyBorder="1"/>
    <xf numFmtId="166" fontId="10" fillId="4" borderId="2" xfId="0" applyNumberFormat="1" applyFont="1" applyFill="1" applyBorder="1"/>
    <xf numFmtId="172" fontId="6" fillId="4" borderId="2" xfId="0" applyNumberFormat="1" applyFont="1" applyFill="1" applyBorder="1"/>
    <xf numFmtId="173" fontId="6" fillId="4" borderId="2" xfId="0" applyNumberFormat="1" applyFont="1" applyFill="1" applyBorder="1"/>
    <xf numFmtId="0" fontId="26" fillId="2" borderId="2" xfId="0" applyFont="1" applyFill="1" applyBorder="1"/>
    <xf numFmtId="0" fontId="29" fillId="2" borderId="2" xfId="0" applyFont="1" applyFill="1" applyBorder="1" applyAlignment="1">
      <alignment vertical="center"/>
    </xf>
    <xf numFmtId="0" fontId="30" fillId="2" borderId="2" xfId="0" applyFont="1" applyFill="1" applyBorder="1" applyAlignment="1">
      <alignment vertical="center"/>
    </xf>
    <xf numFmtId="0" fontId="7" fillId="2" borderId="51" xfId="0" applyFont="1" applyFill="1" applyBorder="1" applyAlignment="1">
      <alignment vertical="center"/>
    </xf>
    <xf numFmtId="0" fontId="15" fillId="2" borderId="50" xfId="0" applyFont="1" applyFill="1" applyBorder="1" applyAlignment="1">
      <alignment vertical="center"/>
    </xf>
    <xf numFmtId="0" fontId="10" fillId="2" borderId="76" xfId="0" applyFont="1" applyFill="1" applyBorder="1" applyAlignment="1">
      <alignment horizontal="center" vertical="center" wrapText="1"/>
    </xf>
    <xf numFmtId="0" fontId="10" fillId="2" borderId="73" xfId="0" applyFont="1" applyFill="1" applyBorder="1" applyAlignment="1">
      <alignment horizontal="center" vertical="center" wrapText="1"/>
    </xf>
    <xf numFmtId="0" fontId="10" fillId="2" borderId="53" xfId="0" applyFont="1" applyFill="1" applyBorder="1" applyAlignment="1">
      <alignment horizontal="center" vertical="center" wrapText="1"/>
    </xf>
    <xf numFmtId="0" fontId="10" fillId="2" borderId="68" xfId="0" applyFont="1" applyFill="1" applyBorder="1" applyAlignment="1">
      <alignment horizontal="center" vertical="center" wrapText="1"/>
    </xf>
    <xf numFmtId="3" fontId="10" fillId="0" borderId="56" xfId="0" applyNumberFormat="1" applyFont="1" applyBorder="1" applyAlignment="1">
      <alignment horizontal="right"/>
    </xf>
    <xf numFmtId="3" fontId="10" fillId="0" borderId="59" xfId="0" applyNumberFormat="1" applyFont="1" applyBorder="1" applyAlignment="1">
      <alignment horizontal="right"/>
    </xf>
    <xf numFmtId="3" fontId="10" fillId="0" borderId="56" xfId="0" applyNumberFormat="1" applyFont="1" applyBorder="1" applyAlignment="1">
      <alignment horizontal="center"/>
    </xf>
    <xf numFmtId="3" fontId="10" fillId="0" borderId="59" xfId="0" applyNumberFormat="1" applyFont="1" applyBorder="1" applyAlignment="1">
      <alignment horizontal="center"/>
    </xf>
    <xf numFmtId="0" fontId="10" fillId="2" borderId="75" xfId="0" applyFont="1" applyFill="1" applyBorder="1" applyAlignment="1">
      <alignment horizontal="center" vertical="center" wrapText="1"/>
    </xf>
    <xf numFmtId="0" fontId="10" fillId="2" borderId="74" xfId="0" applyFont="1" applyFill="1" applyBorder="1" applyAlignment="1">
      <alignment horizontal="center" vertical="center" wrapText="1"/>
    </xf>
    <xf numFmtId="3" fontId="10" fillId="0" borderId="67" xfId="0" applyNumberFormat="1" applyFont="1" applyBorder="1" applyAlignment="1">
      <alignment horizontal="right"/>
    </xf>
    <xf numFmtId="3" fontId="10" fillId="0" borderId="56" xfId="0" applyNumberFormat="1" applyFont="1" applyBorder="1"/>
    <xf numFmtId="3" fontId="10" fillId="0" borderId="67" xfId="0" applyNumberFormat="1" applyFont="1" applyBorder="1"/>
    <xf numFmtId="3" fontId="10" fillId="0" borderId="67" xfId="0" applyNumberFormat="1" applyFont="1" applyBorder="1" applyAlignment="1">
      <alignment horizontal="center"/>
    </xf>
    <xf numFmtId="0" fontId="7" fillId="4" borderId="2" xfId="0" applyFont="1" applyFill="1" applyBorder="1"/>
    <xf numFmtId="0" fontId="34" fillId="0" borderId="2" xfId="10" applyFill="1" applyBorder="1"/>
    <xf numFmtId="0" fontId="21" fillId="10" borderId="2" xfId="0" applyFont="1" applyFill="1" applyBorder="1"/>
    <xf numFmtId="0" fontId="12" fillId="17" borderId="29" xfId="0" applyFont="1" applyFill="1" applyBorder="1" applyAlignment="1">
      <alignment vertical="center"/>
    </xf>
    <xf numFmtId="0" fontId="12" fillId="17" borderId="31" xfId="0" applyFont="1" applyFill="1" applyBorder="1" applyAlignment="1">
      <alignment vertical="center"/>
    </xf>
    <xf numFmtId="0" fontId="6" fillId="17" borderId="84" xfId="0" applyFont="1" applyFill="1" applyBorder="1" applyAlignment="1">
      <alignment horizontal="center" vertical="center"/>
    </xf>
    <xf numFmtId="0" fontId="15" fillId="2" borderId="0" xfId="0" applyFont="1" applyFill="1" applyAlignment="1">
      <alignment vertical="center"/>
    </xf>
    <xf numFmtId="0" fontId="28" fillId="18" borderId="42" xfId="0" applyFont="1" applyFill="1" applyBorder="1" applyAlignment="1">
      <alignment vertical="center"/>
    </xf>
    <xf numFmtId="1" fontId="36" fillId="12" borderId="42" xfId="2" applyNumberFormat="1" applyFont="1" applyFill="1" applyBorder="1" applyAlignment="1">
      <alignment horizontal="center"/>
    </xf>
    <xf numFmtId="10" fontId="36" fillId="12" borderId="43" xfId="2" applyNumberFormat="1" applyFont="1" applyFill="1" applyBorder="1" applyAlignment="1">
      <alignment horizontal="center"/>
    </xf>
    <xf numFmtId="0" fontId="37" fillId="10" borderId="0" xfId="0" applyFont="1" applyFill="1"/>
    <xf numFmtId="0" fontId="24" fillId="12" borderId="44" xfId="2" applyFont="1" applyFill="1" applyBorder="1" applyAlignment="1">
      <alignment horizontal="centerContinuous" vertical="center" wrapText="1"/>
    </xf>
    <xf numFmtId="10" fontId="24" fillId="12" borderId="47" xfId="2" applyNumberFormat="1" applyFont="1" applyFill="1" applyBorder="1" applyAlignment="1">
      <alignment horizontal="centerContinuous" vertical="center" wrapText="1"/>
    </xf>
    <xf numFmtId="0" fontId="41" fillId="12" borderId="0" xfId="0" applyFont="1" applyFill="1"/>
    <xf numFmtId="0" fontId="10" fillId="2" borderId="2" xfId="0" applyFont="1" applyFill="1" applyBorder="1" applyAlignment="1">
      <alignment vertical="center"/>
    </xf>
    <xf numFmtId="0" fontId="37" fillId="0" borderId="0" xfId="0" applyFont="1"/>
    <xf numFmtId="1" fontId="20" fillId="2" borderId="16" xfId="0" applyNumberFormat="1" applyFont="1" applyFill="1" applyBorder="1" applyAlignment="1">
      <alignment horizontal="center" vertical="center"/>
    </xf>
    <xf numFmtId="0" fontId="10" fillId="2" borderId="2" xfId="0" applyFont="1" applyFill="1" applyBorder="1" applyAlignment="1">
      <alignment vertical="center" wrapText="1"/>
    </xf>
    <xf numFmtId="0" fontId="10" fillId="2" borderId="2" xfId="0" applyFont="1" applyFill="1" applyBorder="1"/>
    <xf numFmtId="165" fontId="10" fillId="0" borderId="20" xfId="0" applyNumberFormat="1" applyFont="1" applyBorder="1"/>
    <xf numFmtId="0" fontId="19" fillId="4" borderId="2" xfId="0" applyFont="1" applyFill="1" applyBorder="1" applyAlignment="1">
      <alignment horizontal="center"/>
    </xf>
    <xf numFmtId="0" fontId="10" fillId="2" borderId="2" xfId="0" applyFont="1" applyFill="1" applyBorder="1" applyAlignment="1">
      <alignment horizontal="center" vertical="center" wrapText="1"/>
    </xf>
    <xf numFmtId="1" fontId="20" fillId="2" borderId="26" xfId="0" applyNumberFormat="1" applyFont="1" applyFill="1" applyBorder="1" applyAlignment="1">
      <alignment horizontal="center"/>
    </xf>
    <xf numFmtId="167" fontId="10" fillId="2" borderId="2" xfId="0" applyNumberFormat="1" applyFont="1" applyFill="1" applyBorder="1"/>
    <xf numFmtId="1" fontId="20" fillId="2" borderId="2" xfId="0" applyNumberFormat="1" applyFont="1" applyFill="1" applyBorder="1" applyAlignment="1">
      <alignment horizontal="center"/>
    </xf>
    <xf numFmtId="0" fontId="19" fillId="2" borderId="2" xfId="0" applyFont="1" applyFill="1" applyBorder="1" applyAlignment="1">
      <alignment horizontal="center" vertical="center" wrapText="1"/>
    </xf>
    <xf numFmtId="3" fontId="10" fillId="0" borderId="20" xfId="0" applyNumberFormat="1" applyFont="1" applyBorder="1"/>
    <xf numFmtId="0" fontId="10" fillId="2" borderId="19" xfId="0" applyFont="1" applyFill="1" applyBorder="1" applyAlignment="1">
      <alignment horizontal="center" vertical="center" wrapText="1"/>
    </xf>
    <xf numFmtId="1" fontId="20" fillId="2" borderId="27" xfId="0" applyNumberFormat="1" applyFont="1" applyFill="1" applyBorder="1" applyAlignment="1">
      <alignment horizontal="center"/>
    </xf>
    <xf numFmtId="0" fontId="10" fillId="2" borderId="13" xfId="0" applyFont="1" applyFill="1" applyBorder="1" applyAlignment="1">
      <alignment horizontal="center" vertical="center" wrapText="1"/>
    </xf>
    <xf numFmtId="1" fontId="20" fillId="2" borderId="17" xfId="0" applyNumberFormat="1" applyFont="1" applyFill="1" applyBorder="1" applyAlignment="1">
      <alignment horizontal="center" vertical="center"/>
    </xf>
    <xf numFmtId="167" fontId="22" fillId="8" borderId="14" xfId="0" applyNumberFormat="1" applyFont="1" applyFill="1" applyBorder="1"/>
    <xf numFmtId="0" fontId="10" fillId="0" borderId="21" xfId="0" applyFont="1" applyBorder="1" applyAlignment="1">
      <alignment horizontal="center"/>
    </xf>
    <xf numFmtId="167" fontId="25" fillId="6" borderId="14" xfId="0" applyNumberFormat="1" applyFont="1" applyFill="1" applyBorder="1"/>
    <xf numFmtId="167" fontId="10" fillId="8" borderId="14" xfId="0" applyNumberFormat="1" applyFont="1" applyFill="1" applyBorder="1"/>
    <xf numFmtId="167" fontId="10" fillId="0" borderId="20" xfId="0" applyNumberFormat="1" applyFont="1" applyBorder="1"/>
    <xf numFmtId="0" fontId="10" fillId="10" borderId="2" xfId="0" applyFont="1" applyFill="1" applyBorder="1"/>
    <xf numFmtId="170" fontId="10" fillId="0" borderId="20" xfId="0" applyNumberFormat="1" applyFont="1" applyBorder="1"/>
    <xf numFmtId="170" fontId="24" fillId="0" borderId="20" xfId="0" applyNumberFormat="1" applyFont="1" applyBorder="1"/>
    <xf numFmtId="167" fontId="24" fillId="0" borderId="22" xfId="0" applyNumberFormat="1" applyFont="1" applyBorder="1"/>
    <xf numFmtId="1" fontId="36" fillId="12" borderId="43" xfId="2" applyNumberFormat="1" applyFont="1" applyFill="1" applyBorder="1" applyAlignment="1">
      <alignment horizontal="center"/>
    </xf>
    <xf numFmtId="0" fontId="24" fillId="12" borderId="43" xfId="2" applyFont="1" applyFill="1" applyBorder="1" applyAlignment="1">
      <alignment horizontal="centerContinuous" vertical="center" wrapText="1"/>
    </xf>
    <xf numFmtId="0" fontId="24" fillId="12" borderId="77" xfId="2" applyFont="1" applyFill="1" applyBorder="1" applyAlignment="1">
      <alignment horizontal="center" vertical="center" wrapText="1"/>
    </xf>
    <xf numFmtId="0" fontId="24" fillId="12" borderId="78" xfId="2" applyFont="1" applyFill="1" applyBorder="1" applyAlignment="1">
      <alignment horizontal="center" vertical="center" wrapText="1"/>
    </xf>
    <xf numFmtId="0" fontId="24" fillId="12" borderId="81" xfId="2" applyFont="1" applyFill="1" applyBorder="1" applyAlignment="1">
      <alignment horizontal="center" vertical="center" wrapText="1"/>
    </xf>
    <xf numFmtId="0" fontId="24" fillId="12" borderId="82" xfId="2" applyFont="1" applyFill="1" applyBorder="1" applyAlignment="1">
      <alignment horizontal="center" vertical="center" wrapText="1"/>
    </xf>
    <xf numFmtId="177" fontId="37" fillId="10" borderId="0" xfId="9" applyNumberFormat="1" applyFont="1" applyFill="1"/>
    <xf numFmtId="175" fontId="24" fillId="0" borderId="79" xfId="1" applyNumberFormat="1" applyFont="1" applyFill="1" applyBorder="1" applyAlignment="1">
      <alignment horizontal="center"/>
    </xf>
    <xf numFmtId="175" fontId="24" fillId="0" borderId="80" xfId="1" applyNumberFormat="1" applyFont="1" applyFill="1" applyBorder="1" applyAlignment="1">
      <alignment horizontal="center"/>
    </xf>
    <xf numFmtId="175" fontId="24" fillId="0" borderId="83" xfId="1" applyNumberFormat="1" applyFont="1" applyFill="1" applyBorder="1" applyAlignment="1">
      <alignment horizontal="center"/>
    </xf>
    <xf numFmtId="0" fontId="41" fillId="10" borderId="0" xfId="0" applyFont="1" applyFill="1"/>
    <xf numFmtId="1" fontId="20" fillId="2" borderId="19" xfId="0" applyNumberFormat="1" applyFont="1" applyFill="1" applyBorder="1" applyAlignment="1">
      <alignment horizontal="center"/>
    </xf>
    <xf numFmtId="174" fontId="19" fillId="9" borderId="56" xfId="1" applyNumberFormat="1" applyFont="1" applyFill="1" applyBorder="1" applyAlignment="1">
      <alignment horizontal="center" vertical="center" wrapText="1"/>
    </xf>
    <xf numFmtId="174" fontId="19" fillId="9" borderId="58" xfId="1" applyNumberFormat="1" applyFont="1" applyFill="1" applyBorder="1" applyAlignment="1">
      <alignment horizontal="center" vertical="center" wrapText="1"/>
    </xf>
    <xf numFmtId="174" fontId="19" fillId="9" borderId="14" xfId="1" applyNumberFormat="1" applyFont="1" applyFill="1" applyBorder="1" applyAlignment="1">
      <alignment horizontal="center" vertical="center" wrapText="1"/>
    </xf>
    <xf numFmtId="174" fontId="19" fillId="9" borderId="67" xfId="1" applyNumberFormat="1" applyFont="1" applyFill="1" applyBorder="1" applyAlignment="1">
      <alignment horizontal="center" vertical="center" wrapText="1"/>
    </xf>
    <xf numFmtId="174" fontId="19" fillId="9" borderId="60" xfId="1" applyNumberFormat="1" applyFont="1" applyFill="1" applyBorder="1" applyAlignment="1">
      <alignment horizontal="center" vertical="center" wrapText="1"/>
    </xf>
    <xf numFmtId="174" fontId="22" fillId="7" borderId="69" xfId="1" applyNumberFormat="1" applyFont="1" applyFill="1" applyBorder="1"/>
    <xf numFmtId="174" fontId="22" fillId="7" borderId="57" xfId="1" applyNumberFormat="1" applyFont="1" applyFill="1" applyBorder="1"/>
    <xf numFmtId="174" fontId="25" fillId="6" borderId="63" xfId="1" applyNumberFormat="1" applyFont="1" applyFill="1" applyBorder="1" applyAlignment="1">
      <alignment horizontal="right"/>
    </xf>
    <xf numFmtId="174" fontId="25" fillId="6" borderId="57" xfId="1" applyNumberFormat="1" applyFont="1" applyFill="1" applyBorder="1" applyAlignment="1">
      <alignment horizontal="right"/>
    </xf>
    <xf numFmtId="10" fontId="10" fillId="2" borderId="2" xfId="0" applyNumberFormat="1" applyFont="1" applyFill="1" applyBorder="1"/>
    <xf numFmtId="174" fontId="10" fillId="0" borderId="60" xfId="1" applyNumberFormat="1" applyFont="1" applyBorder="1"/>
    <xf numFmtId="174" fontId="10" fillId="0" borderId="58" xfId="1" applyNumberFormat="1" applyFont="1" applyBorder="1"/>
    <xf numFmtId="174" fontId="10" fillId="0" borderId="32" xfId="1" applyNumberFormat="1" applyFont="1" applyBorder="1" applyAlignment="1">
      <alignment horizontal="right"/>
    </xf>
    <xf numFmtId="174" fontId="10" fillId="0" borderId="56" xfId="1" applyNumberFormat="1" applyFont="1" applyBorder="1" applyAlignment="1">
      <alignment horizontal="right"/>
    </xf>
    <xf numFmtId="174" fontId="10" fillId="0" borderId="58" xfId="1" applyNumberFormat="1" applyFont="1" applyBorder="1" applyAlignment="1">
      <alignment horizontal="right"/>
    </xf>
    <xf numFmtId="174" fontId="10" fillId="0" borderId="22" xfId="1" applyNumberFormat="1" applyFont="1" applyBorder="1" applyAlignment="1">
      <alignment horizontal="right"/>
    </xf>
    <xf numFmtId="0" fontId="10" fillId="2" borderId="2" xfId="0" applyFont="1" applyFill="1" applyBorder="1" applyAlignment="1">
      <alignment horizontal="center"/>
    </xf>
    <xf numFmtId="174" fontId="10" fillId="0" borderId="22" xfId="1" applyNumberFormat="1" applyFont="1" applyBorder="1"/>
    <xf numFmtId="174" fontId="10" fillId="0" borderId="56" xfId="1" applyNumberFormat="1" applyFont="1" applyBorder="1"/>
    <xf numFmtId="174" fontId="10" fillId="0" borderId="67" xfId="1" applyNumberFormat="1" applyFont="1" applyBorder="1" applyAlignment="1">
      <alignment horizontal="right"/>
    </xf>
    <xf numFmtId="174" fontId="24" fillId="0" borderId="58" xfId="1" applyNumberFormat="1" applyFont="1" applyBorder="1"/>
    <xf numFmtId="0" fontId="19" fillId="2" borderId="24" xfId="0"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0" fillId="2" borderId="28" xfId="0" applyFont="1" applyFill="1" applyBorder="1" applyAlignment="1">
      <alignment horizontal="center" vertical="center" wrapText="1"/>
    </xf>
    <xf numFmtId="1" fontId="10" fillId="0" borderId="20" xfId="0" applyNumberFormat="1" applyFont="1" applyBorder="1"/>
    <xf numFmtId="0" fontId="19" fillId="9" borderId="14" xfId="0" applyFont="1" applyFill="1" applyBorder="1" applyAlignment="1">
      <alignment horizontal="center" vertical="center" wrapText="1"/>
    </xf>
    <xf numFmtId="171" fontId="10" fillId="0" borderId="20" xfId="0" applyNumberFormat="1" applyFont="1" applyBorder="1"/>
    <xf numFmtId="169" fontId="10" fillId="0" borderId="20" xfId="0" applyNumberFormat="1" applyFont="1" applyBorder="1"/>
    <xf numFmtId="1" fontId="24" fillId="0" borderId="20" xfId="0" applyNumberFormat="1" applyFont="1" applyBorder="1"/>
    <xf numFmtId="169" fontId="24" fillId="0" borderId="20" xfId="0" applyNumberFormat="1" applyFont="1" applyBorder="1"/>
    <xf numFmtId="0" fontId="24" fillId="2" borderId="2" xfId="0" applyFont="1" applyFill="1" applyBorder="1"/>
    <xf numFmtId="170" fontId="24" fillId="0" borderId="20" xfId="0" applyNumberFormat="1" applyFont="1" applyBorder="1" applyAlignment="1">
      <alignment horizontal="center"/>
    </xf>
    <xf numFmtId="0" fontId="10" fillId="2" borderId="4" xfId="0" applyFont="1" applyFill="1" applyBorder="1" applyAlignment="1">
      <alignment horizontal="center" vertical="center" wrapText="1"/>
    </xf>
    <xf numFmtId="0" fontId="10" fillId="2" borderId="30" xfId="0" applyFont="1" applyFill="1" applyBorder="1" applyAlignment="1">
      <alignment horizontal="center" vertical="center" wrapText="1"/>
    </xf>
    <xf numFmtId="1" fontId="20" fillId="2" borderId="36" xfId="0" applyNumberFormat="1" applyFont="1" applyFill="1" applyBorder="1" applyAlignment="1">
      <alignment horizontal="center"/>
    </xf>
    <xf numFmtId="3" fontId="42" fillId="0" borderId="41" xfId="0" applyNumberFormat="1" applyFont="1" applyBorder="1" applyAlignment="1">
      <alignment horizontal="right"/>
    </xf>
    <xf numFmtId="0" fontId="10" fillId="11" borderId="2" xfId="0" applyFont="1" applyFill="1" applyBorder="1" applyAlignment="1">
      <alignment vertical="center"/>
    </xf>
    <xf numFmtId="1" fontId="20" fillId="11" borderId="36" xfId="0" applyNumberFormat="1" applyFont="1" applyFill="1" applyBorder="1" applyAlignment="1">
      <alignment horizontal="center"/>
    </xf>
    <xf numFmtId="3" fontId="42" fillId="10" borderId="37" xfId="0" applyNumberFormat="1" applyFont="1" applyFill="1" applyBorder="1" applyAlignment="1">
      <alignment horizontal="right"/>
    </xf>
    <xf numFmtId="0" fontId="19" fillId="11" borderId="2" xfId="0" applyFont="1" applyFill="1" applyBorder="1" applyAlignment="1">
      <alignment horizontal="center" vertical="center" wrapText="1"/>
    </xf>
    <xf numFmtId="3" fontId="42" fillId="10" borderId="41" xfId="0" applyNumberFormat="1" applyFont="1" applyFill="1" applyBorder="1" applyAlignment="1">
      <alignment horizontal="right"/>
    </xf>
    <xf numFmtId="0" fontId="10" fillId="11" borderId="38" xfId="0" applyFont="1" applyFill="1" applyBorder="1" applyAlignment="1">
      <alignment vertical="center"/>
    </xf>
    <xf numFmtId="0" fontId="24" fillId="0" borderId="47" xfId="4" applyFont="1" applyBorder="1" applyAlignment="1">
      <alignment horizontal="center" vertical="center" wrapText="1"/>
    </xf>
    <xf numFmtId="0" fontId="10" fillId="2" borderId="43" xfId="0" applyFont="1" applyFill="1" applyBorder="1" applyAlignment="1">
      <alignment vertical="center"/>
    </xf>
    <xf numFmtId="0" fontId="10" fillId="11" borderId="2" xfId="0" applyFont="1" applyFill="1" applyBorder="1" applyAlignment="1">
      <alignment vertical="center" wrapText="1"/>
    </xf>
    <xf numFmtId="0" fontId="10" fillId="11" borderId="2" xfId="0" applyFont="1" applyFill="1" applyBorder="1"/>
    <xf numFmtId="176" fontId="24" fillId="0" borderId="2" xfId="4" applyNumberFormat="1" applyFont="1"/>
    <xf numFmtId="176" fontId="25" fillId="14" borderId="48" xfId="4" applyNumberFormat="1" applyFont="1" applyFill="1" applyBorder="1"/>
    <xf numFmtId="176" fontId="24" fillId="0" borderId="48" xfId="4" applyNumberFormat="1" applyFont="1" applyBorder="1"/>
    <xf numFmtId="176" fontId="24" fillId="0" borderId="48" xfId="4" applyNumberFormat="1" applyFont="1" applyBorder="1" applyAlignment="1">
      <alignment horizontal="right"/>
    </xf>
    <xf numFmtId="0" fontId="19" fillId="2" borderId="19" xfId="0" applyFont="1" applyFill="1" applyBorder="1" applyAlignment="1">
      <alignment horizontal="center" vertical="center" wrapText="1"/>
    </xf>
    <xf numFmtId="0" fontId="10" fillId="2" borderId="26" xfId="0" applyFont="1" applyFill="1" applyBorder="1" applyAlignment="1">
      <alignment vertical="center"/>
    </xf>
    <xf numFmtId="0" fontId="10" fillId="2" borderId="27" xfId="0" applyFont="1" applyFill="1" applyBorder="1" applyAlignment="1">
      <alignment vertical="center"/>
    </xf>
    <xf numFmtId="3" fontId="10" fillId="2" borderId="2" xfId="0" applyNumberFormat="1" applyFont="1" applyFill="1" applyBorder="1"/>
    <xf numFmtId="167" fontId="10" fillId="4" borderId="2" xfId="8" applyNumberFormat="1" applyFont="1" applyFill="1" applyBorder="1"/>
    <xf numFmtId="1" fontId="20" fillId="2" borderId="38" xfId="0" applyNumberFormat="1" applyFont="1" applyFill="1" applyBorder="1"/>
    <xf numFmtId="1" fontId="20" fillId="2" borderId="39" xfId="0" applyNumberFormat="1" applyFont="1" applyFill="1" applyBorder="1"/>
    <xf numFmtId="0" fontId="10" fillId="0" borderId="52" xfId="0" applyFont="1" applyBorder="1" applyAlignment="1">
      <alignment horizontal="center" vertical="center" wrapText="1"/>
    </xf>
    <xf numFmtId="0" fontId="10" fillId="0" borderId="61" xfId="0" applyFont="1" applyBorder="1" applyAlignment="1">
      <alignment horizontal="center" vertical="center" wrapText="1"/>
    </xf>
    <xf numFmtId="0" fontId="10" fillId="0" borderId="64" xfId="0" applyFont="1" applyBorder="1" applyAlignment="1">
      <alignment horizontal="center" vertical="center" wrapText="1"/>
    </xf>
    <xf numFmtId="0" fontId="39" fillId="12" borderId="44" xfId="2" applyFont="1" applyFill="1" applyBorder="1" applyAlignment="1">
      <alignment horizontal="centerContinuous" vertical="center" wrapText="1"/>
    </xf>
    <xf numFmtId="1" fontId="38" fillId="12" borderId="49" xfId="2" applyNumberFormat="1" applyFont="1" applyFill="1" applyBorder="1" applyAlignment="1">
      <alignment horizontal="center"/>
    </xf>
    <xf numFmtId="10" fontId="38" fillId="12" borderId="85" xfId="2" applyNumberFormat="1" applyFont="1" applyFill="1" applyBorder="1" applyAlignment="1">
      <alignment horizontal="center"/>
    </xf>
    <xf numFmtId="0" fontId="24" fillId="12" borderId="2" xfId="2" applyFont="1" applyFill="1" applyAlignment="1">
      <alignment horizontal="centerContinuous" vertical="center" wrapText="1"/>
    </xf>
    <xf numFmtId="0" fontId="24" fillId="12" borderId="2" xfId="2" applyFont="1" applyFill="1" applyAlignment="1">
      <alignment horizontal="center" vertical="center" wrapText="1"/>
    </xf>
    <xf numFmtId="10" fontId="24" fillId="12" borderId="46" xfId="2" applyNumberFormat="1" applyFont="1" applyFill="1" applyBorder="1" applyAlignment="1">
      <alignment horizontal="center" vertical="center" wrapText="1"/>
    </xf>
    <xf numFmtId="0" fontId="24" fillId="0" borderId="10" xfId="0" applyFont="1" applyBorder="1" applyAlignment="1">
      <alignment horizontal="centerContinuous"/>
    </xf>
    <xf numFmtId="0" fontId="24" fillId="0" borderId="11" xfId="0" applyFont="1" applyBorder="1" applyAlignment="1">
      <alignment horizontal="centerContinuous"/>
    </xf>
    <xf numFmtId="0" fontId="24" fillId="12" borderId="77" xfId="2" applyFont="1" applyFill="1" applyBorder="1" applyAlignment="1">
      <alignment horizontal="centerContinuous" vertical="center" wrapText="1"/>
    </xf>
    <xf numFmtId="0" fontId="24" fillId="12" borderId="78" xfId="2" applyFont="1" applyFill="1" applyBorder="1" applyAlignment="1">
      <alignment horizontal="centerContinuous" vertical="center" wrapText="1"/>
    </xf>
    <xf numFmtId="0" fontId="24" fillId="12" borderId="81" xfId="2" applyFont="1" applyFill="1" applyBorder="1" applyAlignment="1">
      <alignment horizontal="centerContinuous" vertical="center" wrapText="1"/>
    </xf>
    <xf numFmtId="0" fontId="24" fillId="12" borderId="82" xfId="2" applyFont="1" applyFill="1" applyBorder="1" applyAlignment="1">
      <alignment horizontal="centerContinuous" vertical="center" wrapText="1"/>
    </xf>
    <xf numFmtId="0" fontId="24" fillId="0" borderId="54" xfId="0" applyFont="1" applyBorder="1" applyAlignment="1">
      <alignment horizontal="centerContinuous"/>
    </xf>
    <xf numFmtId="0" fontId="24" fillId="0" borderId="68" xfId="0" applyFont="1" applyBorder="1" applyAlignment="1">
      <alignment horizontal="centerContinuous"/>
    </xf>
    <xf numFmtId="0" fontId="24" fillId="0" borderId="54" xfId="0" applyFont="1" applyBorder="1" applyAlignment="1">
      <alignment horizontal="centerContinuous" wrapText="1"/>
    </xf>
    <xf numFmtId="0" fontId="24" fillId="0" borderId="74" xfId="0" applyFont="1" applyBorder="1" applyAlignment="1">
      <alignment horizontal="centerContinuous" wrapText="1"/>
    </xf>
    <xf numFmtId="0" fontId="10" fillId="11" borderId="11" xfId="0" applyFont="1" applyFill="1" applyBorder="1" applyAlignment="1">
      <alignment horizontal="centerContinuous" vertical="center" wrapText="1"/>
    </xf>
    <xf numFmtId="0" fontId="10" fillId="10" borderId="11" xfId="0" applyFont="1" applyFill="1" applyBorder="1" applyAlignment="1">
      <alignment horizontal="centerContinuous" vertical="center"/>
    </xf>
    <xf numFmtId="0" fontId="24" fillId="0" borderId="38" xfId="0" applyFont="1" applyBorder="1" applyAlignment="1">
      <alignment horizontal="centerContinuous"/>
    </xf>
    <xf numFmtId="0" fontId="24" fillId="0" borderId="39" xfId="0" applyFont="1" applyBorder="1" applyAlignment="1">
      <alignment horizontal="centerContinuous"/>
    </xf>
    <xf numFmtId="0" fontId="24" fillId="0" borderId="74" xfId="0" applyFont="1" applyBorder="1" applyAlignment="1">
      <alignment horizontal="centerContinuous"/>
    </xf>
    <xf numFmtId="0" fontId="24" fillId="0" borderId="31" xfId="0" applyFont="1" applyBorder="1" applyAlignment="1">
      <alignment horizontal="centerContinuous"/>
    </xf>
    <xf numFmtId="0" fontId="24" fillId="0" borderId="62" xfId="0" applyFont="1" applyBorder="1" applyAlignment="1">
      <alignment horizontal="centerContinuous" vertical="center"/>
    </xf>
    <xf numFmtId="0" fontId="24" fillId="0" borderId="65" xfId="0" applyFont="1" applyBorder="1" applyAlignment="1">
      <alignment horizontal="centerContinuous" vertical="center"/>
    </xf>
    <xf numFmtId="0" fontId="24" fillId="0" borderId="66" xfId="0" applyFont="1" applyBorder="1" applyAlignment="1">
      <alignment horizontal="centerContinuous" vertical="center"/>
    </xf>
    <xf numFmtId="0" fontId="24" fillId="2" borderId="12" xfId="0" applyFont="1" applyFill="1" applyBorder="1" applyAlignment="1">
      <alignment horizontal="center" vertical="center" wrapText="1"/>
    </xf>
    <xf numFmtId="0" fontId="24" fillId="2" borderId="2" xfId="0" applyFont="1" applyFill="1" applyBorder="1" applyAlignment="1">
      <alignment vertical="center"/>
    </xf>
    <xf numFmtId="0" fontId="24" fillId="0" borderId="0" xfId="0" applyFont="1"/>
    <xf numFmtId="0" fontId="24" fillId="2" borderId="2" xfId="0" applyFont="1" applyFill="1" applyBorder="1" applyAlignment="1">
      <alignment vertical="center" wrapText="1"/>
    </xf>
    <xf numFmtId="0" fontId="24" fillId="2" borderId="71" xfId="0" applyFont="1" applyFill="1" applyBorder="1" applyAlignment="1">
      <alignment horizontal="center" vertical="center" wrapText="1"/>
    </xf>
    <xf numFmtId="0" fontId="24" fillId="2" borderId="54" xfId="0" applyFont="1" applyFill="1" applyBorder="1" applyAlignment="1">
      <alignment horizontal="center" vertical="center" wrapText="1"/>
    </xf>
    <xf numFmtId="0" fontId="24" fillId="2" borderId="68" xfId="0" applyFont="1" applyFill="1" applyBorder="1" applyAlignment="1">
      <alignment horizontal="center" vertical="center" wrapText="1"/>
    </xf>
    <xf numFmtId="1" fontId="24" fillId="2" borderId="71" xfId="0" applyNumberFormat="1" applyFont="1" applyFill="1" applyBorder="1" applyAlignment="1">
      <alignment horizontal="centerContinuous" vertical="center"/>
    </xf>
    <xf numFmtId="0" fontId="24" fillId="2" borderId="53" xfId="0" applyFont="1" applyFill="1" applyBorder="1" applyAlignment="1">
      <alignment horizontal="center" vertical="center" wrapText="1"/>
    </xf>
    <xf numFmtId="0" fontId="24" fillId="2" borderId="74" xfId="0" applyFont="1" applyFill="1" applyBorder="1" applyAlignment="1">
      <alignment horizontal="center" vertical="center" wrapText="1"/>
    </xf>
    <xf numFmtId="1" fontId="24" fillId="2" borderId="53" xfId="0" applyNumberFormat="1" applyFont="1" applyFill="1" applyBorder="1" applyAlignment="1">
      <alignment horizontal="centerContinuous" vertical="center"/>
    </xf>
    <xf numFmtId="0" fontId="37" fillId="0" borderId="2" xfId="0" applyFont="1" applyBorder="1"/>
    <xf numFmtId="0" fontId="10" fillId="2" borderId="38" xfId="0" applyFont="1" applyFill="1" applyBorder="1" applyAlignment="1">
      <alignment vertical="center"/>
    </xf>
    <xf numFmtId="0" fontId="37" fillId="10" borderId="2" xfId="0" applyFont="1" applyFill="1" applyBorder="1"/>
    <xf numFmtId="1" fontId="38" fillId="12" borderId="85" xfId="2" applyNumberFormat="1" applyFont="1" applyFill="1" applyBorder="1" applyAlignment="1">
      <alignment horizontal="center"/>
    </xf>
    <xf numFmtId="0" fontId="24" fillId="12" borderId="86" xfId="2" applyFont="1" applyFill="1" applyBorder="1" applyAlignment="1">
      <alignment horizontal="centerContinuous" vertical="center" wrapText="1"/>
    </xf>
    <xf numFmtId="0" fontId="24" fillId="12" borderId="87" xfId="2" applyFont="1" applyFill="1" applyBorder="1" applyAlignment="1">
      <alignment horizontal="centerContinuous" vertical="center" wrapText="1"/>
    </xf>
    <xf numFmtId="175" fontId="25" fillId="14" borderId="79" xfId="1" applyNumberFormat="1" applyFont="1" applyFill="1" applyBorder="1" applyAlignment="1">
      <alignment horizontal="center"/>
    </xf>
    <xf numFmtId="175" fontId="25" fillId="14" borderId="80" xfId="1" applyNumberFormat="1" applyFont="1" applyFill="1" applyBorder="1" applyAlignment="1">
      <alignment horizontal="center"/>
    </xf>
    <xf numFmtId="175" fontId="25" fillId="14" borderId="83" xfId="1" applyNumberFormat="1" applyFont="1" applyFill="1" applyBorder="1" applyAlignment="1">
      <alignment horizontal="center"/>
    </xf>
    <xf numFmtId="1" fontId="39" fillId="2" borderId="13" xfId="0" applyNumberFormat="1" applyFont="1" applyFill="1" applyBorder="1" applyAlignment="1">
      <alignment vertical="center"/>
    </xf>
    <xf numFmtId="1" fontId="24" fillId="2" borderId="71" xfId="0" applyNumberFormat="1" applyFont="1" applyFill="1" applyBorder="1" applyAlignment="1">
      <alignment horizontal="centerContinuous" vertical="center" wrapText="1"/>
    </xf>
    <xf numFmtId="0" fontId="19" fillId="11" borderId="31" xfId="0" applyFont="1" applyFill="1" applyBorder="1" applyAlignment="1">
      <alignment horizontal="centerContinuous" vertical="center" wrapText="1"/>
    </xf>
    <xf numFmtId="0" fontId="19" fillId="10" borderId="31" xfId="0" applyFont="1" applyFill="1" applyBorder="1" applyAlignment="1">
      <alignment horizontal="centerContinuous" vertical="center"/>
    </xf>
    <xf numFmtId="0" fontId="24" fillId="2" borderId="9" xfId="0" applyFont="1" applyFill="1" applyBorder="1" applyAlignment="1">
      <alignment horizontal="center" vertical="center" wrapText="1"/>
    </xf>
    <xf numFmtId="1" fontId="24" fillId="2" borderId="9" xfId="0" applyNumberFormat="1" applyFont="1" applyFill="1" applyBorder="1" applyAlignment="1">
      <alignment horizontal="center" vertical="center" wrapText="1"/>
    </xf>
    <xf numFmtId="0" fontId="19" fillId="0" borderId="38" xfId="0" applyFont="1" applyBorder="1" applyAlignment="1">
      <alignment horizontal="centerContinuous" vertical="center"/>
    </xf>
    <xf numFmtId="3" fontId="10" fillId="0" borderId="56" xfId="0" applyNumberFormat="1" applyFont="1" applyBorder="1" applyAlignment="1">
      <alignment vertical="center"/>
    </xf>
    <xf numFmtId="3" fontId="10" fillId="0" borderId="59" xfId="0" applyNumberFormat="1" applyFont="1" applyBorder="1" applyAlignment="1">
      <alignment vertical="center"/>
    </xf>
    <xf numFmtId="3" fontId="42" fillId="0" borderId="23" xfId="0" applyNumberFormat="1" applyFont="1" applyBorder="1" applyAlignment="1">
      <alignment vertical="center"/>
    </xf>
    <xf numFmtId="1" fontId="10" fillId="0" borderId="56" xfId="0" applyNumberFormat="1" applyFont="1" applyBorder="1" applyAlignment="1">
      <alignment vertical="center"/>
    </xf>
    <xf numFmtId="1" fontId="10" fillId="0" borderId="60" xfId="0" applyNumberFormat="1" applyFont="1" applyBorder="1" applyAlignment="1">
      <alignment vertical="center"/>
    </xf>
    <xf numFmtId="0" fontId="19" fillId="0" borderId="38" xfId="0" applyFont="1" applyBorder="1" applyAlignment="1">
      <alignment horizontal="centerContinuous" vertical="center" wrapText="1"/>
    </xf>
    <xf numFmtId="1" fontId="20" fillId="2" borderId="31" xfId="0" applyNumberFormat="1" applyFont="1" applyFill="1" applyBorder="1" applyAlignment="1">
      <alignment horizontal="center"/>
    </xf>
    <xf numFmtId="0" fontId="10" fillId="0" borderId="53" xfId="0" applyFont="1" applyBorder="1" applyAlignment="1">
      <alignment horizontal="center" vertical="center" wrapText="1"/>
    </xf>
    <xf numFmtId="0" fontId="10" fillId="0" borderId="54" xfId="0" applyFont="1" applyBorder="1" applyAlignment="1">
      <alignment horizontal="center" vertical="center" wrapText="1"/>
    </xf>
    <xf numFmtId="0" fontId="10" fillId="0" borderId="55" xfId="0" applyFont="1" applyBorder="1" applyAlignment="1">
      <alignment horizontal="center" vertical="center" wrapText="1"/>
    </xf>
    <xf numFmtId="0" fontId="10" fillId="0" borderId="74" xfId="0" applyFont="1" applyBorder="1" applyAlignment="1">
      <alignment horizontal="center" vertical="center" wrapText="1"/>
    </xf>
    <xf numFmtId="0" fontId="6" fillId="17" borderId="90" xfId="0" applyFont="1" applyFill="1" applyBorder="1" applyAlignment="1">
      <alignment horizontal="center" vertical="center"/>
    </xf>
    <xf numFmtId="0" fontId="6" fillId="2" borderId="91" xfId="0" applyFont="1" applyFill="1" applyBorder="1" applyAlignment="1">
      <alignment horizontal="right" vertical="center"/>
    </xf>
    <xf numFmtId="0" fontId="6" fillId="2" borderId="91" xfId="0" applyFont="1" applyFill="1" applyBorder="1" applyAlignment="1">
      <alignment horizontal="center" vertical="center"/>
    </xf>
    <xf numFmtId="0" fontId="17" fillId="2" borderId="92" xfId="0" applyFont="1" applyFill="1" applyBorder="1" applyAlignment="1">
      <alignment horizontal="center" vertical="center"/>
    </xf>
    <xf numFmtId="167" fontId="40" fillId="15" borderId="45" xfId="8" applyNumberFormat="1" applyFont="1" applyFill="1" applyBorder="1" applyAlignment="1">
      <alignment vertical="center"/>
    </xf>
    <xf numFmtId="167" fontId="40" fillId="15" borderId="48" xfId="8" applyNumberFormat="1" applyFont="1" applyFill="1" applyBorder="1" applyAlignment="1">
      <alignment vertical="center"/>
    </xf>
    <xf numFmtId="167" fontId="41" fillId="15" borderId="48" xfId="8" applyNumberFormat="1" applyFont="1" applyFill="1" applyBorder="1" applyAlignment="1">
      <alignment vertical="center"/>
    </xf>
    <xf numFmtId="174" fontId="19" fillId="9" borderId="22" xfId="1" applyNumberFormat="1" applyFont="1" applyFill="1" applyBorder="1" applyAlignment="1">
      <alignment horizontal="center" vertical="center" wrapText="1"/>
    </xf>
    <xf numFmtId="3" fontId="22" fillId="7" borderId="93" xfId="0" applyNumberFormat="1" applyFont="1" applyFill="1" applyBorder="1"/>
    <xf numFmtId="3" fontId="22" fillId="7" borderId="67" xfId="0" applyNumberFormat="1" applyFont="1" applyFill="1" applyBorder="1"/>
    <xf numFmtId="169" fontId="22" fillId="7" borderId="89" xfId="0" applyNumberFormat="1" applyFont="1" applyFill="1" applyBorder="1" applyAlignment="1">
      <alignment vertical="center"/>
    </xf>
    <xf numFmtId="3" fontId="22" fillId="7" borderId="93" xfId="0" applyNumberFormat="1" applyFont="1" applyFill="1" applyBorder="1" applyAlignment="1">
      <alignment vertical="center"/>
    </xf>
    <xf numFmtId="3" fontId="43" fillId="7" borderId="41" xfId="0" applyNumberFormat="1" applyFont="1" applyFill="1" applyBorder="1" applyAlignment="1">
      <alignment vertical="center"/>
    </xf>
    <xf numFmtId="3" fontId="25" fillId="6" borderId="89" xfId="0" applyNumberFormat="1" applyFont="1" applyFill="1" applyBorder="1" applyAlignment="1">
      <alignment vertical="center"/>
    </xf>
    <xf numFmtId="169" fontId="22" fillId="7" borderId="58" xfId="0" applyNumberFormat="1" applyFont="1" applyFill="1" applyBorder="1" applyAlignment="1">
      <alignment vertical="center"/>
    </xf>
    <xf numFmtId="3" fontId="43" fillId="6" borderId="67" xfId="0" applyNumberFormat="1" applyFont="1" applyFill="1" applyBorder="1" applyAlignment="1">
      <alignment vertical="center"/>
    </xf>
    <xf numFmtId="3" fontId="10" fillId="0" borderId="58" xfId="0" applyNumberFormat="1" applyFont="1" applyBorder="1" applyAlignment="1">
      <alignment vertical="center"/>
    </xf>
    <xf numFmtId="3" fontId="10" fillId="0" borderId="60" xfId="0" applyNumberFormat="1" applyFont="1" applyBorder="1" applyAlignment="1">
      <alignment vertical="center"/>
    </xf>
    <xf numFmtId="3" fontId="10" fillId="0" borderId="67" xfId="0" applyNumberFormat="1" applyFont="1" applyBorder="1" applyAlignment="1">
      <alignment vertical="center"/>
    </xf>
    <xf numFmtId="3" fontId="25" fillId="7" borderId="60" xfId="0" applyNumberFormat="1" applyFont="1" applyFill="1" applyBorder="1" applyAlignment="1">
      <alignment vertical="center"/>
    </xf>
    <xf numFmtId="3" fontId="25" fillId="7" borderId="58" xfId="0" applyNumberFormat="1" applyFont="1" applyFill="1" applyBorder="1" applyAlignment="1">
      <alignment vertical="center"/>
    </xf>
    <xf numFmtId="3" fontId="25" fillId="6" borderId="58" xfId="0" applyNumberFormat="1" applyFont="1" applyFill="1" applyBorder="1" applyAlignment="1">
      <alignment vertical="center"/>
    </xf>
    <xf numFmtId="2" fontId="6" fillId="2" borderId="91" xfId="0" applyNumberFormat="1" applyFont="1" applyFill="1" applyBorder="1" applyAlignment="1">
      <alignment horizontal="right" vertical="center"/>
    </xf>
    <xf numFmtId="174" fontId="10" fillId="0" borderId="58" xfId="1" applyNumberFormat="1" applyFont="1" applyBorder="1" applyAlignment="1">
      <alignment vertical="center"/>
    </xf>
    <xf numFmtId="174" fontId="10" fillId="0" borderId="59" xfId="1" applyNumberFormat="1" applyFont="1" applyBorder="1" applyAlignment="1">
      <alignment vertical="center"/>
    </xf>
    <xf numFmtId="174" fontId="10" fillId="0" borderId="67" xfId="1" applyNumberFormat="1" applyFont="1" applyBorder="1" applyAlignment="1">
      <alignment vertical="center"/>
    </xf>
    <xf numFmtId="174" fontId="10" fillId="0" borderId="60" xfId="1" applyNumberFormat="1" applyFont="1" applyBorder="1" applyAlignment="1">
      <alignment vertical="center"/>
    </xf>
    <xf numFmtId="3" fontId="25" fillId="14" borderId="58" xfId="0" applyNumberFormat="1" applyFont="1" applyFill="1" applyBorder="1" applyAlignment="1">
      <alignment vertical="center"/>
    </xf>
    <xf numFmtId="3" fontId="25" fillId="14" borderId="97" xfId="0" applyNumberFormat="1" applyFont="1" applyFill="1" applyBorder="1" applyAlignment="1">
      <alignment vertical="center"/>
    </xf>
    <xf numFmtId="0" fontId="6" fillId="17" borderId="84" xfId="0" applyFont="1" applyFill="1" applyBorder="1" applyAlignment="1">
      <alignment horizontal="left" vertical="center"/>
    </xf>
    <xf numFmtId="1" fontId="20" fillId="2" borderId="38" xfId="0" applyNumberFormat="1" applyFont="1" applyFill="1" applyBorder="1" applyAlignment="1">
      <alignment horizontal="center"/>
    </xf>
    <xf numFmtId="0" fontId="0" fillId="10" borderId="0" xfId="0" applyFill="1"/>
    <xf numFmtId="1" fontId="10" fillId="0" borderId="59" xfId="0" applyNumberFormat="1" applyFont="1" applyBorder="1" applyAlignment="1">
      <alignment vertical="center"/>
    </xf>
    <xf numFmtId="0" fontId="10" fillId="2" borderId="54" xfId="0" applyFont="1" applyFill="1" applyBorder="1" applyAlignment="1">
      <alignment horizontal="center" vertical="center" wrapText="1"/>
    </xf>
    <xf numFmtId="1" fontId="10" fillId="0" borderId="58" xfId="0" applyNumberFormat="1" applyFont="1" applyBorder="1" applyAlignment="1">
      <alignment vertical="center"/>
    </xf>
    <xf numFmtId="0" fontId="10" fillId="2" borderId="71" xfId="0" applyFont="1" applyFill="1" applyBorder="1" applyAlignment="1">
      <alignment horizontal="center" vertical="center" wrapText="1"/>
    </xf>
    <xf numFmtId="3" fontId="48" fillId="19" borderId="2" xfId="4" applyNumberFormat="1" applyFont="1" applyFill="1" applyAlignment="1">
      <alignment horizontal="right"/>
    </xf>
    <xf numFmtId="0" fontId="10" fillId="2" borderId="40" xfId="0" applyFont="1" applyFill="1" applyBorder="1" applyAlignment="1">
      <alignment horizontal="center" vertical="center" wrapText="1"/>
    </xf>
    <xf numFmtId="3" fontId="10" fillId="0" borderId="2" xfId="0" applyNumberFormat="1" applyFont="1" applyBorder="1"/>
    <xf numFmtId="0" fontId="10" fillId="2" borderId="35" xfId="0" applyFont="1" applyFill="1" applyBorder="1" applyAlignment="1">
      <alignment horizontal="center" vertical="center" wrapText="1"/>
    </xf>
    <xf numFmtId="174" fontId="19" fillId="9" borderId="59" xfId="1" applyNumberFormat="1" applyFont="1" applyFill="1" applyBorder="1" applyAlignment="1">
      <alignment horizontal="center" vertical="center" wrapText="1"/>
    </xf>
    <xf numFmtId="3" fontId="10" fillId="20" borderId="56" xfId="0" applyNumberFormat="1" applyFont="1" applyFill="1" applyBorder="1"/>
    <xf numFmtId="3" fontId="10" fillId="20" borderId="59" xfId="0" applyNumberFormat="1" applyFont="1" applyFill="1" applyBorder="1"/>
    <xf numFmtId="169" fontId="24" fillId="0" borderId="56" xfId="0" applyNumberFormat="1" applyFont="1" applyBorder="1"/>
    <xf numFmtId="169" fontId="24" fillId="0" borderId="59" xfId="0" applyNumberFormat="1" applyFont="1" applyBorder="1"/>
    <xf numFmtId="170" fontId="24" fillId="0" borderId="56" xfId="0" applyNumberFormat="1" applyFont="1" applyBorder="1"/>
    <xf numFmtId="170" fontId="24" fillId="0" borderId="59" xfId="0" applyNumberFormat="1" applyFont="1" applyBorder="1"/>
    <xf numFmtId="3" fontId="10" fillId="0" borderId="59" xfId="0" applyNumberFormat="1" applyFont="1" applyBorder="1"/>
    <xf numFmtId="169" fontId="10" fillId="0" borderId="56" xfId="0" applyNumberFormat="1" applyFont="1" applyBorder="1"/>
    <xf numFmtId="169" fontId="10" fillId="0" borderId="59" xfId="0" applyNumberFormat="1" applyFont="1" applyBorder="1"/>
    <xf numFmtId="170" fontId="24" fillId="0" borderId="56" xfId="0" applyNumberFormat="1" applyFont="1" applyBorder="1" applyAlignment="1">
      <alignment horizontal="center"/>
    </xf>
    <xf numFmtId="170" fontId="24" fillId="0" borderId="59" xfId="0" applyNumberFormat="1" applyFont="1" applyBorder="1" applyAlignment="1">
      <alignment horizontal="center"/>
    </xf>
    <xf numFmtId="174" fontId="22" fillId="7" borderId="63" xfId="1" applyNumberFormat="1" applyFont="1" applyFill="1" applyBorder="1"/>
    <xf numFmtId="174" fontId="22" fillId="7" borderId="101" xfId="1" applyNumberFormat="1" applyFont="1" applyFill="1" applyBorder="1"/>
    <xf numFmtId="171" fontId="10" fillId="0" borderId="2" xfId="0" applyNumberFormat="1" applyFont="1" applyBorder="1"/>
    <xf numFmtId="0" fontId="10" fillId="2" borderId="36" xfId="0" applyFont="1" applyFill="1" applyBorder="1" applyAlignment="1">
      <alignment horizontal="center" vertical="center" wrapText="1"/>
    </xf>
    <xf numFmtId="0" fontId="10" fillId="0" borderId="2" xfId="0" applyFont="1" applyBorder="1" applyAlignment="1">
      <alignment vertical="center"/>
    </xf>
    <xf numFmtId="0" fontId="10" fillId="0" borderId="19" xfId="0" applyFont="1" applyBorder="1" applyAlignment="1">
      <alignment vertical="center"/>
    </xf>
    <xf numFmtId="0" fontId="10" fillId="0" borderId="40" xfId="0" applyFont="1" applyBorder="1" applyAlignment="1">
      <alignment horizontal="center" vertical="center" wrapText="1"/>
    </xf>
    <xf numFmtId="0" fontId="10" fillId="10" borderId="2" xfId="0" applyFont="1" applyFill="1" applyBorder="1" applyAlignment="1">
      <alignment horizontal="center" vertical="center" wrapText="1"/>
    </xf>
    <xf numFmtId="0" fontId="10" fillId="10" borderId="25" xfId="0" applyFont="1" applyFill="1" applyBorder="1" applyAlignment="1">
      <alignment horizontal="center" vertical="center" wrapText="1"/>
    </xf>
    <xf numFmtId="0" fontId="10" fillId="10" borderId="2" xfId="0" applyFont="1" applyFill="1" applyBorder="1" applyAlignment="1">
      <alignment vertical="center"/>
    </xf>
    <xf numFmtId="0" fontId="10" fillId="10" borderId="41" xfId="0" applyFont="1" applyFill="1" applyBorder="1" applyAlignment="1">
      <alignment horizontal="center" vertical="center" wrapText="1"/>
    </xf>
    <xf numFmtId="0" fontId="10" fillId="0" borderId="37" xfId="0" applyFont="1" applyBorder="1" applyAlignment="1">
      <alignment horizontal="center" vertical="center" wrapText="1"/>
    </xf>
    <xf numFmtId="170" fontId="10" fillId="0" borderId="22" xfId="0" applyNumberFormat="1" applyFont="1" applyBorder="1"/>
    <xf numFmtId="170" fontId="24" fillId="0" borderId="22" xfId="0" applyNumberFormat="1" applyFont="1" applyBorder="1"/>
    <xf numFmtId="170" fontId="24" fillId="0" borderId="22" xfId="0" applyNumberFormat="1" applyFont="1" applyBorder="1" applyAlignment="1">
      <alignment horizontal="center"/>
    </xf>
    <xf numFmtId="171" fontId="22" fillId="7" borderId="63" xfId="1" applyNumberFormat="1" applyFont="1" applyFill="1" applyBorder="1"/>
    <xf numFmtId="171" fontId="10" fillId="0" borderId="56" xfId="0" applyNumberFormat="1" applyFont="1" applyBorder="1"/>
    <xf numFmtId="171" fontId="24" fillId="0" borderId="56" xfId="0" applyNumberFormat="1" applyFont="1" applyBorder="1"/>
    <xf numFmtId="3" fontId="24" fillId="0" borderId="100" xfId="0" applyNumberFormat="1" applyFont="1" applyBorder="1" applyAlignment="1">
      <alignment vertical="center"/>
    </xf>
    <xf numFmtId="0" fontId="10" fillId="11" borderId="86" xfId="0" applyFont="1" applyFill="1" applyBorder="1" applyAlignment="1">
      <alignment vertical="center"/>
    </xf>
    <xf numFmtId="0" fontId="24" fillId="10" borderId="105" xfId="4" applyFont="1" applyFill="1" applyBorder="1" applyAlignment="1">
      <alignment horizontal="center" vertical="center" wrapText="1"/>
    </xf>
    <xf numFmtId="1" fontId="20" fillId="11" borderId="2" xfId="0" applyNumberFormat="1" applyFont="1" applyFill="1" applyBorder="1" applyAlignment="1">
      <alignment horizontal="center"/>
    </xf>
    <xf numFmtId="0" fontId="10" fillId="2" borderId="46" xfId="0" applyFont="1" applyFill="1" applyBorder="1" applyAlignment="1">
      <alignment vertical="center"/>
    </xf>
    <xf numFmtId="167" fontId="25" fillId="14" borderId="108" xfId="8" applyNumberFormat="1" applyFont="1" applyFill="1" applyBorder="1" applyAlignment="1">
      <alignment horizontal="right"/>
    </xf>
    <xf numFmtId="167" fontId="37" fillId="16" borderId="111" xfId="8" applyNumberFormat="1" applyFont="1" applyFill="1" applyBorder="1"/>
    <xf numFmtId="167" fontId="49" fillId="16" borderId="109" xfId="8" applyNumberFormat="1" applyFont="1" applyFill="1" applyBorder="1" applyAlignment="1">
      <alignment horizontal="right"/>
    </xf>
    <xf numFmtId="167" fontId="37" fillId="0" borderId="106" xfId="8" applyNumberFormat="1" applyFont="1" applyFill="1" applyBorder="1" applyAlignment="1">
      <alignment horizontal="right"/>
    </xf>
    <xf numFmtId="167" fontId="50" fillId="16" borderId="102" xfId="8" applyNumberFormat="1" applyFont="1" applyFill="1" applyBorder="1" applyAlignment="1">
      <alignment horizontal="right"/>
    </xf>
    <xf numFmtId="167" fontId="19" fillId="21" borderId="58" xfId="8" applyNumberFormat="1" applyFont="1" applyFill="1" applyBorder="1" applyAlignment="1">
      <alignment horizontal="right" vertical="center" wrapText="1"/>
    </xf>
    <xf numFmtId="167" fontId="37" fillId="0" borderId="80" xfId="8" applyNumberFormat="1" applyFont="1" applyFill="1" applyBorder="1" applyAlignment="1">
      <alignment horizontal="right"/>
    </xf>
    <xf numFmtId="167" fontId="25" fillId="14" borderId="2" xfId="8" applyNumberFormat="1" applyFont="1" applyFill="1" applyBorder="1"/>
    <xf numFmtId="167" fontId="25" fillId="14" borderId="112" xfId="8" applyNumberFormat="1" applyFont="1" applyFill="1" applyBorder="1" applyAlignment="1">
      <alignment horizontal="right"/>
    </xf>
    <xf numFmtId="167" fontId="37" fillId="0" borderId="106" xfId="8" applyNumberFormat="1" applyFont="1" applyFill="1" applyBorder="1"/>
    <xf numFmtId="167" fontId="37" fillId="0" borderId="80" xfId="8" applyNumberFormat="1" applyFont="1" applyFill="1" applyBorder="1"/>
    <xf numFmtId="167" fontId="37" fillId="0" borderId="102" xfId="8" applyNumberFormat="1" applyFont="1" applyFill="1" applyBorder="1"/>
    <xf numFmtId="167" fontId="37" fillId="0" borderId="79" xfId="8" applyNumberFormat="1" applyFont="1" applyFill="1" applyBorder="1"/>
    <xf numFmtId="0" fontId="24" fillId="0" borderId="114" xfId="0" applyFont="1" applyBorder="1" applyAlignment="1">
      <alignment horizontal="centerContinuous" vertical="center"/>
    </xf>
    <xf numFmtId="174" fontId="10" fillId="0" borderId="115" xfId="1" applyNumberFormat="1" applyFont="1" applyBorder="1" applyAlignment="1">
      <alignment vertical="center"/>
    </xf>
    <xf numFmtId="0" fontId="24" fillId="0" borderId="94" xfId="0" applyFont="1" applyBorder="1" applyAlignment="1">
      <alignment horizontal="centerContinuous" vertical="center"/>
    </xf>
    <xf numFmtId="0" fontId="10" fillId="2" borderId="39" xfId="0" applyFont="1" applyFill="1" applyBorder="1" applyAlignment="1">
      <alignment vertical="center"/>
    </xf>
    <xf numFmtId="174" fontId="10" fillId="0" borderId="100" xfId="1" applyNumberFormat="1" applyFont="1" applyBorder="1" applyAlignment="1">
      <alignment vertical="center"/>
    </xf>
    <xf numFmtId="174" fontId="25" fillId="14" borderId="115" xfId="1" applyNumberFormat="1" applyFont="1" applyFill="1" applyBorder="1" applyAlignment="1">
      <alignment vertical="center"/>
    </xf>
    <xf numFmtId="0" fontId="0" fillId="10" borderId="2" xfId="0" applyFill="1" applyBorder="1"/>
    <xf numFmtId="0" fontId="0" fillId="10" borderId="102" xfId="0" applyFill="1" applyBorder="1"/>
    <xf numFmtId="0" fontId="37" fillId="0" borderId="102" xfId="0" applyFont="1" applyBorder="1"/>
    <xf numFmtId="0" fontId="37" fillId="0" borderId="79" xfId="0" applyFont="1" applyBorder="1"/>
    <xf numFmtId="0" fontId="37" fillId="0" borderId="106" xfId="0" applyFont="1" applyBorder="1"/>
    <xf numFmtId="0" fontId="37" fillId="0" borderId="83" xfId="0" applyFont="1" applyBorder="1"/>
    <xf numFmtId="0" fontId="37" fillId="0" borderId="80" xfId="0" applyFont="1" applyBorder="1"/>
    <xf numFmtId="0" fontId="0" fillId="10" borderId="46" xfId="0" applyFill="1" applyBorder="1"/>
    <xf numFmtId="167" fontId="37" fillId="0" borderId="79" xfId="0" applyNumberFormat="1" applyFont="1" applyBorder="1"/>
    <xf numFmtId="167" fontId="37" fillId="0" borderId="106" xfId="0" applyNumberFormat="1" applyFont="1" applyBorder="1"/>
    <xf numFmtId="167" fontId="37" fillId="0" borderId="80" xfId="0" applyNumberFormat="1" applyFont="1" applyBorder="1"/>
    <xf numFmtId="0" fontId="0" fillId="16" borderId="45" xfId="0" applyFill="1" applyBorder="1"/>
    <xf numFmtId="0" fontId="0" fillId="16" borderId="79" xfId="0" applyFill="1" applyBorder="1"/>
    <xf numFmtId="0" fontId="0" fillId="16" borderId="106" xfId="0" applyFill="1" applyBorder="1"/>
    <xf numFmtId="0" fontId="0" fillId="16" borderId="80" xfId="0" applyFill="1" applyBorder="1"/>
    <xf numFmtId="167" fontId="25" fillId="14" borderId="106" xfId="0" applyNumberFormat="1" applyFont="1" applyFill="1" applyBorder="1"/>
    <xf numFmtId="167" fontId="25" fillId="14" borderId="83" xfId="0" applyNumberFormat="1" applyFont="1" applyFill="1" applyBorder="1"/>
    <xf numFmtId="167" fontId="37" fillId="0" borderId="83" xfId="0" applyNumberFormat="1" applyFont="1" applyBorder="1"/>
    <xf numFmtId="1" fontId="20" fillId="2" borderId="37" xfId="0" applyNumberFormat="1" applyFont="1" applyFill="1" applyBorder="1" applyAlignment="1">
      <alignment horizontal="center"/>
    </xf>
    <xf numFmtId="3" fontId="10" fillId="0" borderId="2" xfId="0" applyNumberFormat="1" applyFont="1" applyBorder="1" applyAlignment="1">
      <alignment horizontal="right"/>
    </xf>
    <xf numFmtId="3" fontId="10" fillId="0" borderId="2" xfId="0" applyNumberFormat="1" applyFont="1" applyBorder="1" applyAlignment="1">
      <alignment horizontal="center"/>
    </xf>
    <xf numFmtId="3" fontId="10" fillId="0" borderId="60" xfId="0" applyNumberFormat="1" applyFont="1" applyBorder="1" applyAlignment="1">
      <alignment horizontal="right"/>
    </xf>
    <xf numFmtId="3" fontId="10" fillId="0" borderId="58" xfId="0" applyNumberFormat="1" applyFont="1" applyBorder="1" applyAlignment="1">
      <alignment horizontal="right"/>
    </xf>
    <xf numFmtId="3" fontId="10" fillId="0" borderId="60" xfId="0" applyNumberFormat="1" applyFont="1" applyBorder="1" applyAlignment="1">
      <alignment horizontal="center"/>
    </xf>
    <xf numFmtId="3" fontId="10" fillId="0" borderId="58" xfId="0" applyNumberFormat="1" applyFont="1" applyBorder="1" applyAlignment="1">
      <alignment horizontal="center"/>
    </xf>
    <xf numFmtId="0" fontId="10" fillId="2" borderId="72" xfId="0" applyFont="1" applyFill="1" applyBorder="1" applyAlignment="1">
      <alignment horizontal="center" vertical="center" wrapText="1"/>
    </xf>
    <xf numFmtId="0" fontId="10" fillId="2" borderId="60"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10" fillId="2" borderId="59" xfId="0" applyFont="1" applyFill="1" applyBorder="1" applyAlignment="1">
      <alignment horizontal="center" vertical="center" wrapText="1"/>
    </xf>
    <xf numFmtId="0" fontId="6" fillId="2" borderId="38" xfId="0" applyFont="1" applyFill="1" applyBorder="1" applyAlignment="1">
      <alignment vertical="center"/>
    </xf>
    <xf numFmtId="0" fontId="10" fillId="2" borderId="56" xfId="0" applyFont="1" applyFill="1" applyBorder="1" applyAlignment="1">
      <alignment horizontal="center" vertical="center" wrapText="1"/>
    </xf>
    <xf numFmtId="0" fontId="10" fillId="2" borderId="116" xfId="0" applyFont="1" applyFill="1" applyBorder="1" applyAlignment="1">
      <alignment horizontal="center" vertical="center" wrapText="1"/>
    </xf>
    <xf numFmtId="0" fontId="10" fillId="2" borderId="115" xfId="0" applyFont="1" applyFill="1" applyBorder="1" applyAlignment="1">
      <alignment horizontal="center" vertical="center" wrapText="1"/>
    </xf>
    <xf numFmtId="3" fontId="10" fillId="0" borderId="115" xfId="0" applyNumberFormat="1" applyFont="1" applyBorder="1" applyAlignment="1">
      <alignment horizontal="right"/>
    </xf>
    <xf numFmtId="3" fontId="10" fillId="0" borderId="115" xfId="0" applyNumberFormat="1" applyFont="1" applyBorder="1" applyAlignment="1">
      <alignment horizontal="center"/>
    </xf>
    <xf numFmtId="3" fontId="22" fillId="7" borderId="56" xfId="0" applyNumberFormat="1" applyFont="1" applyFill="1" applyBorder="1"/>
    <xf numFmtId="3" fontId="22" fillId="7" borderId="58" xfId="0" applyNumberFormat="1" applyFont="1" applyFill="1" applyBorder="1"/>
    <xf numFmtId="0" fontId="10" fillId="2" borderId="55" xfId="0" applyFont="1" applyFill="1" applyBorder="1" applyAlignment="1">
      <alignment horizontal="center" vertical="center" wrapText="1"/>
    </xf>
    <xf numFmtId="3" fontId="10" fillId="0" borderId="58" xfId="0" applyNumberFormat="1" applyFont="1" applyBorder="1"/>
    <xf numFmtId="3" fontId="24" fillId="0" borderId="67" xfId="0" applyNumberFormat="1" applyFont="1" applyBorder="1"/>
    <xf numFmtId="0" fontId="10" fillId="2" borderId="41" xfId="0" applyFont="1" applyFill="1" applyBorder="1" applyAlignment="1">
      <alignment horizontal="center" vertical="center" wrapText="1"/>
    </xf>
    <xf numFmtId="1" fontId="20" fillId="2" borderId="39" xfId="0" applyNumberFormat="1" applyFont="1" applyFill="1" applyBorder="1" applyAlignment="1">
      <alignment horizontal="center"/>
    </xf>
    <xf numFmtId="1" fontId="10" fillId="0" borderId="67" xfId="0" applyNumberFormat="1" applyFont="1" applyBorder="1" applyAlignment="1">
      <alignment vertical="center"/>
    </xf>
    <xf numFmtId="167" fontId="41" fillId="20" borderId="56" xfId="8" applyNumberFormat="1" applyFont="1" applyFill="1" applyBorder="1" applyAlignment="1">
      <alignment vertical="center"/>
    </xf>
    <xf numFmtId="167" fontId="41" fillId="20" borderId="58" xfId="8" applyNumberFormat="1" applyFont="1" applyFill="1" applyBorder="1" applyAlignment="1">
      <alignment vertical="center"/>
    </xf>
    <xf numFmtId="167" fontId="41" fillId="20" borderId="59" xfId="8" applyNumberFormat="1" applyFont="1" applyFill="1" applyBorder="1" applyAlignment="1">
      <alignment vertical="center"/>
    </xf>
    <xf numFmtId="167" fontId="40" fillId="20" borderId="56" xfId="8" applyNumberFormat="1" applyFont="1" applyFill="1" applyBorder="1" applyAlignment="1">
      <alignment vertical="center"/>
    </xf>
    <xf numFmtId="167" fontId="40" fillId="20" borderId="58" xfId="8" applyNumberFormat="1" applyFont="1" applyFill="1" applyBorder="1" applyAlignment="1">
      <alignment vertical="center"/>
    </xf>
    <xf numFmtId="167" fontId="40" fillId="20" borderId="59" xfId="8" applyNumberFormat="1" applyFont="1" applyFill="1" applyBorder="1" applyAlignment="1">
      <alignment vertical="center"/>
    </xf>
    <xf numFmtId="3" fontId="25" fillId="14" borderId="58" xfId="0" applyNumberFormat="1" applyFont="1" applyFill="1" applyBorder="1" applyAlignment="1">
      <alignment horizontal="right"/>
    </xf>
    <xf numFmtId="3" fontId="25" fillId="14" borderId="60" xfId="0" applyNumberFormat="1" applyFont="1" applyFill="1" applyBorder="1" applyAlignment="1">
      <alignment horizontal="right"/>
    </xf>
    <xf numFmtId="3" fontId="10" fillId="20" borderId="59" xfId="0" applyNumberFormat="1" applyFont="1" applyFill="1" applyBorder="1" applyAlignment="1">
      <alignment horizontal="right"/>
    </xf>
    <xf numFmtId="1" fontId="25" fillId="14" borderId="58" xfId="0" applyNumberFormat="1" applyFont="1" applyFill="1" applyBorder="1" applyAlignment="1">
      <alignment vertical="center"/>
    </xf>
    <xf numFmtId="1" fontId="25" fillId="14" borderId="60" xfId="0" applyNumberFormat="1" applyFont="1" applyFill="1" applyBorder="1" applyAlignment="1">
      <alignment vertical="center"/>
    </xf>
    <xf numFmtId="0" fontId="10" fillId="2" borderId="36" xfId="0" applyFont="1" applyFill="1" applyBorder="1" applyAlignment="1">
      <alignment vertical="center"/>
    </xf>
    <xf numFmtId="3" fontId="24" fillId="0" borderId="58" xfId="0" applyNumberFormat="1" applyFont="1" applyBorder="1"/>
    <xf numFmtId="167" fontId="24" fillId="0" borderId="58" xfId="0" applyNumberFormat="1" applyFont="1" applyBorder="1"/>
    <xf numFmtId="167" fontId="24" fillId="0" borderId="67" xfId="0" applyNumberFormat="1" applyFont="1" applyBorder="1"/>
    <xf numFmtId="10" fontId="24" fillId="0" borderId="58" xfId="0" applyNumberFormat="1" applyFont="1" applyBorder="1"/>
    <xf numFmtId="167" fontId="24" fillId="0" borderId="60" xfId="0" applyNumberFormat="1" applyFont="1" applyBorder="1"/>
    <xf numFmtId="10" fontId="24" fillId="0" borderId="60" xfId="0" applyNumberFormat="1" applyFont="1" applyBorder="1"/>
    <xf numFmtId="3" fontId="24" fillId="0" borderId="59" xfId="0" applyNumberFormat="1" applyFont="1" applyBorder="1"/>
    <xf numFmtId="3" fontId="25" fillId="14" borderId="58" xfId="0" applyNumberFormat="1" applyFont="1" applyFill="1" applyBorder="1"/>
    <xf numFmtId="3" fontId="25" fillId="14" borderId="93" xfId="0" applyNumberFormat="1" applyFont="1" applyFill="1" applyBorder="1"/>
    <xf numFmtId="167" fontId="25" fillId="7" borderId="60" xfId="0" applyNumberFormat="1" applyFont="1" applyFill="1" applyBorder="1"/>
    <xf numFmtId="167" fontId="25" fillId="7" borderId="58" xfId="0" applyNumberFormat="1" applyFont="1" applyFill="1" applyBorder="1"/>
    <xf numFmtId="167" fontId="25" fillId="7" borderId="67" xfId="0" applyNumberFormat="1" applyFont="1" applyFill="1" applyBorder="1"/>
    <xf numFmtId="167" fontId="10" fillId="0" borderId="60" xfId="0" applyNumberFormat="1" applyFont="1" applyBorder="1"/>
    <xf numFmtId="167" fontId="10" fillId="0" borderId="58" xfId="0" applyNumberFormat="1" applyFont="1" applyBorder="1"/>
    <xf numFmtId="167" fontId="10" fillId="0" borderId="67" xfId="0" applyNumberFormat="1" applyFont="1" applyBorder="1"/>
    <xf numFmtId="0" fontId="10" fillId="0" borderId="53" xfId="0" applyFont="1" applyBorder="1" applyAlignment="1">
      <alignment horizontal="center" vertical="center"/>
    </xf>
    <xf numFmtId="0" fontId="10" fillId="0" borderId="54" xfId="0" applyFont="1" applyBorder="1" applyAlignment="1">
      <alignment horizontal="center" vertical="center"/>
    </xf>
    <xf numFmtId="0" fontId="10" fillId="0" borderId="68" xfId="0" applyFont="1" applyBorder="1" applyAlignment="1">
      <alignment horizontal="center" vertical="center"/>
    </xf>
    <xf numFmtId="0" fontId="10" fillId="0" borderId="74" xfId="0" applyFont="1" applyBorder="1" applyAlignment="1">
      <alignment horizontal="center" vertical="center"/>
    </xf>
    <xf numFmtId="3" fontId="10" fillId="20" borderId="67" xfId="0" applyNumberFormat="1" applyFont="1" applyFill="1" applyBorder="1"/>
    <xf numFmtId="171" fontId="22" fillId="7" borderId="120" xfId="1" applyNumberFormat="1" applyFont="1" applyFill="1" applyBorder="1"/>
    <xf numFmtId="171" fontId="10" fillId="0" borderId="67" xfId="0" applyNumberFormat="1" applyFont="1" applyBorder="1"/>
    <xf numFmtId="171" fontId="24" fillId="0" borderId="67" xfId="0" applyNumberFormat="1" applyFont="1" applyBorder="1"/>
    <xf numFmtId="170" fontId="24" fillId="0" borderId="67" xfId="0" applyNumberFormat="1" applyFont="1" applyBorder="1" applyAlignment="1">
      <alignment horizontal="center"/>
    </xf>
    <xf numFmtId="0" fontId="24" fillId="0" borderId="55" xfId="0" applyFont="1" applyBorder="1" applyAlignment="1">
      <alignment horizontal="centerContinuous"/>
    </xf>
    <xf numFmtId="174" fontId="19" fillId="9" borderId="115" xfId="1" applyNumberFormat="1" applyFont="1" applyFill="1" applyBorder="1" applyAlignment="1">
      <alignment horizontal="center" vertical="center" wrapText="1"/>
    </xf>
    <xf numFmtId="174" fontId="22" fillId="7" borderId="115" xfId="1" applyNumberFormat="1" applyFont="1" applyFill="1" applyBorder="1"/>
    <xf numFmtId="178" fontId="24" fillId="0" borderId="79" xfId="1" applyNumberFormat="1" applyFont="1" applyFill="1" applyBorder="1" applyAlignment="1">
      <alignment horizontal="center"/>
    </xf>
    <xf numFmtId="178" fontId="24" fillId="0" borderId="83" xfId="1" applyNumberFormat="1" applyFont="1" applyFill="1" applyBorder="1" applyAlignment="1">
      <alignment horizontal="center"/>
    </xf>
    <xf numFmtId="179" fontId="37" fillId="10" borderId="0" xfId="0" applyNumberFormat="1" applyFont="1" applyFill="1"/>
    <xf numFmtId="0" fontId="28" fillId="12" borderId="0" xfId="0" applyFont="1" applyFill="1" applyAlignment="1">
      <alignment vertical="center"/>
    </xf>
    <xf numFmtId="167" fontId="43" fillId="14" borderId="45" xfId="8" applyNumberFormat="1" applyFont="1" applyFill="1" applyBorder="1" applyAlignment="1">
      <alignment vertical="center"/>
    </xf>
    <xf numFmtId="167" fontId="56" fillId="0" borderId="45" xfId="8" applyNumberFormat="1" applyFont="1" applyFill="1" applyBorder="1" applyAlignment="1">
      <alignment vertical="center"/>
    </xf>
    <xf numFmtId="167" fontId="56" fillId="0" borderId="48" xfId="8" applyNumberFormat="1" applyFont="1" applyFill="1" applyBorder="1" applyAlignment="1">
      <alignment vertical="center"/>
    </xf>
    <xf numFmtId="167" fontId="43" fillId="14" borderId="48" xfId="8" applyNumberFormat="1" applyFont="1" applyFill="1" applyBorder="1" applyAlignment="1">
      <alignment vertical="center"/>
    </xf>
    <xf numFmtId="4" fontId="56" fillId="0" borderId="45" xfId="7" applyNumberFormat="1" applyFont="1" applyFill="1" applyBorder="1" applyAlignment="1">
      <alignment vertical="center"/>
    </xf>
    <xf numFmtId="4" fontId="56" fillId="0" borderId="45" xfId="9" applyNumberFormat="1" applyFont="1" applyFill="1" applyBorder="1" applyAlignment="1">
      <alignment vertical="center"/>
    </xf>
    <xf numFmtId="166" fontId="56" fillId="0" borderId="45" xfId="9" applyNumberFormat="1" applyFont="1" applyFill="1" applyBorder="1" applyAlignment="1">
      <alignment vertical="center"/>
    </xf>
    <xf numFmtId="166" fontId="56" fillId="0" borderId="122" xfId="9" applyNumberFormat="1" applyFont="1" applyFill="1" applyBorder="1" applyAlignment="1">
      <alignment vertical="center"/>
    </xf>
    <xf numFmtId="167" fontId="56" fillId="0" borderId="122" xfId="8" applyNumberFormat="1" applyFont="1" applyFill="1" applyBorder="1" applyAlignment="1">
      <alignment vertical="center"/>
    </xf>
    <xf numFmtId="167" fontId="56" fillId="0" borderId="121" xfId="8" applyNumberFormat="1" applyFont="1" applyFill="1" applyBorder="1" applyAlignment="1">
      <alignment vertical="center"/>
    </xf>
    <xf numFmtId="4" fontId="25" fillId="14" borderId="102" xfId="7" applyNumberFormat="1" applyFont="1" applyFill="1" applyBorder="1" applyAlignment="1">
      <alignment vertical="center"/>
    </xf>
    <xf numFmtId="4" fontId="41" fillId="0" borderId="102" xfId="9" applyNumberFormat="1" applyFont="1" applyFill="1" applyBorder="1" applyAlignment="1">
      <alignment vertical="center"/>
    </xf>
    <xf numFmtId="4" fontId="47" fillId="0" borderId="102" xfId="9" applyNumberFormat="1" applyFont="1" applyFill="1" applyBorder="1" applyAlignment="1">
      <alignment vertical="center"/>
    </xf>
    <xf numFmtId="166" fontId="41" fillId="0" borderId="102" xfId="9" applyNumberFormat="1" applyFont="1" applyFill="1" applyBorder="1" applyAlignment="1">
      <alignment vertical="center"/>
    </xf>
    <xf numFmtId="166" fontId="41" fillId="0" borderId="124" xfId="9" applyNumberFormat="1" applyFont="1" applyFill="1" applyBorder="1" applyAlignment="1">
      <alignment vertical="center"/>
    </xf>
    <xf numFmtId="1" fontId="19" fillId="5" borderId="46" xfId="0" applyNumberFormat="1" applyFont="1" applyFill="1" applyBorder="1" applyAlignment="1">
      <alignment horizontal="center" vertical="center"/>
    </xf>
    <xf numFmtId="1" fontId="19" fillId="5" borderId="103" xfId="0" applyNumberFormat="1" applyFont="1" applyFill="1" applyBorder="1" applyAlignment="1">
      <alignment horizontal="center" vertical="center" wrapText="1"/>
    </xf>
    <xf numFmtId="1" fontId="25" fillId="6" borderId="125" xfId="10" applyNumberFormat="1" applyFont="1" applyFill="1" applyBorder="1" applyAlignment="1">
      <alignment horizontal="center" vertical="center" wrapText="1"/>
    </xf>
    <xf numFmtId="164" fontId="10" fillId="5" borderId="125" xfId="0" applyNumberFormat="1" applyFont="1" applyFill="1" applyBorder="1"/>
    <xf numFmtId="1" fontId="19" fillId="5" borderId="126" xfId="0" applyNumberFormat="1" applyFont="1" applyFill="1" applyBorder="1" applyAlignment="1">
      <alignment horizontal="center" vertical="center" wrapText="1"/>
    </xf>
    <xf numFmtId="1" fontId="19" fillId="5" borderId="125" xfId="0" applyNumberFormat="1" applyFont="1" applyFill="1" applyBorder="1" applyAlignment="1">
      <alignment horizontal="center" vertical="center" wrapText="1"/>
    </xf>
    <xf numFmtId="2" fontId="24" fillId="0" borderId="48" xfId="3" applyNumberFormat="1" applyFont="1" applyBorder="1" applyAlignment="1">
      <alignment horizontal="center"/>
    </xf>
    <xf numFmtId="2" fontId="24" fillId="0" borderId="121" xfId="3" applyNumberFormat="1" applyFont="1" applyBorder="1" applyAlignment="1">
      <alignment horizontal="center"/>
    </xf>
    <xf numFmtId="1" fontId="19" fillId="5" borderId="128" xfId="0" applyNumberFormat="1" applyFont="1" applyFill="1" applyBorder="1" applyAlignment="1">
      <alignment horizontal="center" vertical="center"/>
    </xf>
    <xf numFmtId="0" fontId="39" fillId="12" borderId="86" xfId="2" applyFont="1" applyFill="1" applyBorder="1" applyAlignment="1">
      <alignment horizontal="centerContinuous" vertical="center" wrapText="1"/>
    </xf>
    <xf numFmtId="0" fontId="39" fillId="12" borderId="87" xfId="2" applyFont="1" applyFill="1" applyBorder="1" applyAlignment="1">
      <alignment horizontal="centerContinuous" vertical="center" wrapText="1"/>
    </xf>
    <xf numFmtId="0" fontId="24" fillId="12" borderId="104" xfId="2" applyFont="1" applyFill="1" applyBorder="1" applyAlignment="1">
      <alignment horizontal="centerContinuous" vertical="center" wrapText="1"/>
    </xf>
    <xf numFmtId="10" fontId="24" fillId="12" borderId="129" xfId="2" applyNumberFormat="1" applyFont="1" applyFill="1" applyBorder="1" applyAlignment="1">
      <alignment horizontal="center" vertical="center"/>
    </xf>
    <xf numFmtId="0" fontId="25" fillId="23" borderId="21" xfId="0" applyFont="1" applyFill="1" applyBorder="1" applyAlignment="1">
      <alignment horizontal="center"/>
    </xf>
    <xf numFmtId="0" fontId="19" fillId="2" borderId="31" xfId="0" applyFont="1" applyFill="1" applyBorder="1" applyAlignment="1">
      <alignment horizontal="centerContinuous" vertical="center" wrapText="1"/>
    </xf>
    <xf numFmtId="1" fontId="20" fillId="2" borderId="15" xfId="0" applyNumberFormat="1" applyFont="1" applyFill="1" applyBorder="1" applyAlignment="1">
      <alignment horizontal="center" vertical="center"/>
    </xf>
    <xf numFmtId="165" fontId="22" fillId="7" borderId="20" xfId="0" applyNumberFormat="1" applyFont="1" applyFill="1" applyBorder="1"/>
    <xf numFmtId="2" fontId="10" fillId="0" borderId="46" xfId="0" applyNumberFormat="1" applyFont="1" applyBorder="1" applyAlignment="1">
      <alignment horizontal="center"/>
    </xf>
    <xf numFmtId="170" fontId="24" fillId="0" borderId="131" xfId="0" applyNumberFormat="1" applyFont="1" applyBorder="1"/>
    <xf numFmtId="167" fontId="24" fillId="0" borderId="132" xfId="0" applyNumberFormat="1" applyFont="1" applyBorder="1"/>
    <xf numFmtId="0" fontId="10" fillId="0" borderId="133" xfId="0" applyFont="1" applyBorder="1" applyAlignment="1">
      <alignment horizontal="center"/>
    </xf>
    <xf numFmtId="175" fontId="24" fillId="0" borderId="134" xfId="1" applyNumberFormat="1" applyFont="1" applyFill="1" applyBorder="1" applyAlignment="1">
      <alignment horizontal="center"/>
    </xf>
    <xf numFmtId="175" fontId="24" fillId="0" borderId="135" xfId="1" applyNumberFormat="1" applyFont="1" applyFill="1" applyBorder="1" applyAlignment="1">
      <alignment horizontal="center"/>
    </xf>
    <xf numFmtId="175" fontId="24" fillId="0" borderId="136" xfId="1" applyNumberFormat="1" applyFont="1" applyFill="1" applyBorder="1" applyAlignment="1">
      <alignment horizontal="center"/>
    </xf>
    <xf numFmtId="1" fontId="19" fillId="5" borderId="137" xfId="0" applyNumberFormat="1" applyFont="1" applyFill="1" applyBorder="1" applyAlignment="1">
      <alignment horizontal="center" vertical="center" wrapText="1"/>
    </xf>
    <xf numFmtId="0" fontId="24" fillId="12" borderId="138" xfId="2" applyFont="1" applyFill="1" applyBorder="1" applyAlignment="1">
      <alignment horizontal="center" vertical="center" wrapText="1"/>
    </xf>
    <xf numFmtId="10" fontId="24" fillId="12" borderId="139" xfId="2" applyNumberFormat="1" applyFont="1" applyFill="1" applyBorder="1" applyAlignment="1">
      <alignment horizontal="center" vertical="center" wrapText="1"/>
    </xf>
    <xf numFmtId="0" fontId="10" fillId="2" borderId="140" xfId="0" applyFont="1" applyFill="1" applyBorder="1" applyAlignment="1">
      <alignment horizontal="center" vertical="center" wrapText="1"/>
    </xf>
    <xf numFmtId="0" fontId="10" fillId="2" borderId="141" xfId="0" applyFont="1" applyFill="1" applyBorder="1" applyAlignment="1">
      <alignment horizontal="center" vertical="center" wrapText="1"/>
    </xf>
    <xf numFmtId="0" fontId="24" fillId="12" borderId="143" xfId="2" applyFont="1" applyFill="1" applyBorder="1" applyAlignment="1">
      <alignment horizontal="center" vertical="center" wrapText="1"/>
    </xf>
    <xf numFmtId="0" fontId="24" fillId="12" borderId="144" xfId="2" applyFont="1" applyFill="1" applyBorder="1" applyAlignment="1">
      <alignment horizontal="center" vertical="center" wrapText="1"/>
    </xf>
    <xf numFmtId="0" fontId="24" fillId="12" borderId="145" xfId="2" applyFont="1" applyFill="1" applyBorder="1" applyAlignment="1">
      <alignment horizontal="center" vertical="center" wrapText="1"/>
    </xf>
    <xf numFmtId="0" fontId="24" fillId="12" borderId="146" xfId="2" applyFont="1" applyFill="1" applyBorder="1" applyAlignment="1">
      <alignment horizontal="center" vertical="center" wrapText="1"/>
    </xf>
    <xf numFmtId="175" fontId="25" fillId="14" borderId="147" xfId="1" applyNumberFormat="1" applyFont="1" applyFill="1" applyBorder="1" applyAlignment="1">
      <alignment horizontal="center"/>
    </xf>
    <xf numFmtId="175" fontId="24" fillId="0" borderId="147" xfId="1" applyNumberFormat="1" applyFont="1" applyFill="1" applyBorder="1" applyAlignment="1">
      <alignment horizontal="center"/>
    </xf>
    <xf numFmtId="175" fontId="24" fillId="0" borderId="148" xfId="1" applyNumberFormat="1" applyFont="1" applyFill="1" applyBorder="1" applyAlignment="1">
      <alignment horizontal="center"/>
    </xf>
    <xf numFmtId="174" fontId="10" fillId="0" borderId="56" xfId="1" applyNumberFormat="1" applyFont="1" applyFill="1" applyBorder="1"/>
    <xf numFmtId="174" fontId="10" fillId="0" borderId="58" xfId="1" applyNumberFormat="1" applyFont="1" applyFill="1" applyBorder="1"/>
    <xf numFmtId="174" fontId="10" fillId="0" borderId="22" xfId="1" applyNumberFormat="1" applyFont="1" applyFill="1" applyBorder="1"/>
    <xf numFmtId="174" fontId="19" fillId="16" borderId="115" xfId="1" applyNumberFormat="1" applyFont="1" applyFill="1" applyBorder="1" applyAlignment="1">
      <alignment horizontal="center" vertical="center" wrapText="1"/>
    </xf>
    <xf numFmtId="174" fontId="10" fillId="0" borderId="59" xfId="1" applyNumberFormat="1" applyFont="1" applyBorder="1" applyAlignment="1">
      <alignment horizontal="right"/>
    </xf>
    <xf numFmtId="174" fontId="10" fillId="0" borderId="59" xfId="1" applyNumberFormat="1" applyFont="1" applyFill="1" applyBorder="1" applyAlignment="1">
      <alignment horizontal="right"/>
    </xf>
    <xf numFmtId="174" fontId="25" fillId="7" borderId="59" xfId="1" applyNumberFormat="1" applyFont="1" applyFill="1" applyBorder="1" applyAlignment="1">
      <alignment horizontal="right"/>
    </xf>
    <xf numFmtId="174" fontId="10" fillId="0" borderId="67" xfId="1" applyNumberFormat="1" applyFont="1" applyFill="1" applyBorder="1" applyAlignment="1">
      <alignment horizontal="center"/>
    </xf>
    <xf numFmtId="174" fontId="10" fillId="0" borderId="67" xfId="1" applyNumberFormat="1" applyFont="1" applyBorder="1" applyAlignment="1">
      <alignment horizontal="center"/>
    </xf>
    <xf numFmtId="174" fontId="25" fillId="7" borderId="70" xfId="1" applyNumberFormat="1" applyFont="1" applyFill="1" applyBorder="1" applyAlignment="1">
      <alignment horizontal="right"/>
    </xf>
    <xf numFmtId="174" fontId="10" fillId="0" borderId="156" xfId="1" applyNumberFormat="1" applyFont="1" applyBorder="1"/>
    <xf numFmtId="174" fontId="10" fillId="0" borderId="157" xfId="1" applyNumberFormat="1" applyFont="1" applyBorder="1"/>
    <xf numFmtId="174" fontId="10" fillId="0" borderId="132" xfId="1" applyNumberFormat="1" applyFont="1" applyBorder="1"/>
    <xf numFmtId="174" fontId="24" fillId="0" borderId="60" xfId="1" applyNumberFormat="1" applyFont="1" applyBorder="1"/>
    <xf numFmtId="174" fontId="10" fillId="0" borderId="60" xfId="1" applyNumberFormat="1" applyFont="1" applyFill="1" applyBorder="1"/>
    <xf numFmtId="174" fontId="10" fillId="0" borderId="160" xfId="1" applyNumberFormat="1" applyFont="1" applyBorder="1"/>
    <xf numFmtId="1" fontId="19" fillId="5" borderId="161" xfId="0" applyNumberFormat="1" applyFont="1" applyFill="1" applyBorder="1" applyAlignment="1">
      <alignment horizontal="center" vertical="center" wrapText="1"/>
    </xf>
    <xf numFmtId="1" fontId="19" fillId="5" borderId="162" xfId="0" applyNumberFormat="1" applyFont="1" applyFill="1" applyBorder="1" applyAlignment="1">
      <alignment horizontal="center" vertical="center"/>
    </xf>
    <xf numFmtId="164" fontId="10" fillId="5" borderId="161" xfId="0" applyNumberFormat="1" applyFont="1" applyFill="1" applyBorder="1"/>
    <xf numFmtId="1" fontId="39" fillId="5" borderId="125" xfId="0" applyNumberFormat="1" applyFont="1" applyFill="1" applyBorder="1" applyAlignment="1">
      <alignment horizontal="center" vertical="center" wrapText="1"/>
    </xf>
    <xf numFmtId="1" fontId="39" fillId="5" borderId="162" xfId="0" applyNumberFormat="1" applyFont="1" applyFill="1" applyBorder="1" applyAlignment="1">
      <alignment horizontal="center" vertical="center"/>
    </xf>
    <xf numFmtId="1" fontId="10" fillId="0" borderId="46" xfId="0" applyNumberFormat="1" applyFont="1" applyBorder="1" applyAlignment="1">
      <alignment horizontal="center"/>
    </xf>
    <xf numFmtId="1" fontId="39" fillId="5" borderId="137" xfId="0" applyNumberFormat="1" applyFont="1" applyFill="1" applyBorder="1" applyAlignment="1">
      <alignment horizontal="center" vertical="center" wrapText="1"/>
    </xf>
    <xf numFmtId="0" fontId="24" fillId="2" borderId="163" xfId="0" applyFont="1" applyFill="1" applyBorder="1" applyAlignment="1">
      <alignment horizontal="center" vertical="center" wrapText="1"/>
    </xf>
    <xf numFmtId="0" fontId="24" fillId="2" borderId="164" xfId="0" applyFont="1" applyFill="1" applyBorder="1" applyAlignment="1">
      <alignment horizontal="center" vertical="center" wrapText="1"/>
    </xf>
    <xf numFmtId="0" fontId="24" fillId="2" borderId="165" xfId="0" applyFont="1" applyFill="1" applyBorder="1" applyAlignment="1">
      <alignment horizontal="center" vertical="center" wrapText="1"/>
    </xf>
    <xf numFmtId="0" fontId="24" fillId="2" borderId="142" xfId="0" applyFont="1" applyFill="1" applyBorder="1" applyAlignment="1">
      <alignment horizontal="center" vertical="center" wrapText="1"/>
    </xf>
    <xf numFmtId="0" fontId="24" fillId="2" borderId="166" xfId="0" applyFont="1" applyFill="1" applyBorder="1" applyAlignment="1">
      <alignment horizontal="center" vertical="center" wrapText="1"/>
    </xf>
    <xf numFmtId="0" fontId="24" fillId="2" borderId="167"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169" xfId="0" applyFont="1" applyFill="1" applyBorder="1" applyAlignment="1">
      <alignment horizontal="center" vertical="center" wrapText="1"/>
    </xf>
    <xf numFmtId="0" fontId="10" fillId="2" borderId="170" xfId="0" applyFont="1" applyFill="1" applyBorder="1" applyAlignment="1">
      <alignment horizontal="center" vertical="center" wrapText="1"/>
    </xf>
    <xf numFmtId="0" fontId="10" fillId="2" borderId="171" xfId="0" applyFont="1" applyFill="1" applyBorder="1" applyAlignment="1">
      <alignment horizontal="center" vertical="center" wrapText="1"/>
    </xf>
    <xf numFmtId="0" fontId="10" fillId="0" borderId="170" xfId="0" applyFont="1" applyBorder="1" applyAlignment="1">
      <alignment horizontal="center" vertical="center" wrapText="1"/>
    </xf>
    <xf numFmtId="0" fontId="10" fillId="0" borderId="172" xfId="0" applyFont="1" applyBorder="1" applyAlignment="1">
      <alignment horizontal="center" vertical="center" wrapText="1"/>
    </xf>
    <xf numFmtId="1" fontId="19" fillId="5" borderId="173" xfId="0" applyNumberFormat="1" applyFont="1" applyFill="1" applyBorder="1" applyAlignment="1">
      <alignment horizontal="center" vertical="center" wrapText="1"/>
    </xf>
    <xf numFmtId="1" fontId="24" fillId="0" borderId="131" xfId="0" applyNumberFormat="1" applyFont="1" applyBorder="1"/>
    <xf numFmtId="169" fontId="24" fillId="0" borderId="131" xfId="0" applyNumberFormat="1" applyFont="1" applyBorder="1"/>
    <xf numFmtId="170" fontId="24" fillId="0" borderId="156" xfId="0" applyNumberFormat="1" applyFont="1" applyBorder="1"/>
    <xf numFmtId="170" fontId="24" fillId="0" borderId="158" xfId="0" applyNumberFormat="1" applyFont="1" applyBorder="1"/>
    <xf numFmtId="170" fontId="24" fillId="0" borderId="131" xfId="0" applyNumberFormat="1" applyFont="1" applyBorder="1" applyAlignment="1">
      <alignment horizontal="center"/>
    </xf>
    <xf numFmtId="170" fontId="24" fillId="0" borderId="132" xfId="0" applyNumberFormat="1" applyFont="1" applyBorder="1"/>
    <xf numFmtId="0" fontId="19" fillId="2" borderId="11" xfId="0" applyFont="1" applyFill="1" applyBorder="1" applyAlignment="1">
      <alignment horizontal="centerContinuous" vertical="center" wrapText="1"/>
    </xf>
    <xf numFmtId="3" fontId="25" fillId="14" borderId="93" xfId="0" applyNumberFormat="1" applyFont="1" applyFill="1" applyBorder="1" applyAlignment="1">
      <alignment horizontal="right"/>
    </xf>
    <xf numFmtId="3" fontId="25" fillId="14" borderId="89" xfId="0" applyNumberFormat="1" applyFont="1" applyFill="1" applyBorder="1" applyAlignment="1">
      <alignment horizontal="right"/>
    </xf>
    <xf numFmtId="3" fontId="10" fillId="0" borderId="160" xfId="0" applyNumberFormat="1" applyFont="1" applyBorder="1" applyAlignment="1">
      <alignment horizontal="center"/>
    </xf>
    <xf numFmtId="3" fontId="10" fillId="0" borderId="158" xfId="0" applyNumberFormat="1" applyFont="1" applyBorder="1" applyAlignment="1">
      <alignment horizontal="center"/>
    </xf>
    <xf numFmtId="3" fontId="10" fillId="0" borderId="155" xfId="0" applyNumberFormat="1" applyFont="1" applyBorder="1" applyAlignment="1">
      <alignment horizontal="center"/>
    </xf>
    <xf numFmtId="3" fontId="10" fillId="0" borderId="156" xfId="0" applyNumberFormat="1" applyFont="1" applyBorder="1" applyAlignment="1">
      <alignment horizontal="center"/>
    </xf>
    <xf numFmtId="3" fontId="10" fillId="0" borderId="157" xfId="0" applyNumberFormat="1" applyFont="1" applyBorder="1" applyAlignment="1">
      <alignment horizontal="center"/>
    </xf>
    <xf numFmtId="3" fontId="10" fillId="0" borderId="175" xfId="0" applyNumberFormat="1" applyFont="1" applyBorder="1" applyAlignment="1">
      <alignment horizontal="center"/>
    </xf>
    <xf numFmtId="3" fontId="10" fillId="0" borderId="159" xfId="0" applyNumberFormat="1" applyFont="1" applyBorder="1" applyAlignment="1">
      <alignment horizontal="center"/>
    </xf>
    <xf numFmtId="0" fontId="10" fillId="2" borderId="99" xfId="0" applyFont="1" applyFill="1" applyBorder="1" applyAlignment="1">
      <alignment horizontal="center" vertical="center" wrapText="1"/>
    </xf>
    <xf numFmtId="3" fontId="10" fillId="20" borderId="60" xfId="0" applyNumberFormat="1" applyFont="1" applyFill="1" applyBorder="1" applyAlignment="1">
      <alignment horizontal="right"/>
    </xf>
    <xf numFmtId="1" fontId="10" fillId="0" borderId="127" xfId="0" applyNumberFormat="1" applyFont="1" applyBorder="1" applyAlignment="1">
      <alignment horizontal="center" vertical="center" wrapText="1"/>
    </xf>
    <xf numFmtId="1" fontId="10" fillId="0" borderId="162" xfId="0" applyNumberFormat="1" applyFont="1" applyBorder="1" applyAlignment="1">
      <alignment horizontal="center"/>
    </xf>
    <xf numFmtId="1" fontId="10" fillId="0" borderId="176" xfId="0" applyNumberFormat="1" applyFont="1" applyBorder="1" applyAlignment="1">
      <alignment horizontal="center"/>
    </xf>
    <xf numFmtId="3" fontId="22" fillId="22" borderId="60" xfId="0" applyNumberFormat="1" applyFont="1" applyFill="1" applyBorder="1"/>
    <xf numFmtId="3" fontId="22" fillId="7" borderId="32" xfId="0" applyNumberFormat="1" applyFont="1" applyFill="1" applyBorder="1"/>
    <xf numFmtId="3" fontId="22" fillId="7" borderId="108" xfId="0" applyNumberFormat="1" applyFont="1" applyFill="1" applyBorder="1"/>
    <xf numFmtId="167" fontId="40" fillId="20" borderId="20" xfId="8" applyNumberFormat="1" applyFont="1" applyFill="1" applyBorder="1" applyAlignment="1">
      <alignment vertical="center"/>
    </xf>
    <xf numFmtId="1" fontId="10" fillId="2" borderId="177" xfId="0" applyNumberFormat="1" applyFont="1" applyFill="1" applyBorder="1" applyAlignment="1">
      <alignment horizontal="center" vertical="center"/>
    </xf>
    <xf numFmtId="1" fontId="10" fillId="2" borderId="171" xfId="0" applyNumberFormat="1" applyFont="1" applyFill="1" applyBorder="1" applyAlignment="1">
      <alignment horizontal="center" vertical="center"/>
    </xf>
    <xf numFmtId="1" fontId="10" fillId="2" borderId="178" xfId="0" applyNumberFormat="1" applyFont="1" applyFill="1" applyBorder="1" applyAlignment="1">
      <alignment horizontal="center" vertical="center"/>
    </xf>
    <xf numFmtId="1" fontId="10" fillId="2" borderId="170" xfId="0" applyNumberFormat="1" applyFont="1" applyFill="1" applyBorder="1" applyAlignment="1">
      <alignment horizontal="center" vertical="center"/>
    </xf>
    <xf numFmtId="1" fontId="10" fillId="2" borderId="179" xfId="0" applyNumberFormat="1" applyFont="1" applyFill="1" applyBorder="1" applyAlignment="1">
      <alignment horizontal="center" vertical="center"/>
    </xf>
    <xf numFmtId="1" fontId="10" fillId="2" borderId="180" xfId="0" applyNumberFormat="1" applyFont="1" applyFill="1" applyBorder="1" applyAlignment="1">
      <alignment horizontal="center" vertical="center"/>
    </xf>
    <xf numFmtId="1" fontId="10" fillId="2" borderId="180" xfId="0" applyNumberFormat="1" applyFont="1" applyFill="1" applyBorder="1" applyAlignment="1">
      <alignment horizontal="center" vertical="center" wrapText="1"/>
    </xf>
    <xf numFmtId="1" fontId="10" fillId="2" borderId="172" xfId="0" applyNumberFormat="1" applyFont="1" applyFill="1" applyBorder="1" applyAlignment="1">
      <alignment horizontal="center" vertical="center"/>
    </xf>
    <xf numFmtId="3" fontId="25" fillId="14" borderId="60" xfId="0" applyNumberFormat="1" applyFont="1" applyFill="1" applyBorder="1" applyAlignment="1">
      <alignment vertical="center"/>
    </xf>
    <xf numFmtId="3" fontId="10" fillId="0" borderId="160" xfId="0" applyNumberFormat="1" applyFont="1" applyBorder="1" applyAlignment="1">
      <alignment vertical="center"/>
    </xf>
    <xf numFmtId="3" fontId="10" fillId="0" borderId="158" xfId="0" applyNumberFormat="1" applyFont="1" applyBorder="1" applyAlignment="1">
      <alignment vertical="center"/>
    </xf>
    <xf numFmtId="3" fontId="10" fillId="0" borderId="156" xfId="0" applyNumberFormat="1" applyFont="1" applyBorder="1" applyAlignment="1">
      <alignment vertical="center"/>
    </xf>
    <xf numFmtId="3" fontId="10" fillId="0" borderId="157" xfId="0" applyNumberFormat="1" applyFont="1" applyBorder="1" applyAlignment="1">
      <alignment vertical="center"/>
    </xf>
    <xf numFmtId="3" fontId="10" fillId="0" borderId="159" xfId="0" applyNumberFormat="1" applyFont="1" applyBorder="1" applyAlignment="1">
      <alignment vertical="center"/>
    </xf>
    <xf numFmtId="3" fontId="25" fillId="14" borderId="93" xfId="0" applyNumberFormat="1" applyFont="1" applyFill="1" applyBorder="1" applyAlignment="1">
      <alignment vertical="center"/>
    </xf>
    <xf numFmtId="1" fontId="25" fillId="14" borderId="93" xfId="0" applyNumberFormat="1" applyFont="1" applyFill="1" applyBorder="1" applyAlignment="1">
      <alignment vertical="center"/>
    </xf>
    <xf numFmtId="1" fontId="19" fillId="5" borderId="181" xfId="0" applyNumberFormat="1" applyFont="1" applyFill="1" applyBorder="1" applyAlignment="1">
      <alignment horizontal="center" vertical="center" wrapText="1"/>
    </xf>
    <xf numFmtId="0" fontId="10" fillId="2" borderId="163" xfId="0" applyFont="1" applyFill="1" applyBorder="1" applyAlignment="1">
      <alignment horizontal="center" vertical="center" wrapText="1"/>
    </xf>
    <xf numFmtId="0" fontId="10" fillId="2" borderId="165" xfId="0" applyFont="1" applyFill="1" applyBorder="1" applyAlignment="1">
      <alignment horizontal="center" vertical="center" wrapText="1"/>
    </xf>
    <xf numFmtId="0" fontId="10" fillId="2" borderId="166" xfId="0" applyFont="1" applyFill="1" applyBorder="1" applyAlignment="1">
      <alignment horizontal="center" vertical="center" wrapText="1"/>
    </xf>
    <xf numFmtId="0" fontId="10" fillId="2" borderId="164" xfId="0" applyFont="1" applyFill="1" applyBorder="1" applyAlignment="1">
      <alignment horizontal="center" vertical="center" wrapText="1"/>
    </xf>
    <xf numFmtId="0" fontId="10" fillId="2" borderId="150" xfId="0" applyFont="1" applyFill="1" applyBorder="1" applyAlignment="1">
      <alignment horizontal="center" vertical="center" wrapText="1"/>
    </xf>
    <xf numFmtId="0" fontId="10" fillId="2" borderId="151" xfId="0" applyFont="1" applyFill="1" applyBorder="1" applyAlignment="1">
      <alignment horizontal="center" vertical="center" wrapText="1"/>
    </xf>
    <xf numFmtId="0" fontId="10" fillId="2" borderId="152" xfId="0" applyFont="1" applyFill="1" applyBorder="1" applyAlignment="1">
      <alignment horizontal="center" vertical="center" wrapText="1"/>
    </xf>
    <xf numFmtId="0" fontId="10" fillId="2" borderId="153" xfId="0" applyFont="1" applyFill="1" applyBorder="1" applyAlignment="1">
      <alignment horizontal="center" vertical="center" wrapText="1"/>
    </xf>
    <xf numFmtId="167" fontId="10" fillId="24" borderId="58" xfId="0" applyNumberFormat="1" applyFont="1" applyFill="1" applyBorder="1"/>
    <xf numFmtId="0" fontId="10" fillId="0" borderId="71" xfId="0" applyFont="1" applyBorder="1" applyAlignment="1">
      <alignment horizontal="center" vertical="center"/>
    </xf>
    <xf numFmtId="3" fontId="10" fillId="0" borderId="60" xfId="0" applyNumberFormat="1" applyFont="1" applyBorder="1"/>
    <xf numFmtId="3" fontId="24" fillId="0" borderId="60" xfId="0" applyNumberFormat="1" applyFont="1" applyBorder="1"/>
    <xf numFmtId="1" fontId="19" fillId="5" borderId="41" xfId="0" applyNumberFormat="1" applyFont="1" applyFill="1" applyBorder="1" applyAlignment="1">
      <alignment horizontal="center" vertical="center"/>
    </xf>
    <xf numFmtId="1" fontId="19" fillId="5" borderId="182" xfId="0" applyNumberFormat="1" applyFont="1" applyFill="1" applyBorder="1" applyAlignment="1">
      <alignment horizontal="center" vertical="center" wrapText="1"/>
    </xf>
    <xf numFmtId="1" fontId="19" fillId="5" borderId="28" xfId="0" applyNumberFormat="1" applyFont="1" applyFill="1" applyBorder="1" applyAlignment="1">
      <alignment horizontal="center" vertical="center" wrapText="1"/>
    </xf>
    <xf numFmtId="1" fontId="25" fillId="6" borderId="28" xfId="10" applyNumberFormat="1" applyFont="1" applyFill="1" applyBorder="1" applyAlignment="1">
      <alignment horizontal="center" vertical="center" wrapText="1"/>
    </xf>
    <xf numFmtId="1" fontId="19" fillId="5" borderId="183" xfId="0" applyNumberFormat="1" applyFont="1" applyFill="1" applyBorder="1" applyAlignment="1">
      <alignment horizontal="center"/>
    </xf>
    <xf numFmtId="2" fontId="10" fillId="0" borderId="41" xfId="0" applyNumberFormat="1" applyFont="1" applyBorder="1" applyAlignment="1">
      <alignment horizontal="center"/>
    </xf>
    <xf numFmtId="2" fontId="24" fillId="0" borderId="41" xfId="0" applyNumberFormat="1" applyFont="1" applyBorder="1" applyAlignment="1">
      <alignment horizontal="center"/>
    </xf>
    <xf numFmtId="2" fontId="24" fillId="0" borderId="184" xfId="3" applyNumberFormat="1" applyFont="1" applyBorder="1" applyAlignment="1">
      <alignment horizontal="center"/>
    </xf>
    <xf numFmtId="2" fontId="24" fillId="0" borderId="130" xfId="3" applyNumberFormat="1" applyFont="1" applyBorder="1" applyAlignment="1">
      <alignment horizontal="center"/>
    </xf>
    <xf numFmtId="3" fontId="24" fillId="0" borderId="160" xfId="0" applyNumberFormat="1" applyFont="1" applyBorder="1"/>
    <xf numFmtId="3" fontId="24" fillId="0" borderId="157" xfId="0" applyNumberFormat="1" applyFont="1" applyBorder="1"/>
    <xf numFmtId="3" fontId="24" fillId="0" borderId="158" xfId="0" applyNumberFormat="1" applyFont="1" applyBorder="1"/>
    <xf numFmtId="10" fontId="24" fillId="0" borderId="160" xfId="0" applyNumberFormat="1" applyFont="1" applyBorder="1"/>
    <xf numFmtId="10" fontId="24" fillId="0" borderId="157" xfId="0" applyNumberFormat="1" applyFont="1" applyBorder="1"/>
    <xf numFmtId="167" fontId="10" fillId="24" borderId="60" xfId="0" applyNumberFormat="1" applyFont="1" applyFill="1" applyBorder="1"/>
    <xf numFmtId="167" fontId="10" fillId="24" borderId="67" xfId="0" applyNumberFormat="1" applyFont="1" applyFill="1" applyBorder="1"/>
    <xf numFmtId="1" fontId="19" fillId="5" borderId="174" xfId="0" applyNumberFormat="1" applyFont="1" applyFill="1" applyBorder="1" applyAlignment="1">
      <alignment horizontal="center" vertical="center"/>
    </xf>
    <xf numFmtId="1" fontId="10" fillId="2" borderId="163" xfId="0" applyNumberFormat="1" applyFont="1" applyFill="1" applyBorder="1" applyAlignment="1">
      <alignment horizontal="center" vertical="center" wrapText="1"/>
    </xf>
    <xf numFmtId="1" fontId="10" fillId="2" borderId="164" xfId="0" applyNumberFormat="1" applyFont="1" applyFill="1" applyBorder="1" applyAlignment="1">
      <alignment horizontal="center" vertical="center" wrapText="1"/>
    </xf>
    <xf numFmtId="1" fontId="10" fillId="2" borderId="165" xfId="0" applyNumberFormat="1" applyFont="1" applyFill="1" applyBorder="1" applyAlignment="1">
      <alignment horizontal="center" vertical="center" wrapText="1"/>
    </xf>
    <xf numFmtId="1" fontId="10" fillId="2" borderId="163" xfId="0" applyNumberFormat="1" applyFont="1" applyFill="1" applyBorder="1" applyAlignment="1">
      <alignment horizontal="center" vertical="center"/>
    </xf>
    <xf numFmtId="1" fontId="10" fillId="2" borderId="164" xfId="0" applyNumberFormat="1" applyFont="1" applyFill="1" applyBorder="1" applyAlignment="1">
      <alignment horizontal="center" vertical="center"/>
    </xf>
    <xf numFmtId="0" fontId="10" fillId="2" borderId="167" xfId="0" applyFont="1" applyFill="1" applyBorder="1" applyAlignment="1">
      <alignment horizontal="center" vertical="center"/>
    </xf>
    <xf numFmtId="169" fontId="24" fillId="20" borderId="48" xfId="4" applyNumberFormat="1" applyFont="1" applyFill="1" applyBorder="1"/>
    <xf numFmtId="176" fontId="24" fillId="0" borderId="155" xfId="4" applyNumberFormat="1" applyFont="1" applyBorder="1"/>
    <xf numFmtId="176" fontId="24" fillId="0" borderId="121" xfId="4" applyNumberFormat="1" applyFont="1" applyBorder="1"/>
    <xf numFmtId="0" fontId="24" fillId="10" borderId="117" xfId="4" applyFont="1" applyFill="1" applyBorder="1" applyAlignment="1">
      <alignment horizontal="center" vertical="center" wrapText="1"/>
    </xf>
    <xf numFmtId="1" fontId="10" fillId="2" borderId="30" xfId="0" applyNumberFormat="1" applyFont="1" applyFill="1" applyBorder="1" applyAlignment="1">
      <alignment horizontal="center" vertical="center"/>
    </xf>
    <xf numFmtId="0" fontId="24" fillId="0" borderId="149" xfId="4" applyFont="1" applyBorder="1" applyAlignment="1">
      <alignment horizontal="center" vertical="center" wrapText="1"/>
    </xf>
    <xf numFmtId="176" fontId="45" fillId="13" borderId="2" xfId="4" applyNumberFormat="1" applyFont="1" applyFill="1"/>
    <xf numFmtId="176" fontId="46" fillId="0" borderId="2" xfId="4" applyNumberFormat="1" applyFont="1"/>
    <xf numFmtId="176" fontId="10" fillId="0" borderId="2" xfId="4" applyNumberFormat="1" applyFont="1"/>
    <xf numFmtId="1" fontId="19" fillId="5" borderId="185" xfId="0" applyNumberFormat="1" applyFont="1" applyFill="1" applyBorder="1" applyAlignment="1">
      <alignment horizontal="center" vertical="center" wrapText="1"/>
    </xf>
    <xf numFmtId="2" fontId="24" fillId="0" borderId="46" xfId="4" applyNumberFormat="1" applyFont="1" applyBorder="1" applyAlignment="1">
      <alignment horizontal="center"/>
    </xf>
    <xf numFmtId="2" fontId="24" fillId="0" borderId="46" xfId="4" quotePrefix="1" applyNumberFormat="1" applyFont="1" applyBorder="1" applyAlignment="1">
      <alignment horizontal="center"/>
    </xf>
    <xf numFmtId="169" fontId="22" fillId="7" borderId="60" xfId="0" applyNumberFormat="1" applyFont="1" applyFill="1" applyBorder="1" applyAlignment="1">
      <alignment vertical="center"/>
    </xf>
    <xf numFmtId="1" fontId="10" fillId="0" borderId="160" xfId="0" applyNumberFormat="1" applyFont="1" applyBorder="1" applyAlignment="1">
      <alignment vertical="center"/>
    </xf>
    <xf numFmtId="3" fontId="42" fillId="0" borderId="154" xfId="0" applyNumberFormat="1" applyFont="1" applyBorder="1" applyAlignment="1">
      <alignment vertical="center"/>
    </xf>
    <xf numFmtId="0" fontId="24" fillId="2" borderId="141" xfId="0" applyFont="1" applyFill="1" applyBorder="1" applyAlignment="1">
      <alignment horizontal="center" vertical="center" wrapText="1"/>
    </xf>
    <xf numFmtId="3" fontId="25" fillId="6" borderId="60" xfId="0" applyNumberFormat="1" applyFont="1" applyFill="1" applyBorder="1" applyAlignment="1">
      <alignment vertical="center"/>
    </xf>
    <xf numFmtId="3" fontId="24" fillId="0" borderId="60" xfId="0" applyNumberFormat="1" applyFont="1" applyBorder="1" applyAlignment="1">
      <alignment vertical="center"/>
    </xf>
    <xf numFmtId="3" fontId="24" fillId="0" borderId="160" xfId="0" applyNumberFormat="1" applyFont="1" applyBorder="1" applyAlignment="1">
      <alignment vertical="center"/>
    </xf>
    <xf numFmtId="3" fontId="57" fillId="0" borderId="58" xfId="0" applyNumberFormat="1" applyFont="1" applyBorder="1" applyAlignment="1">
      <alignment horizontal="right" vertical="center"/>
    </xf>
    <xf numFmtId="3" fontId="57" fillId="0" borderId="56" xfId="0" applyNumberFormat="1" applyFont="1" applyBorder="1" applyAlignment="1">
      <alignment vertical="center"/>
    </xf>
    <xf numFmtId="3" fontId="56" fillId="0" borderId="67" xfId="0" applyNumberFormat="1" applyFont="1" applyBorder="1" applyAlignment="1">
      <alignment vertical="center"/>
    </xf>
    <xf numFmtId="3" fontId="56" fillId="0" borderId="67" xfId="0" applyNumberFormat="1" applyFont="1" applyBorder="1" applyAlignment="1">
      <alignment horizontal="right" vertical="center"/>
    </xf>
    <xf numFmtId="3" fontId="56" fillId="0" borderId="159" xfId="0" applyNumberFormat="1" applyFont="1" applyBorder="1" applyAlignment="1">
      <alignment vertical="center"/>
    </xf>
    <xf numFmtId="3" fontId="42" fillId="0" borderId="60" xfId="0" applyNumberFormat="1" applyFont="1" applyBorder="1" applyAlignment="1">
      <alignment vertical="center"/>
    </xf>
    <xf numFmtId="0" fontId="19" fillId="0" borderId="31" xfId="0" applyFont="1" applyBorder="1" applyAlignment="1">
      <alignment horizontal="centerContinuous" vertical="center"/>
    </xf>
    <xf numFmtId="0" fontId="19" fillId="0" borderId="103" xfId="0" applyFont="1" applyBorder="1" applyAlignment="1">
      <alignment horizontal="centerContinuous" vertical="center"/>
    </xf>
    <xf numFmtId="0" fontId="19" fillId="2" borderId="103" xfId="0" applyFont="1" applyFill="1" applyBorder="1" applyAlignment="1">
      <alignment horizontal="centerContinuous" vertical="center" wrapText="1"/>
    </xf>
    <xf numFmtId="3" fontId="10" fillId="0" borderId="156" xfId="0" applyNumberFormat="1" applyFont="1" applyBorder="1"/>
    <xf numFmtId="3" fontId="10" fillId="0" borderId="157" xfId="0" applyNumberFormat="1" applyFont="1" applyBorder="1"/>
    <xf numFmtId="0" fontId="24" fillId="10" borderId="113" xfId="4" applyFont="1" applyFill="1" applyBorder="1" applyAlignment="1">
      <alignment horizontal="center" vertical="center" wrapText="1"/>
    </xf>
    <xf numFmtId="0" fontId="24" fillId="10" borderId="110" xfId="4" applyFont="1" applyFill="1" applyBorder="1" applyAlignment="1">
      <alignment horizontal="center" vertical="center" wrapText="1"/>
    </xf>
    <xf numFmtId="167" fontId="37" fillId="0" borderId="186" xfId="8" applyNumberFormat="1" applyFont="1" applyFill="1" applyBorder="1"/>
    <xf numFmtId="167" fontId="37" fillId="0" borderId="135" xfId="8" applyNumberFormat="1" applyFont="1" applyFill="1" applyBorder="1"/>
    <xf numFmtId="167" fontId="37" fillId="0" borderId="134" xfId="8" applyNumberFormat="1" applyFont="1" applyFill="1" applyBorder="1"/>
    <xf numFmtId="167" fontId="37" fillId="0" borderId="124" xfId="8" applyNumberFormat="1" applyFont="1" applyFill="1" applyBorder="1"/>
    <xf numFmtId="167" fontId="37" fillId="0" borderId="106" xfId="8" applyNumberFormat="1" applyFont="1" applyFill="1" applyBorder="1" applyAlignment="1">
      <alignment horizontal="center"/>
    </xf>
    <xf numFmtId="1" fontId="10" fillId="2" borderId="86" xfId="0" applyNumberFormat="1" applyFont="1" applyFill="1" applyBorder="1" applyAlignment="1">
      <alignment vertical="center"/>
    </xf>
    <xf numFmtId="1" fontId="20" fillId="2" borderId="46" xfId="0" applyNumberFormat="1" applyFont="1" applyFill="1" applyBorder="1" applyAlignment="1">
      <alignment horizontal="center"/>
    </xf>
    <xf numFmtId="1" fontId="20" fillId="11" borderId="46" xfId="0" applyNumberFormat="1" applyFont="1" applyFill="1" applyBorder="1" applyAlignment="1">
      <alignment horizontal="center"/>
    </xf>
    <xf numFmtId="0" fontId="19" fillId="11" borderId="46" xfId="0" applyFont="1" applyFill="1" applyBorder="1" applyAlignment="1">
      <alignment horizontal="center" vertical="center" wrapText="1"/>
    </xf>
    <xf numFmtId="0" fontId="10" fillId="11" borderId="87" xfId="0" applyFont="1" applyFill="1" applyBorder="1" applyAlignment="1">
      <alignment vertical="center"/>
    </xf>
    <xf numFmtId="0" fontId="24" fillId="10" borderId="85" xfId="4" applyFont="1" applyFill="1" applyBorder="1" applyAlignment="1">
      <alignment horizontal="center" vertical="center" wrapText="1"/>
    </xf>
    <xf numFmtId="1" fontId="10" fillId="2" borderId="87" xfId="0" applyNumberFormat="1" applyFont="1" applyFill="1" applyBorder="1" applyAlignment="1">
      <alignment vertical="center"/>
    </xf>
    <xf numFmtId="167" fontId="37" fillId="0" borderId="46" xfId="8" applyNumberFormat="1" applyFont="1" applyFill="1" applyBorder="1"/>
    <xf numFmtId="167" fontId="37" fillId="0" borderId="123" xfId="8" applyNumberFormat="1" applyFont="1" applyFill="1" applyBorder="1"/>
    <xf numFmtId="167" fontId="37" fillId="0" borderId="147" xfId="8" applyNumberFormat="1" applyFont="1" applyFill="1" applyBorder="1" applyAlignment="1">
      <alignment horizontal="right"/>
    </xf>
    <xf numFmtId="167" fontId="37" fillId="0" borderId="147" xfId="8" applyNumberFormat="1" applyFont="1" applyFill="1" applyBorder="1"/>
    <xf numFmtId="167" fontId="37" fillId="0" borderId="148" xfId="8" applyNumberFormat="1" applyFont="1" applyFill="1" applyBorder="1"/>
    <xf numFmtId="167" fontId="43" fillId="14" borderId="46" xfId="8" applyNumberFormat="1" applyFont="1" applyFill="1" applyBorder="1" applyAlignment="1">
      <alignment horizontal="right"/>
    </xf>
    <xf numFmtId="167" fontId="56" fillId="0" borderId="46" xfId="8" applyNumberFormat="1" applyFont="1" applyFill="1" applyBorder="1" applyAlignment="1">
      <alignment horizontal="right"/>
    </xf>
    <xf numFmtId="167" fontId="25" fillId="14" borderId="106" xfId="8" applyNumberFormat="1" applyFont="1" applyFill="1" applyBorder="1" applyAlignment="1">
      <alignment horizontal="right"/>
    </xf>
    <xf numFmtId="167" fontId="25" fillId="14" borderId="107" xfId="8" applyNumberFormat="1" applyFont="1" applyFill="1" applyBorder="1" applyAlignment="1">
      <alignment horizontal="right"/>
    </xf>
    <xf numFmtId="167" fontId="25" fillId="14" borderId="187" xfId="8" applyNumberFormat="1" applyFont="1" applyFill="1" applyBorder="1" applyAlignment="1">
      <alignment horizontal="right"/>
    </xf>
    <xf numFmtId="0" fontId="24" fillId="0" borderId="143" xfId="4" applyFont="1" applyBorder="1" applyAlignment="1">
      <alignment horizontal="center" vertical="center" wrapText="1"/>
    </xf>
    <xf numFmtId="0" fontId="24" fillId="0" borderId="188" xfId="4" applyFont="1" applyBorder="1" applyAlignment="1">
      <alignment horizontal="center" vertical="center" wrapText="1"/>
    </xf>
    <xf numFmtId="0" fontId="24" fillId="10" borderId="188" xfId="4" applyFont="1" applyFill="1" applyBorder="1" applyAlignment="1">
      <alignment horizontal="center" vertical="center" wrapText="1"/>
    </xf>
    <xf numFmtId="0" fontId="24" fillId="10" borderId="144" xfId="4" applyFont="1" applyFill="1" applyBorder="1" applyAlignment="1">
      <alignment horizontal="center" vertical="center" wrapText="1"/>
    </xf>
    <xf numFmtId="0" fontId="24" fillId="0" borderId="145" xfId="4" applyFont="1" applyBorder="1" applyAlignment="1">
      <alignment horizontal="center" vertical="center" wrapText="1"/>
    </xf>
    <xf numFmtId="0" fontId="24" fillId="10" borderId="124" xfId="4" applyFont="1" applyFill="1" applyBorder="1" applyAlignment="1">
      <alignment horizontal="center" vertical="center" wrapText="1"/>
    </xf>
    <xf numFmtId="0" fontId="37" fillId="10" borderId="145" xfId="0" applyFont="1" applyFill="1" applyBorder="1" applyAlignment="1">
      <alignment horizontal="center" vertical="center"/>
    </xf>
    <xf numFmtId="0" fontId="37" fillId="10" borderId="188" xfId="0" applyFont="1" applyFill="1" applyBorder="1" applyAlignment="1">
      <alignment horizontal="center" vertical="center"/>
    </xf>
    <xf numFmtId="0" fontId="24" fillId="0" borderId="138" xfId="4" applyFont="1" applyBorder="1" applyAlignment="1">
      <alignment horizontal="center" vertical="center" wrapText="1"/>
    </xf>
    <xf numFmtId="0" fontId="24" fillId="0" borderId="144" xfId="4" applyFont="1" applyBorder="1" applyAlignment="1">
      <alignment horizontal="center" vertical="center" wrapText="1"/>
    </xf>
    <xf numFmtId="0" fontId="24" fillId="10" borderId="121" xfId="4" applyFont="1" applyFill="1" applyBorder="1" applyAlignment="1">
      <alignment horizontal="center" vertical="center" wrapText="1"/>
    </xf>
    <xf numFmtId="167" fontId="25" fillId="14" borderId="189" xfId="8" applyNumberFormat="1" applyFont="1" applyFill="1" applyBorder="1" applyAlignment="1">
      <alignment horizontal="right"/>
    </xf>
    <xf numFmtId="167" fontId="25" fillId="14" borderId="190" xfId="8" applyNumberFormat="1" applyFont="1" applyFill="1" applyBorder="1" applyAlignment="1">
      <alignment horizontal="right"/>
    </xf>
    <xf numFmtId="167" fontId="25" fillId="14" borderId="111" xfId="8" applyNumberFormat="1" applyFont="1" applyFill="1" applyBorder="1" applyAlignment="1">
      <alignment horizontal="right"/>
    </xf>
    <xf numFmtId="167" fontId="19" fillId="21" borderId="106" xfId="8" applyNumberFormat="1" applyFont="1" applyFill="1" applyBorder="1" applyAlignment="1">
      <alignment horizontal="right" vertical="center" wrapText="1"/>
    </xf>
    <xf numFmtId="167" fontId="19" fillId="21" borderId="60" xfId="8" applyNumberFormat="1" applyFont="1" applyFill="1" applyBorder="1" applyAlignment="1">
      <alignment horizontal="right" vertical="center" wrapText="1"/>
    </xf>
    <xf numFmtId="167" fontId="19" fillId="21" borderId="100" xfId="8" applyNumberFormat="1" applyFont="1" applyFill="1" applyBorder="1" applyAlignment="1">
      <alignment horizontal="right" vertical="center" wrapText="1"/>
    </xf>
    <xf numFmtId="167" fontId="19" fillId="21" borderId="115" xfId="8" applyNumberFormat="1" applyFont="1" applyFill="1" applyBorder="1" applyAlignment="1">
      <alignment horizontal="right" vertical="center" wrapText="1"/>
    </xf>
    <xf numFmtId="167" fontId="37" fillId="20" borderId="102" xfId="8" applyNumberFormat="1" applyFont="1" applyFill="1" applyBorder="1"/>
    <xf numFmtId="167" fontId="37" fillId="20" borderId="79" xfId="8" applyNumberFormat="1" applyFont="1" applyFill="1" applyBorder="1"/>
    <xf numFmtId="167" fontId="37" fillId="20" borderId="106" xfId="8" applyNumberFormat="1" applyFont="1" applyFill="1" applyBorder="1"/>
    <xf numFmtId="167" fontId="37" fillId="20" borderId="111" xfId="8" applyNumberFormat="1" applyFont="1" applyFill="1" applyBorder="1"/>
    <xf numFmtId="167" fontId="37" fillId="0" borderId="147" xfId="8" applyNumberFormat="1" applyFont="1" applyFill="1" applyBorder="1" applyAlignment="1">
      <alignment horizontal="center"/>
    </xf>
    <xf numFmtId="167" fontId="37" fillId="0" borderId="80" xfId="8" applyNumberFormat="1" applyFont="1" applyFill="1" applyBorder="1" applyAlignment="1">
      <alignment horizontal="center"/>
    </xf>
    <xf numFmtId="167" fontId="37" fillId="0" borderId="79" xfId="8" applyNumberFormat="1" applyFont="1" applyFill="1" applyBorder="1" applyAlignment="1">
      <alignment horizontal="center"/>
    </xf>
    <xf numFmtId="0" fontId="19" fillId="11" borderId="42" xfId="0" applyFont="1" applyFill="1" applyBorder="1" applyAlignment="1">
      <alignment horizontal="centerContinuous" vertical="center" wrapText="1"/>
    </xf>
    <xf numFmtId="0" fontId="19" fillId="11" borderId="43" xfId="0" applyFont="1" applyFill="1" applyBorder="1" applyAlignment="1">
      <alignment horizontal="centerContinuous" vertical="center" wrapText="1"/>
    </xf>
    <xf numFmtId="0" fontId="51" fillId="10" borderId="42" xfId="0" applyFont="1" applyFill="1" applyBorder="1" applyAlignment="1">
      <alignment horizontal="centerContinuous"/>
    </xf>
    <xf numFmtId="0" fontId="51" fillId="10" borderId="43" xfId="0" applyFont="1" applyFill="1" applyBorder="1" applyAlignment="1">
      <alignment horizontal="centerContinuous"/>
    </xf>
    <xf numFmtId="0" fontId="37" fillId="10" borderId="104" xfId="0" applyFont="1" applyFill="1" applyBorder="1" applyAlignment="1">
      <alignment horizontal="center" vertical="center" wrapText="1"/>
    </xf>
    <xf numFmtId="0" fontId="37" fillId="10" borderId="138" xfId="0" applyFont="1" applyFill="1" applyBorder="1" applyAlignment="1">
      <alignment horizontal="center" vertical="center" wrapText="1"/>
    </xf>
    <xf numFmtId="0" fontId="37" fillId="10" borderId="145" xfId="0" applyFont="1" applyFill="1" applyBorder="1" applyAlignment="1">
      <alignment horizontal="center" vertical="center" wrapText="1"/>
    </xf>
    <xf numFmtId="0" fontId="37" fillId="10" borderId="188" xfId="0" applyFont="1" applyFill="1" applyBorder="1" applyAlignment="1">
      <alignment horizontal="center" vertical="center" wrapText="1"/>
    </xf>
    <xf numFmtId="0" fontId="37" fillId="10" borderId="144" xfId="0" applyFont="1" applyFill="1" applyBorder="1" applyAlignment="1">
      <alignment horizontal="center" vertical="center" wrapText="1"/>
    </xf>
    <xf numFmtId="0" fontId="37" fillId="10" borderId="146" xfId="0" applyFont="1" applyFill="1" applyBorder="1" applyAlignment="1">
      <alignment horizontal="center" vertical="center" wrapText="1"/>
    </xf>
    <xf numFmtId="0" fontId="37" fillId="0" borderId="124" xfId="0" applyFont="1" applyBorder="1"/>
    <xf numFmtId="167" fontId="37" fillId="0" borderId="134" xfId="0" applyNumberFormat="1" applyFont="1" applyBorder="1"/>
    <xf numFmtId="167" fontId="37" fillId="0" borderId="186" xfId="0" applyNumberFormat="1" applyFont="1" applyBorder="1"/>
    <xf numFmtId="167" fontId="37" fillId="0" borderId="135" xfId="0" applyNumberFormat="1" applyFont="1" applyBorder="1"/>
    <xf numFmtId="167" fontId="37" fillId="0" borderId="136" xfId="0" applyNumberFormat="1" applyFont="1" applyBorder="1"/>
    <xf numFmtId="167" fontId="25" fillId="14" borderId="147" xfId="0" applyNumberFormat="1" applyFont="1" applyFill="1" applyBorder="1"/>
    <xf numFmtId="167" fontId="25" fillId="14" borderId="112" xfId="0" applyNumberFormat="1" applyFont="1" applyFill="1" applyBorder="1"/>
    <xf numFmtId="0" fontId="25" fillId="14" borderId="192" xfId="0" applyFont="1" applyFill="1" applyBorder="1"/>
    <xf numFmtId="0" fontId="0" fillId="16" borderId="102" xfId="0" applyFill="1" applyBorder="1"/>
    <xf numFmtId="167" fontId="25" fillId="14" borderId="194" xfId="0" applyNumberFormat="1" applyFont="1" applyFill="1" applyBorder="1"/>
    <xf numFmtId="0" fontId="25" fillId="14" borderId="193" xfId="0" applyFont="1" applyFill="1" applyBorder="1"/>
    <xf numFmtId="167" fontId="25" fillId="14" borderId="95" xfId="0" applyNumberFormat="1" applyFont="1" applyFill="1" applyBorder="1"/>
    <xf numFmtId="0" fontId="0" fillId="20" borderId="102" xfId="0" applyFill="1" applyBorder="1"/>
    <xf numFmtId="0" fontId="0" fillId="20" borderId="79" xfId="0" applyFill="1" applyBorder="1"/>
    <xf numFmtId="0" fontId="0" fillId="20" borderId="106" xfId="0" applyFill="1" applyBorder="1"/>
    <xf numFmtId="0" fontId="0" fillId="20" borderId="80" xfId="0" applyFill="1" applyBorder="1"/>
    <xf numFmtId="0" fontId="0" fillId="20" borderId="45" xfId="0" applyFill="1" applyBorder="1"/>
    <xf numFmtId="0" fontId="0" fillId="20" borderId="83" xfId="0" applyFill="1" applyBorder="1"/>
    <xf numFmtId="0" fontId="37" fillId="10" borderId="98" xfId="0" applyFont="1" applyFill="1" applyBorder="1" applyAlignment="1">
      <alignment horizontal="centerContinuous" vertical="center" wrapText="1"/>
    </xf>
    <xf numFmtId="0" fontId="37" fillId="10" borderId="42" xfId="0" applyFont="1" applyFill="1" applyBorder="1" applyAlignment="1">
      <alignment horizontal="centerContinuous" vertical="center" wrapText="1"/>
    </xf>
    <xf numFmtId="0" fontId="37" fillId="0" borderId="191" xfId="0" applyFont="1" applyBorder="1" applyAlignment="1">
      <alignment horizontal="centerContinuous" vertical="center" wrapText="1"/>
    </xf>
    <xf numFmtId="0" fontId="37" fillId="0" borderId="49" xfId="0" applyFont="1" applyBorder="1" applyAlignment="1">
      <alignment horizontal="centerContinuous" vertical="center" wrapText="1"/>
    </xf>
    <xf numFmtId="0" fontId="37" fillId="0" borderId="104" xfId="0" applyFont="1" applyBorder="1" applyAlignment="1">
      <alignment horizontal="centerContinuous" vertical="center" wrapText="1"/>
    </xf>
    <xf numFmtId="0" fontId="37" fillId="0" borderId="85" xfId="0" applyFont="1" applyBorder="1" applyAlignment="1">
      <alignment horizontal="centerContinuous" vertical="center" wrapText="1"/>
    </xf>
    <xf numFmtId="0" fontId="37" fillId="0" borderId="79" xfId="0" applyFont="1" applyBorder="1" applyAlignment="1">
      <alignment horizontal="centerContinuous"/>
    </xf>
    <xf numFmtId="0" fontId="37" fillId="0" borderId="106" xfId="0" applyFont="1" applyBorder="1" applyAlignment="1">
      <alignment horizontal="centerContinuous"/>
    </xf>
    <xf numFmtId="0" fontId="37" fillId="0" borderId="80" xfId="0" applyFont="1" applyBorder="1" applyAlignment="1">
      <alignment horizontal="centerContinuous"/>
    </xf>
    <xf numFmtId="0" fontId="37" fillId="10" borderId="42" xfId="0" applyFont="1" applyFill="1" applyBorder="1" applyAlignment="1">
      <alignment horizontal="centerContinuous"/>
    </xf>
    <xf numFmtId="0" fontId="37" fillId="10" borderId="44" xfId="0" applyFont="1" applyFill="1" applyBorder="1" applyAlignment="1">
      <alignment horizontal="centerContinuous"/>
    </xf>
    <xf numFmtId="0" fontId="10" fillId="2" borderId="195" xfId="0" applyFont="1" applyFill="1" applyBorder="1" applyAlignment="1">
      <alignment horizontal="center" vertical="center" wrapText="1"/>
    </xf>
    <xf numFmtId="0" fontId="10" fillId="10" borderId="196" xfId="0" applyFont="1" applyFill="1" applyBorder="1" applyAlignment="1">
      <alignment horizontal="center" vertical="center" wrapText="1"/>
    </xf>
    <xf numFmtId="3" fontId="10" fillId="0" borderId="0" xfId="0" applyNumberFormat="1" applyFont="1" applyAlignment="1">
      <alignment horizontal="right"/>
    </xf>
    <xf numFmtId="3" fontId="10" fillId="0" borderId="56" xfId="0" applyNumberFormat="1" applyFont="1" applyBorder="1" applyAlignment="1">
      <alignment horizontal="center" vertical="center"/>
    </xf>
    <xf numFmtId="3" fontId="10" fillId="0" borderId="58" xfId="0" applyNumberFormat="1" applyFont="1" applyBorder="1" applyAlignment="1">
      <alignment horizontal="center" vertical="center"/>
    </xf>
    <xf numFmtId="0" fontId="10" fillId="10" borderId="0" xfId="0" applyFont="1" applyFill="1"/>
    <xf numFmtId="0" fontId="10" fillId="10" borderId="46" xfId="0" applyFont="1" applyFill="1" applyBorder="1"/>
    <xf numFmtId="0" fontId="19" fillId="2" borderId="98" xfId="0" applyFont="1" applyFill="1" applyBorder="1" applyAlignment="1">
      <alignment horizontal="centerContinuous" vertical="center" wrapText="1"/>
    </xf>
    <xf numFmtId="0" fontId="19" fillId="2" borderId="42" xfId="0" applyFont="1" applyFill="1" applyBorder="1" applyAlignment="1">
      <alignment horizontal="centerContinuous" vertical="center" wrapText="1"/>
    </xf>
    <xf numFmtId="0" fontId="19" fillId="2" borderId="43" xfId="0" applyFont="1" applyFill="1" applyBorder="1" applyAlignment="1">
      <alignment horizontal="centerContinuous" vertical="center" wrapText="1"/>
    </xf>
    <xf numFmtId="0" fontId="10" fillId="10" borderId="197" xfId="0" applyFont="1" applyFill="1" applyBorder="1" applyAlignment="1">
      <alignment horizontal="center" vertical="center" wrapText="1"/>
    </xf>
    <xf numFmtId="3" fontId="10" fillId="0" borderId="46" xfId="0" applyNumberFormat="1" applyFont="1" applyBorder="1" applyAlignment="1">
      <alignment horizontal="right"/>
    </xf>
    <xf numFmtId="3" fontId="10" fillId="0" borderId="46" xfId="0" applyNumberFormat="1" applyFont="1" applyBorder="1" applyAlignment="1">
      <alignment horizontal="center" vertical="center"/>
    </xf>
    <xf numFmtId="3" fontId="10" fillId="0" borderId="156" xfId="0" applyNumberFormat="1" applyFont="1" applyBorder="1" applyAlignment="1">
      <alignment horizontal="center" vertical="center"/>
    </xf>
    <xf numFmtId="3" fontId="10" fillId="0" borderId="157" xfId="0" applyNumberFormat="1" applyFont="1" applyBorder="1" applyAlignment="1">
      <alignment horizontal="center" vertical="center"/>
    </xf>
    <xf numFmtId="3" fontId="10" fillId="0" borderId="123" xfId="0" applyNumberFormat="1" applyFont="1" applyBorder="1" applyAlignment="1">
      <alignment horizontal="center" vertical="center"/>
    </xf>
    <xf numFmtId="0" fontId="19" fillId="2" borderId="2" xfId="0" applyFont="1" applyFill="1" applyBorder="1" applyAlignment="1">
      <alignment horizontal="centerContinuous" vertical="center" wrapText="1"/>
    </xf>
    <xf numFmtId="0" fontId="19" fillId="2" borderId="49" xfId="0" applyFont="1" applyFill="1" applyBorder="1" applyAlignment="1">
      <alignment horizontal="centerContinuous" vertical="center" wrapText="1"/>
    </xf>
    <xf numFmtId="0" fontId="19" fillId="2" borderId="85" xfId="0" applyFont="1" applyFill="1" applyBorder="1" applyAlignment="1">
      <alignment horizontal="centerContinuous" vertical="center" wrapText="1"/>
    </xf>
    <xf numFmtId="0" fontId="19" fillId="11" borderId="49" xfId="0" applyFont="1" applyFill="1" applyBorder="1" applyAlignment="1">
      <alignment horizontal="centerContinuous" vertical="center" wrapText="1"/>
    </xf>
    <xf numFmtId="0" fontId="0" fillId="10" borderId="86" xfId="0" applyFill="1" applyBorder="1"/>
    <xf numFmtId="0" fontId="0" fillId="10" borderId="87" xfId="0" applyFill="1" applyBorder="1"/>
    <xf numFmtId="0" fontId="19" fillId="11" borderId="85" xfId="0" applyFont="1" applyFill="1" applyBorder="1" applyAlignment="1">
      <alignment horizontal="centerContinuous" vertical="center" wrapText="1"/>
    </xf>
    <xf numFmtId="0" fontId="10" fillId="2" borderId="200" xfId="0" applyFont="1" applyFill="1" applyBorder="1" applyAlignment="1">
      <alignment horizontal="center" vertical="center" wrapText="1"/>
    </xf>
    <xf numFmtId="3" fontId="10" fillId="0" borderId="60" xfId="0" applyNumberFormat="1" applyFont="1" applyBorder="1" applyAlignment="1">
      <alignment horizontal="center" vertical="center"/>
    </xf>
    <xf numFmtId="3" fontId="10" fillId="0" borderId="160" xfId="0" applyNumberFormat="1" applyFont="1" applyBorder="1" applyAlignment="1">
      <alignment horizontal="center" vertical="center"/>
    </xf>
    <xf numFmtId="1" fontId="19" fillId="5" borderId="46" xfId="0" applyNumberFormat="1" applyFont="1" applyFill="1" applyBorder="1" applyAlignment="1">
      <alignment horizontal="center" vertical="center" wrapText="1"/>
    </xf>
    <xf numFmtId="1" fontId="19" fillId="5" borderId="47" xfId="0" applyNumberFormat="1" applyFont="1" applyFill="1" applyBorder="1" applyAlignment="1">
      <alignment horizontal="center" vertical="center" wrapText="1"/>
    </xf>
    <xf numFmtId="1" fontId="25" fillId="6" borderId="47" xfId="10" applyNumberFormat="1" applyFont="1" applyFill="1" applyBorder="1" applyAlignment="1">
      <alignment horizontal="center" vertical="center" wrapText="1"/>
    </xf>
    <xf numFmtId="0" fontId="10" fillId="0" borderId="46" xfId="0" applyFont="1" applyBorder="1" applyAlignment="1">
      <alignment horizontal="center" vertical="center"/>
    </xf>
    <xf numFmtId="0" fontId="10" fillId="0" borderId="123" xfId="0" applyFont="1" applyBorder="1" applyAlignment="1">
      <alignment horizontal="center" vertical="center"/>
    </xf>
    <xf numFmtId="0" fontId="10" fillId="2" borderId="202" xfId="0" applyFont="1" applyFill="1" applyBorder="1" applyAlignment="1">
      <alignment horizontal="center" vertical="center" wrapText="1"/>
    </xf>
    <xf numFmtId="170" fontId="10" fillId="4" borderId="2" xfId="0" applyNumberFormat="1" applyFont="1" applyFill="1" applyBorder="1" applyAlignment="1">
      <alignment horizontal="left"/>
    </xf>
    <xf numFmtId="165" fontId="25" fillId="6" borderId="203" xfId="0" applyNumberFormat="1" applyFont="1" applyFill="1" applyBorder="1"/>
    <xf numFmtId="3" fontId="25" fillId="6" borderId="203" xfId="0" applyNumberFormat="1" applyFont="1" applyFill="1" applyBorder="1"/>
    <xf numFmtId="0" fontId="19" fillId="9" borderId="2" xfId="0" applyFont="1" applyFill="1" applyBorder="1" applyAlignment="1">
      <alignment horizontal="center" vertical="center" wrapText="1"/>
    </xf>
    <xf numFmtId="1" fontId="10" fillId="0" borderId="2" xfId="0" applyNumberFormat="1" applyFont="1" applyBorder="1"/>
    <xf numFmtId="0" fontId="10" fillId="2" borderId="169" xfId="10" applyFont="1" applyFill="1" applyBorder="1" applyAlignment="1">
      <alignment horizontal="center" vertical="center" wrapText="1"/>
    </xf>
    <xf numFmtId="0" fontId="10" fillId="2" borderId="168" xfId="10" applyFont="1" applyFill="1" applyBorder="1" applyAlignment="1">
      <alignment horizontal="center" vertical="center" wrapText="1"/>
    </xf>
    <xf numFmtId="3" fontId="37" fillId="0" borderId="0" xfId="0" applyNumberFormat="1" applyFont="1"/>
    <xf numFmtId="3" fontId="22" fillId="22" borderId="115" xfId="0" applyNumberFormat="1" applyFont="1" applyFill="1" applyBorder="1"/>
    <xf numFmtId="167" fontId="40" fillId="20" borderId="60" xfId="8" applyNumberFormat="1" applyFont="1" applyFill="1" applyBorder="1" applyAlignment="1">
      <alignment vertical="center"/>
    </xf>
    <xf numFmtId="3" fontId="25" fillId="7" borderId="203" xfId="0" applyNumberFormat="1" applyFont="1" applyFill="1" applyBorder="1"/>
    <xf numFmtId="0" fontId="10" fillId="2" borderId="204" xfId="0" applyFont="1" applyFill="1" applyBorder="1" applyAlignment="1">
      <alignment vertical="center"/>
    </xf>
    <xf numFmtId="0" fontId="10" fillId="2" borderId="37" xfId="0" applyFont="1" applyFill="1" applyBorder="1" applyAlignment="1">
      <alignment vertical="center"/>
    </xf>
    <xf numFmtId="0" fontId="10" fillId="2" borderId="34" xfId="0" applyFont="1" applyFill="1" applyBorder="1" applyAlignment="1">
      <alignment vertical="center"/>
    </xf>
    <xf numFmtId="0" fontId="10" fillId="2" borderId="41" xfId="0" applyFont="1" applyFill="1" applyBorder="1" applyAlignment="1">
      <alignment vertical="center"/>
    </xf>
    <xf numFmtId="3" fontId="25" fillId="6" borderId="59" xfId="0" applyNumberFormat="1" applyFont="1" applyFill="1" applyBorder="1" applyAlignment="1">
      <alignment vertical="center"/>
    </xf>
    <xf numFmtId="0" fontId="10" fillId="2" borderId="0" xfId="0" applyFont="1" applyFill="1" applyAlignment="1">
      <alignment vertical="center"/>
    </xf>
    <xf numFmtId="0" fontId="10" fillId="2" borderId="86" xfId="0" applyFont="1" applyFill="1" applyBorder="1" applyAlignment="1">
      <alignment vertical="center"/>
    </xf>
    <xf numFmtId="0" fontId="10" fillId="11" borderId="0" xfId="0" applyFont="1" applyFill="1" applyAlignment="1">
      <alignment vertical="center"/>
    </xf>
    <xf numFmtId="0" fontId="10" fillId="0" borderId="68" xfId="0" applyFont="1" applyBorder="1" applyAlignment="1">
      <alignment horizontal="center" vertical="center" wrapText="1"/>
    </xf>
    <xf numFmtId="0" fontId="10" fillId="0" borderId="117" xfId="0" applyFont="1" applyBorder="1" applyAlignment="1">
      <alignment horizontal="center" vertical="center" wrapText="1"/>
    </xf>
    <xf numFmtId="0" fontId="24" fillId="0" borderId="206" xfId="0" applyFont="1" applyBorder="1" applyAlignment="1">
      <alignment horizontal="centerContinuous" vertical="center"/>
    </xf>
    <xf numFmtId="0" fontId="10" fillId="0" borderId="71" xfId="0" applyFont="1" applyBorder="1" applyAlignment="1">
      <alignment horizontal="center" vertical="center" wrapText="1"/>
    </xf>
    <xf numFmtId="0" fontId="10" fillId="0" borderId="31" xfId="0" applyFont="1" applyBorder="1" applyAlignment="1">
      <alignment horizontal="center" vertical="center" wrapText="1"/>
    </xf>
    <xf numFmtId="0" fontId="10" fillId="11" borderId="0" xfId="0" applyFont="1" applyFill="1" applyAlignment="1">
      <alignment vertical="center" wrapText="1"/>
    </xf>
    <xf numFmtId="3" fontId="39" fillId="25" borderId="60" xfId="0" applyNumberFormat="1" applyFont="1" applyFill="1" applyBorder="1" applyAlignment="1">
      <alignment vertical="center"/>
    </xf>
    <xf numFmtId="3" fontId="39" fillId="25" borderId="115" xfId="0" applyNumberFormat="1" applyFont="1" applyFill="1" applyBorder="1" applyAlignment="1">
      <alignment vertical="center"/>
    </xf>
    <xf numFmtId="3" fontId="25" fillId="14" borderId="207" xfId="0" applyNumberFormat="1" applyFont="1" applyFill="1" applyBorder="1" applyAlignment="1">
      <alignment vertical="center"/>
    </xf>
    <xf numFmtId="174" fontId="25" fillId="14" borderId="2" xfId="1" applyNumberFormat="1" applyFont="1" applyFill="1" applyBorder="1" applyAlignment="1">
      <alignment vertical="center"/>
    </xf>
    <xf numFmtId="3" fontId="39" fillId="25" borderId="58" xfId="0" applyNumberFormat="1" applyFont="1" applyFill="1" applyBorder="1" applyAlignment="1">
      <alignment vertical="center"/>
    </xf>
    <xf numFmtId="174" fontId="25" fillId="14" borderId="96" xfId="1" applyNumberFormat="1" applyFont="1" applyFill="1" applyBorder="1" applyAlignment="1">
      <alignment vertical="center"/>
    </xf>
    <xf numFmtId="0" fontId="10" fillId="11" borderId="0" xfId="0" applyFont="1" applyFill="1"/>
    <xf numFmtId="3" fontId="24" fillId="25" borderId="60" xfId="0" applyNumberFormat="1" applyFont="1" applyFill="1" applyBorder="1" applyAlignment="1">
      <alignment vertical="center"/>
    </xf>
    <xf numFmtId="3" fontId="24" fillId="25" borderId="58" xfId="0" applyNumberFormat="1" applyFont="1" applyFill="1" applyBorder="1" applyAlignment="1">
      <alignment vertical="center"/>
    </xf>
    <xf numFmtId="174" fontId="10" fillId="0" borderId="2" xfId="1" applyNumberFormat="1" applyFont="1" applyBorder="1" applyAlignment="1">
      <alignment vertical="center"/>
    </xf>
    <xf numFmtId="3" fontId="25" fillId="14" borderId="18" xfId="0" applyNumberFormat="1" applyFont="1" applyFill="1" applyBorder="1" applyAlignment="1">
      <alignment vertical="center"/>
    </xf>
    <xf numFmtId="3" fontId="10" fillId="25" borderId="60" xfId="0" applyNumberFormat="1" applyFont="1" applyFill="1" applyBorder="1" applyAlignment="1">
      <alignment vertical="center"/>
    </xf>
    <xf numFmtId="3" fontId="10" fillId="25" borderId="58" xfId="0" applyNumberFormat="1" applyFont="1" applyFill="1" applyBorder="1" applyAlignment="1">
      <alignment vertical="center"/>
    </xf>
    <xf numFmtId="174" fontId="10" fillId="0" borderId="102" xfId="1" applyNumberFormat="1" applyFont="1" applyBorder="1" applyAlignment="1">
      <alignment vertical="center"/>
    </xf>
    <xf numFmtId="0" fontId="10" fillId="4" borderId="0" xfId="0" applyFont="1" applyFill="1"/>
    <xf numFmtId="2" fontId="10" fillId="4" borderId="0" xfId="0" applyNumberFormat="1" applyFont="1" applyFill="1" applyAlignment="1">
      <alignment horizontal="center"/>
    </xf>
    <xf numFmtId="167" fontId="10" fillId="4" borderId="0" xfId="0" applyNumberFormat="1" applyFont="1" applyFill="1"/>
    <xf numFmtId="0" fontId="19" fillId="4" borderId="0" xfId="0" applyFont="1" applyFill="1" applyAlignment="1">
      <alignment horizontal="center"/>
    </xf>
    <xf numFmtId="170" fontId="10" fillId="4" borderId="0" xfId="0" applyNumberFormat="1" applyFont="1" applyFill="1"/>
    <xf numFmtId="0" fontId="59" fillId="10" borderId="36" xfId="0" applyFont="1" applyFill="1" applyBorder="1" applyAlignment="1">
      <alignment horizontal="centerContinuous"/>
    </xf>
    <xf numFmtId="0" fontId="59" fillId="10" borderId="37" xfId="0" applyFont="1" applyFill="1" applyBorder="1" applyAlignment="1">
      <alignment horizontal="centerContinuous"/>
    </xf>
    <xf numFmtId="174" fontId="10" fillId="0" borderId="209" xfId="1" applyNumberFormat="1" applyFont="1" applyBorder="1" applyAlignment="1">
      <alignment vertical="center"/>
    </xf>
    <xf numFmtId="174" fontId="10" fillId="0" borderId="210" xfId="1" applyNumberFormat="1" applyFont="1" applyBorder="1" applyAlignment="1">
      <alignment vertical="center"/>
    </xf>
    <xf numFmtId="174" fontId="10" fillId="0" borderId="211" xfId="1" applyNumberFormat="1" applyFont="1" applyBorder="1" applyAlignment="1">
      <alignment vertical="center"/>
    </xf>
    <xf numFmtId="174" fontId="10" fillId="0" borderId="212" xfId="1" applyNumberFormat="1" applyFont="1" applyBorder="1" applyAlignment="1">
      <alignment vertical="center"/>
    </xf>
    <xf numFmtId="174" fontId="10" fillId="0" borderId="213" xfId="1" applyNumberFormat="1" applyFont="1" applyBorder="1" applyAlignment="1">
      <alignment vertical="center"/>
    </xf>
    <xf numFmtId="174" fontId="10" fillId="0" borderId="214" xfId="1" applyNumberFormat="1" applyFont="1" applyBorder="1" applyAlignment="1">
      <alignment vertical="center"/>
    </xf>
    <xf numFmtId="0" fontId="10" fillId="0" borderId="215" xfId="0" applyFont="1" applyBorder="1" applyAlignment="1">
      <alignment horizontal="center" vertical="center" wrapText="1"/>
    </xf>
    <xf numFmtId="0" fontId="24" fillId="0" borderId="215" xfId="0" applyFont="1" applyBorder="1" applyAlignment="1">
      <alignment horizontal="centerContinuous" vertical="center"/>
    </xf>
    <xf numFmtId="0" fontId="10" fillId="10" borderId="216" xfId="0" applyFont="1" applyFill="1" applyBorder="1" applyAlignment="1">
      <alignment horizontal="centerContinuous" vertical="center" wrapText="1"/>
    </xf>
    <xf numFmtId="3" fontId="25" fillId="14" borderId="217" xfId="0" applyNumberFormat="1" applyFont="1" applyFill="1" applyBorder="1" applyAlignment="1">
      <alignment vertical="center"/>
    </xf>
    <xf numFmtId="3" fontId="10" fillId="0" borderId="102" xfId="0" applyNumberFormat="1" applyFont="1" applyBorder="1" applyAlignment="1">
      <alignment vertical="center"/>
    </xf>
    <xf numFmtId="3" fontId="10" fillId="0" borderId="2" xfId="0" applyNumberFormat="1" applyFont="1" applyBorder="1" applyAlignment="1">
      <alignment vertical="center"/>
    </xf>
    <xf numFmtId="1" fontId="19" fillId="5" borderId="11" xfId="0" applyNumberFormat="1" applyFont="1" applyFill="1" applyBorder="1" applyAlignment="1">
      <alignment horizontal="center" vertical="center" wrapText="1"/>
    </xf>
    <xf numFmtId="164" fontId="10" fillId="5" borderId="182" xfId="0" applyNumberFormat="1" applyFont="1" applyFill="1" applyBorder="1"/>
    <xf numFmtId="1" fontId="19" fillId="5" borderId="182" xfId="0" applyNumberFormat="1" applyFont="1" applyFill="1" applyBorder="1" applyAlignment="1">
      <alignment horizontal="center" vertical="center"/>
    </xf>
    <xf numFmtId="1" fontId="10" fillId="0" borderId="218" xfId="1" applyNumberFormat="1" applyFont="1" applyBorder="1" applyAlignment="1">
      <alignment horizontal="center"/>
    </xf>
    <xf numFmtId="1" fontId="10" fillId="0" borderId="219" xfId="1" applyNumberFormat="1" applyFont="1" applyBorder="1" applyAlignment="1">
      <alignment horizontal="center"/>
    </xf>
    <xf numFmtId="1" fontId="24" fillId="0" borderId="219" xfId="1" applyNumberFormat="1" applyFont="1" applyBorder="1" applyAlignment="1">
      <alignment horizontal="center"/>
    </xf>
    <xf numFmtId="1" fontId="10" fillId="0" borderId="208" xfId="1" applyNumberFormat="1" applyFont="1" applyBorder="1" applyAlignment="1">
      <alignment horizontal="center"/>
    </xf>
    <xf numFmtId="0" fontId="25" fillId="11" borderId="204" xfId="0" applyFont="1" applyFill="1" applyBorder="1" applyAlignment="1">
      <alignment horizontal="centerContinuous" vertical="center" wrapText="1"/>
    </xf>
    <xf numFmtId="1" fontId="20" fillId="2" borderId="34" xfId="0" applyNumberFormat="1" applyFont="1" applyFill="1" applyBorder="1"/>
    <xf numFmtId="1" fontId="20" fillId="2" borderId="2" xfId="0" applyNumberFormat="1" applyFont="1" applyFill="1" applyBorder="1"/>
    <xf numFmtId="1" fontId="20" fillId="2" borderId="41" xfId="0" applyNumberFormat="1" applyFont="1" applyFill="1" applyBorder="1"/>
    <xf numFmtId="1" fontId="20" fillId="2" borderId="205" xfId="0" applyNumberFormat="1" applyFont="1" applyFill="1" applyBorder="1"/>
    <xf numFmtId="174" fontId="10" fillId="0" borderId="220" xfId="1" applyNumberFormat="1" applyFont="1" applyBorder="1" applyAlignment="1">
      <alignment vertical="center"/>
    </xf>
    <xf numFmtId="4" fontId="43" fillId="23" borderId="45" xfId="7" applyNumberFormat="1" applyFont="1" applyFill="1" applyBorder="1" applyAlignment="1">
      <alignment vertical="center"/>
    </xf>
    <xf numFmtId="171" fontId="25" fillId="14" borderId="79" xfId="1" applyNumberFormat="1" applyFont="1" applyFill="1" applyBorder="1" applyAlignment="1">
      <alignment horizontal="right"/>
    </xf>
    <xf numFmtId="0" fontId="10" fillId="0" borderId="181" xfId="10" applyFont="1" applyBorder="1" applyAlignment="1">
      <alignment horizontal="center" vertical="center" wrapText="1"/>
    </xf>
    <xf numFmtId="0" fontId="0" fillId="10" borderId="49" xfId="0" applyFill="1" applyBorder="1"/>
    <xf numFmtId="0" fontId="25" fillId="14" borderId="221" xfId="0" applyFont="1" applyFill="1" applyBorder="1"/>
    <xf numFmtId="0" fontId="37" fillId="10" borderId="44" xfId="0" applyFont="1" applyFill="1" applyBorder="1" applyAlignment="1">
      <alignment horizontal="centerContinuous" vertical="center" wrapText="1"/>
    </xf>
    <xf numFmtId="167" fontId="25" fillId="14" borderId="80" xfId="0" applyNumberFormat="1" applyFont="1" applyFill="1" applyBorder="1"/>
    <xf numFmtId="0" fontId="37" fillId="10" borderId="43" xfId="0" applyFont="1" applyFill="1" applyBorder="1" applyAlignment="1">
      <alignment horizontal="centerContinuous"/>
    </xf>
    <xf numFmtId="0" fontId="24" fillId="0" borderId="222" xfId="0" applyFont="1" applyBorder="1" applyAlignment="1">
      <alignment horizontal="centerContinuous" vertical="center"/>
    </xf>
    <xf numFmtId="0" fontId="10" fillId="0" borderId="46" xfId="0" applyFont="1" applyBorder="1" applyAlignment="1">
      <alignment horizontal="center"/>
    </xf>
    <xf numFmtId="0" fontId="10" fillId="0" borderId="123" xfId="0" applyFont="1" applyBorder="1" applyAlignment="1">
      <alignment horizontal="center"/>
    </xf>
    <xf numFmtId="174" fontId="10" fillId="0" borderId="158" xfId="1" applyNumberFormat="1" applyFont="1" applyBorder="1" applyAlignment="1">
      <alignment horizontal="right"/>
    </xf>
    <xf numFmtId="174" fontId="10" fillId="0" borderId="159" xfId="1" applyNumberFormat="1" applyFont="1" applyBorder="1" applyAlignment="1">
      <alignment horizontal="center"/>
    </xf>
    <xf numFmtId="174" fontId="10" fillId="0" borderId="115" xfId="1" applyNumberFormat="1" applyFont="1" applyBorder="1" applyAlignment="1">
      <alignment horizontal="right"/>
    </xf>
    <xf numFmtId="174" fontId="25" fillId="6" borderId="203" xfId="1" applyNumberFormat="1" applyFont="1" applyFill="1" applyBorder="1" applyAlignment="1">
      <alignment horizontal="right"/>
    </xf>
    <xf numFmtId="0" fontId="10" fillId="0" borderId="94" xfId="0" applyFont="1" applyBorder="1" applyAlignment="1">
      <alignment horizontal="center" vertical="center" wrapText="1"/>
    </xf>
    <xf numFmtId="174" fontId="25" fillId="14" borderId="67" xfId="1" applyNumberFormat="1" applyFont="1" applyFill="1" applyBorder="1" applyAlignment="1">
      <alignment vertical="center"/>
    </xf>
    <xf numFmtId="3" fontId="25" fillId="14" borderId="223" xfId="0" applyNumberFormat="1" applyFont="1" applyFill="1" applyBorder="1" applyAlignment="1">
      <alignment vertical="center"/>
    </xf>
    <xf numFmtId="174" fontId="25" fillId="14" borderId="75" xfId="1" applyNumberFormat="1" applyFont="1" applyFill="1" applyBorder="1" applyAlignment="1">
      <alignment vertical="center"/>
    </xf>
    <xf numFmtId="0" fontId="10" fillId="0" borderId="224" xfId="0" applyFont="1" applyBorder="1" applyAlignment="1">
      <alignment horizontal="center" vertical="center" wrapText="1"/>
    </xf>
    <xf numFmtId="0" fontId="24" fillId="0" borderId="224" xfId="0" applyFont="1" applyBorder="1" applyAlignment="1">
      <alignment horizontal="centerContinuous" vertical="center"/>
    </xf>
    <xf numFmtId="174" fontId="10" fillId="0" borderId="225" xfId="1" applyNumberFormat="1" applyFont="1" applyBorder="1" applyAlignment="1">
      <alignment vertical="center"/>
    </xf>
    <xf numFmtId="174" fontId="10" fillId="0" borderId="226" xfId="1" applyNumberFormat="1" applyFont="1" applyBorder="1" applyAlignment="1">
      <alignment vertical="center"/>
    </xf>
    <xf numFmtId="174" fontId="10" fillId="4" borderId="0" xfId="0" applyNumberFormat="1" applyFont="1" applyFill="1"/>
    <xf numFmtId="174" fontId="24" fillId="0" borderId="227" xfId="1" applyNumberFormat="1" applyFont="1" applyFill="1" applyBorder="1" applyAlignment="1">
      <alignment vertical="center"/>
    </xf>
    <xf numFmtId="174" fontId="24" fillId="0" borderId="228" xfId="1" applyNumberFormat="1" applyFont="1" applyFill="1" applyBorder="1" applyAlignment="1">
      <alignment vertical="center"/>
    </xf>
    <xf numFmtId="174" fontId="25" fillId="14" borderId="230" xfId="1" applyNumberFormat="1" applyFont="1" applyFill="1" applyBorder="1" applyAlignment="1">
      <alignment vertical="center"/>
    </xf>
    <xf numFmtId="174" fontId="25" fillId="14" borderId="229" xfId="1" applyNumberFormat="1" applyFont="1" applyFill="1" applyBorder="1" applyAlignment="1">
      <alignment vertical="center"/>
    </xf>
    <xf numFmtId="1" fontId="36" fillId="12" borderId="42" xfId="0" applyNumberFormat="1" applyFont="1" applyFill="1" applyBorder="1" applyAlignment="1">
      <alignment horizontal="center"/>
    </xf>
    <xf numFmtId="1" fontId="36" fillId="12" borderId="43" xfId="0" applyNumberFormat="1" applyFont="1" applyFill="1" applyBorder="1" applyAlignment="1">
      <alignment horizontal="center"/>
    </xf>
    <xf numFmtId="0" fontId="24" fillId="12" borderId="44" xfId="0" applyFont="1" applyFill="1" applyBorder="1" applyAlignment="1">
      <alignment horizontal="centerContinuous" vertical="center" wrapText="1"/>
    </xf>
    <xf numFmtId="0" fontId="39" fillId="12" borderId="44" xfId="0" applyFont="1" applyFill="1" applyBorder="1" applyAlignment="1">
      <alignment horizontal="centerContinuous" vertical="center" wrapText="1"/>
    </xf>
    <xf numFmtId="0" fontId="39" fillId="12" borderId="42" xfId="0" applyFont="1" applyFill="1" applyBorder="1" applyAlignment="1">
      <alignment horizontal="centerContinuous" vertical="center" wrapText="1"/>
    </xf>
    <xf numFmtId="0" fontId="39" fillId="12" borderId="43" xfId="0" applyFont="1" applyFill="1" applyBorder="1" applyAlignment="1">
      <alignment horizontal="centerContinuous" vertical="center" wrapText="1"/>
    </xf>
    <xf numFmtId="0" fontId="24" fillId="12" borderId="0" xfId="0" applyFont="1" applyFill="1"/>
    <xf numFmtId="0" fontId="24" fillId="10" borderId="0" xfId="0" applyFont="1" applyFill="1"/>
    <xf numFmtId="1" fontId="39" fillId="18" borderId="46" xfId="16" applyNumberFormat="1" applyFont="1" applyFill="1" applyBorder="1" applyAlignment="1">
      <alignment horizontal="center" vertical="center"/>
    </xf>
    <xf numFmtId="1" fontId="39" fillId="18" borderId="43" xfId="6" applyNumberFormat="1" applyFont="1" applyFill="1" applyBorder="1" applyAlignment="1" applyProtection="1">
      <alignment horizontal="center" vertical="center" wrapText="1"/>
    </xf>
    <xf numFmtId="164" fontId="24" fillId="18" borderId="47" xfId="0" applyNumberFormat="1" applyFont="1" applyFill="1" applyBorder="1"/>
    <xf numFmtId="1" fontId="39" fillId="18" borderId="181" xfId="6" applyNumberFormat="1" applyFont="1" applyFill="1" applyBorder="1" applyAlignment="1" applyProtection="1">
      <alignment horizontal="center" vertical="center" wrapText="1"/>
    </xf>
    <xf numFmtId="0" fontId="39" fillId="12" borderId="199" xfId="0" applyFont="1" applyFill="1" applyBorder="1" applyAlignment="1">
      <alignment horizontal="center" vertical="center" wrapText="1"/>
    </xf>
    <xf numFmtId="0" fontId="39" fillId="12" borderId="46" xfId="0" applyFont="1" applyFill="1" applyBorder="1" applyAlignment="1">
      <alignment vertical="center"/>
    </xf>
    <xf numFmtId="0" fontId="39" fillId="12" borderId="2" xfId="0" applyFont="1" applyFill="1" applyBorder="1" applyAlignment="1">
      <alignment horizontal="center" vertical="center" wrapText="1"/>
    </xf>
    <xf numFmtId="0" fontId="39" fillId="12" borderId="2" xfId="0" applyFont="1" applyFill="1" applyBorder="1" applyAlignment="1">
      <alignment vertical="center" wrapText="1"/>
    </xf>
    <xf numFmtId="0" fontId="39" fillId="12" borderId="2" xfId="0" applyFont="1" applyFill="1" applyBorder="1" applyAlignment="1">
      <alignment vertical="center"/>
    </xf>
    <xf numFmtId="1" fontId="24" fillId="12" borderId="199" xfId="0" applyNumberFormat="1" applyFont="1" applyFill="1" applyBorder="1" applyAlignment="1">
      <alignment horizontal="centerContinuous"/>
    </xf>
    <xf numFmtId="1" fontId="36" fillId="12" borderId="2" xfId="0" applyNumberFormat="1" applyFont="1" applyFill="1" applyBorder="1" applyAlignment="1">
      <alignment horizontal="centerContinuous"/>
    </xf>
    <xf numFmtId="1" fontId="36" fillId="12" borderId="46" xfId="0" applyNumberFormat="1" applyFont="1" applyFill="1" applyBorder="1" applyAlignment="1">
      <alignment horizontal="centerContinuous"/>
    </xf>
    <xf numFmtId="0" fontId="39" fillId="12" borderId="232" xfId="0" applyFont="1" applyFill="1" applyBorder="1" applyAlignment="1">
      <alignment horizontal="centerContinuous" vertical="center" wrapText="1"/>
    </xf>
    <xf numFmtId="0" fontId="24" fillId="12" borderId="0" xfId="0" applyFont="1" applyFill="1" applyAlignment="1">
      <alignment vertical="center"/>
    </xf>
    <xf numFmtId="0" fontId="24" fillId="12" borderId="2" xfId="0" applyFont="1" applyFill="1" applyBorder="1" applyAlignment="1">
      <alignment vertical="center"/>
    </xf>
    <xf numFmtId="0" fontId="24" fillId="12" borderId="46" xfId="0" applyFont="1" applyFill="1" applyBorder="1" applyAlignment="1">
      <alignment vertical="center"/>
    </xf>
    <xf numFmtId="0" fontId="24" fillId="12" borderId="0" xfId="0" applyFont="1" applyFill="1" applyAlignment="1">
      <alignment vertical="center" wrapText="1"/>
    </xf>
    <xf numFmtId="3" fontId="25" fillId="14" borderId="187" xfId="0" applyNumberFormat="1" applyFont="1" applyFill="1" applyBorder="1"/>
    <xf numFmtId="3" fontId="25" fillId="14" borderId="106" xfId="0" applyNumberFormat="1" applyFont="1" applyFill="1" applyBorder="1"/>
    <xf numFmtId="3" fontId="24" fillId="16" borderId="106" xfId="0" applyNumberFormat="1" applyFont="1" applyFill="1" applyBorder="1"/>
    <xf numFmtId="3" fontId="25" fillId="14" borderId="80" xfId="0" applyNumberFormat="1" applyFont="1" applyFill="1" applyBorder="1"/>
    <xf numFmtId="3" fontId="24" fillId="0" borderId="187" xfId="0" applyNumberFormat="1" applyFont="1" applyBorder="1"/>
    <xf numFmtId="3" fontId="24" fillId="0" borderId="106" xfId="0" applyNumberFormat="1" applyFont="1" applyBorder="1"/>
    <xf numFmtId="3" fontId="24" fillId="0" borderId="80" xfId="0" applyNumberFormat="1" applyFont="1" applyBorder="1"/>
    <xf numFmtId="3" fontId="24" fillId="0" borderId="106" xfId="1" applyNumberFormat="1" applyFont="1" applyBorder="1"/>
    <xf numFmtId="0" fontId="24" fillId="10" borderId="235" xfId="0" applyFont="1" applyFill="1" applyBorder="1" applyAlignment="1">
      <alignment horizontal="center" vertical="center" wrapText="1"/>
    </xf>
    <xf numFmtId="0" fontId="24" fillId="10" borderId="186" xfId="0" applyFont="1" applyFill="1" applyBorder="1" applyAlignment="1">
      <alignment horizontal="center" vertical="center" wrapText="1"/>
    </xf>
    <xf numFmtId="0" fontId="24" fillId="10" borderId="135" xfId="0" applyFont="1" applyFill="1" applyBorder="1" applyAlignment="1">
      <alignment horizontal="center" vertical="center" wrapText="1"/>
    </xf>
    <xf numFmtId="3" fontId="39" fillId="16" borderId="106" xfId="0" applyNumberFormat="1" applyFont="1" applyFill="1" applyBorder="1"/>
    <xf numFmtId="0" fontId="24" fillId="12" borderId="42" xfId="0" applyFont="1" applyFill="1" applyBorder="1" applyAlignment="1">
      <alignment horizontal="centerContinuous" vertical="center" wrapText="1"/>
    </xf>
    <xf numFmtId="0" fontId="24" fillId="12" borderId="43" xfId="0" applyFont="1" applyFill="1" applyBorder="1" applyAlignment="1">
      <alignment horizontal="centerContinuous" vertical="center" wrapText="1"/>
    </xf>
    <xf numFmtId="3" fontId="10" fillId="0" borderId="237" xfId="0" applyNumberFormat="1" applyFont="1" applyBorder="1"/>
    <xf numFmtId="3" fontId="10" fillId="0" borderId="236" xfId="0" applyNumberFormat="1" applyFont="1" applyBorder="1"/>
    <xf numFmtId="3" fontId="25" fillId="14" borderId="194" xfId="0" applyNumberFormat="1" applyFont="1" applyFill="1" applyBorder="1"/>
    <xf numFmtId="3" fontId="25" fillId="14" borderId="238" xfId="0" applyNumberFormat="1" applyFont="1" applyFill="1" applyBorder="1"/>
    <xf numFmtId="3" fontId="10" fillId="0" borderId="106" xfId="0" applyNumberFormat="1" applyFont="1" applyBorder="1"/>
    <xf numFmtId="3" fontId="24" fillId="0" borderId="235" xfId="0" applyNumberFormat="1" applyFont="1" applyBorder="1"/>
    <xf numFmtId="3" fontId="24" fillId="0" borderId="186" xfId="0" applyNumberFormat="1" applyFont="1" applyBorder="1"/>
    <xf numFmtId="3" fontId="24" fillId="0" borderId="135" xfId="0" applyNumberFormat="1" applyFont="1" applyBorder="1"/>
    <xf numFmtId="3" fontId="25" fillId="14" borderId="239" xfId="0" applyNumberFormat="1" applyFont="1" applyFill="1" applyBorder="1"/>
    <xf numFmtId="3" fontId="25" fillId="14" borderId="190" xfId="0" applyNumberFormat="1" applyFont="1" applyFill="1" applyBorder="1"/>
    <xf numFmtId="3" fontId="10" fillId="0" borderId="147" xfId="0" applyNumberFormat="1" applyFont="1" applyBorder="1"/>
    <xf numFmtId="3" fontId="10" fillId="0" borderId="80" xfId="0" applyNumberFormat="1" applyFont="1" applyBorder="1"/>
    <xf numFmtId="3" fontId="10" fillId="0" borderId="148" xfId="0" applyNumberFormat="1" applyFont="1" applyBorder="1"/>
    <xf numFmtId="3" fontId="10" fillId="0" borderId="186" xfId="0" applyNumberFormat="1" applyFont="1" applyBorder="1"/>
    <xf numFmtId="3" fontId="10" fillId="0" borderId="135" xfId="0" applyNumberFormat="1" applyFont="1" applyBorder="1"/>
    <xf numFmtId="1" fontId="39" fillId="18" borderId="87" xfId="16" applyNumberFormat="1" applyFont="1" applyFill="1" applyBorder="1" applyAlignment="1">
      <alignment horizontal="center" vertical="center" wrapText="1"/>
    </xf>
    <xf numFmtId="1" fontId="24" fillId="12" borderId="233" xfId="0" applyNumberFormat="1" applyFont="1" applyFill="1" applyBorder="1" applyAlignment="1">
      <alignment horizontal="center" vertical="center"/>
    </xf>
    <xf numFmtId="1" fontId="24" fillId="12" borderId="234" xfId="0" applyNumberFormat="1" applyFont="1" applyFill="1" applyBorder="1" applyAlignment="1">
      <alignment horizontal="center" vertical="center"/>
    </xf>
    <xf numFmtId="1" fontId="24" fillId="12" borderId="78" xfId="0" applyNumberFormat="1" applyFont="1" applyFill="1" applyBorder="1" applyAlignment="1">
      <alignment horizontal="center" vertical="center"/>
    </xf>
    <xf numFmtId="0" fontId="24" fillId="12" borderId="231" xfId="0" applyFont="1" applyFill="1" applyBorder="1" applyAlignment="1">
      <alignment horizontal="center" vertical="center" wrapText="1"/>
    </xf>
    <xf numFmtId="0" fontId="24" fillId="12" borderId="42" xfId="0" applyFont="1" applyFill="1" applyBorder="1" applyAlignment="1">
      <alignment horizontal="center" vertical="center" wrapText="1"/>
    </xf>
    <xf numFmtId="0" fontId="24" fillId="12" borderId="44" xfId="0" applyFont="1" applyFill="1" applyBorder="1" applyAlignment="1">
      <alignment horizontal="center" vertical="center" wrapText="1"/>
    </xf>
    <xf numFmtId="1" fontId="39" fillId="18" borderId="47" xfId="6" applyNumberFormat="1" applyFont="1" applyFill="1" applyBorder="1" applyAlignment="1" applyProtection="1">
      <alignment horizontal="center" vertical="center" wrapText="1"/>
    </xf>
    <xf numFmtId="0" fontId="24" fillId="0" borderId="236" xfId="0" applyFont="1" applyBorder="1" applyAlignment="1">
      <alignment horizontal="center" vertical="center" wrapText="1"/>
    </xf>
    <xf numFmtId="0" fontId="24" fillId="0" borderId="148" xfId="0" applyFont="1" applyBorder="1" applyAlignment="1">
      <alignment horizontal="center" vertical="center" wrapText="1"/>
    </xf>
    <xf numFmtId="0" fontId="24" fillId="12" borderId="240" xfId="0" applyFont="1" applyFill="1" applyBorder="1" applyAlignment="1">
      <alignment horizontal="centerContinuous" vertical="center" wrapText="1"/>
    </xf>
    <xf numFmtId="0" fontId="24" fillId="12" borderId="234" xfId="0" applyFont="1" applyFill="1" applyBorder="1" applyAlignment="1">
      <alignment horizontal="centerContinuous" vertical="center" wrapText="1"/>
    </xf>
    <xf numFmtId="0" fontId="24" fillId="12" borderId="78" xfId="0" applyFont="1" applyFill="1" applyBorder="1" applyAlignment="1">
      <alignment horizontal="centerContinuous" vertical="center" wrapText="1"/>
    </xf>
    <xf numFmtId="3" fontId="25" fillId="14" borderId="241" xfId="0" applyNumberFormat="1" applyFont="1" applyFill="1" applyBorder="1"/>
    <xf numFmtId="3" fontId="25" fillId="14" borderId="242" xfId="0" applyNumberFormat="1" applyFont="1" applyFill="1" applyBorder="1"/>
    <xf numFmtId="3" fontId="25" fillId="16" borderId="190" xfId="0" applyNumberFormat="1" applyFont="1" applyFill="1" applyBorder="1"/>
    <xf numFmtId="3" fontId="10" fillId="16" borderId="237" xfId="0" applyNumberFormat="1" applyFont="1" applyFill="1" applyBorder="1"/>
    <xf numFmtId="3" fontId="10" fillId="16" borderId="147" xfId="0" applyNumberFormat="1" applyFont="1" applyFill="1" applyBorder="1"/>
    <xf numFmtId="3" fontId="10" fillId="16" borderId="106" xfId="0" applyNumberFormat="1" applyFont="1" applyFill="1" applyBorder="1"/>
    <xf numFmtId="3" fontId="25" fillId="16" borderId="244" xfId="0" applyNumberFormat="1" applyFont="1" applyFill="1" applyBorder="1"/>
    <xf numFmtId="3" fontId="25" fillId="16" borderId="243" xfId="0" applyNumberFormat="1" applyFont="1" applyFill="1" applyBorder="1"/>
    <xf numFmtId="0" fontId="24" fillId="12" borderId="82" xfId="0" applyFont="1" applyFill="1" applyBorder="1" applyAlignment="1">
      <alignment horizontal="centerContinuous" vertical="center" wrapText="1"/>
    </xf>
    <xf numFmtId="3" fontId="25" fillId="16" borderId="83" xfId="0" applyNumberFormat="1" applyFont="1" applyFill="1" applyBorder="1"/>
    <xf numFmtId="3" fontId="10" fillId="16" borderId="83" xfId="0" applyNumberFormat="1" applyFont="1" applyFill="1" applyBorder="1"/>
    <xf numFmtId="3" fontId="25" fillId="14" borderId="83" xfId="0" applyNumberFormat="1" applyFont="1" applyFill="1" applyBorder="1"/>
    <xf numFmtId="3" fontId="10" fillId="0" borderId="83" xfId="0" applyNumberFormat="1" applyFont="1" applyBorder="1"/>
    <xf numFmtId="3" fontId="10" fillId="0" borderId="136" xfId="0" applyNumberFormat="1" applyFont="1" applyBorder="1"/>
    <xf numFmtId="0" fontId="39" fillId="12" borderId="98" xfId="0" applyFont="1" applyFill="1" applyBorder="1" applyAlignment="1">
      <alignment horizontal="centerContinuous" vertical="center" wrapText="1"/>
    </xf>
    <xf numFmtId="0" fontId="24" fillId="0" borderId="148" xfId="10" applyFont="1" applyFill="1" applyBorder="1" applyAlignment="1">
      <alignment horizontal="center" vertical="center" wrapText="1"/>
    </xf>
    <xf numFmtId="0" fontId="24" fillId="0" borderId="186" xfId="10" applyFont="1" applyFill="1" applyBorder="1" applyAlignment="1">
      <alignment horizontal="center" vertical="center" wrapText="1"/>
    </xf>
    <xf numFmtId="0" fontId="24" fillId="0" borderId="135" xfId="10" applyFont="1" applyFill="1" applyBorder="1" applyAlignment="1">
      <alignment horizontal="center" vertical="center" wrapText="1"/>
    </xf>
    <xf numFmtId="0" fontId="24" fillId="0" borderId="136" xfId="10" applyFont="1" applyFill="1" applyBorder="1" applyAlignment="1">
      <alignment horizontal="center" vertical="center" wrapText="1"/>
    </xf>
    <xf numFmtId="2" fontId="24" fillId="0" borderId="46" xfId="0" applyNumberFormat="1" applyFont="1" applyBorder="1" applyAlignment="1">
      <alignment horizontal="center"/>
    </xf>
    <xf numFmtId="2" fontId="24" fillId="0" borderId="123" xfId="0" applyNumberFormat="1" applyFont="1" applyBorder="1" applyAlignment="1">
      <alignment horizontal="center"/>
    </xf>
    <xf numFmtId="167" fontId="25" fillId="14" borderId="187" xfId="8" applyNumberFormat="1" applyFont="1" applyFill="1" applyBorder="1"/>
    <xf numFmtId="167" fontId="25" fillId="14" borderId="106" xfId="8" applyNumberFormat="1" applyFont="1" applyFill="1" applyBorder="1"/>
    <xf numFmtId="167" fontId="39" fillId="16" borderId="106" xfId="8" applyNumberFormat="1" applyFont="1" applyFill="1" applyBorder="1"/>
    <xf numFmtId="167" fontId="25" fillId="14" borderId="194" xfId="8" applyNumberFormat="1" applyFont="1" applyFill="1" applyBorder="1"/>
    <xf numFmtId="167" fontId="25" fillId="14" borderId="238" xfId="8" applyNumberFormat="1" applyFont="1" applyFill="1" applyBorder="1"/>
    <xf numFmtId="167" fontId="25" fillId="14" borderId="239" xfId="8" applyNumberFormat="1" applyFont="1" applyFill="1" applyBorder="1"/>
    <xf numFmtId="167" fontId="25" fillId="14" borderId="190" xfId="8" applyNumberFormat="1" applyFont="1" applyFill="1" applyBorder="1"/>
    <xf numFmtId="167" fontId="25" fillId="14" borderId="80" xfId="8" applyNumberFormat="1" applyFont="1" applyFill="1" applyBorder="1"/>
    <xf numFmtId="167" fontId="25" fillId="16" borderId="243" xfId="8" applyNumberFormat="1" applyFont="1" applyFill="1" applyBorder="1"/>
    <xf numFmtId="167" fontId="25" fillId="16" borderId="244" xfId="8" applyNumberFormat="1" applyFont="1" applyFill="1" applyBorder="1"/>
    <xf numFmtId="167" fontId="25" fillId="16" borderId="190" xfId="8" applyNumberFormat="1" applyFont="1" applyFill="1" applyBorder="1"/>
    <xf numFmtId="167" fontId="25" fillId="16" borderId="83" xfId="8" applyNumberFormat="1" applyFont="1" applyFill="1" applyBorder="1"/>
    <xf numFmtId="167" fontId="24" fillId="0" borderId="187" xfId="8" applyNumberFormat="1" applyFont="1" applyBorder="1"/>
    <xf numFmtId="167" fontId="24" fillId="0" borderId="106" xfId="8" applyNumberFormat="1" applyFont="1" applyBorder="1"/>
    <xf numFmtId="167" fontId="24" fillId="16" borderId="106" xfId="8" applyNumberFormat="1" applyFont="1" applyFill="1" applyBorder="1"/>
    <xf numFmtId="167" fontId="24" fillId="0" borderId="80" xfId="8" applyNumberFormat="1" applyFont="1" applyBorder="1"/>
    <xf numFmtId="167" fontId="10" fillId="0" borderId="237" xfId="8" applyNumberFormat="1" applyFont="1" applyBorder="1"/>
    <xf numFmtId="167" fontId="10" fillId="0" borderId="147" xfId="8" applyNumberFormat="1" applyFont="1" applyBorder="1"/>
    <xf numFmtId="167" fontId="10" fillId="0" borderId="106" xfId="8" applyNumberFormat="1" applyFont="1" applyBorder="1"/>
    <xf numFmtId="167" fontId="10" fillId="0" borderId="80" xfId="8" applyNumberFormat="1" applyFont="1" applyBorder="1"/>
    <xf numFmtId="167" fontId="10" fillId="16" borderId="237" xfId="8" applyNumberFormat="1" applyFont="1" applyFill="1" applyBorder="1"/>
    <xf numFmtId="167" fontId="10" fillId="16" borderId="147" xfId="8" applyNumberFormat="1" applyFont="1" applyFill="1" applyBorder="1"/>
    <xf numFmtId="167" fontId="10" fillId="16" borderId="106" xfId="8" applyNumberFormat="1" applyFont="1" applyFill="1" applyBorder="1"/>
    <xf numFmtId="167" fontId="10" fillId="16" borderId="83" xfId="8" applyNumberFormat="1" applyFont="1" applyFill="1" applyBorder="1"/>
    <xf numFmtId="167" fontId="25" fillId="14" borderId="241" xfId="8" applyNumberFormat="1" applyFont="1" applyFill="1" applyBorder="1"/>
    <xf numFmtId="167" fontId="25" fillId="14" borderId="242" xfId="8" applyNumberFormat="1" applyFont="1" applyFill="1" applyBorder="1"/>
    <xf numFmtId="167" fontId="25" fillId="14" borderId="83" xfId="8" applyNumberFormat="1" applyFont="1" applyFill="1" applyBorder="1"/>
    <xf numFmtId="167" fontId="10" fillId="0" borderId="83" xfId="8" applyNumberFormat="1" applyFont="1" applyBorder="1"/>
    <xf numFmtId="167" fontId="24" fillId="0" borderId="235" xfId="8" applyNumberFormat="1" applyFont="1" applyBorder="1"/>
    <xf numFmtId="167" fontId="24" fillId="0" borderId="186" xfId="8" applyNumberFormat="1" applyFont="1" applyBorder="1"/>
    <xf numFmtId="167" fontId="24" fillId="0" borderId="135" xfId="8" applyNumberFormat="1" applyFont="1" applyBorder="1"/>
    <xf numFmtId="167" fontId="10" fillId="0" borderId="236" xfId="8" applyNumberFormat="1" applyFont="1" applyBorder="1"/>
    <xf numFmtId="167" fontId="10" fillId="0" borderId="148" xfId="8" applyNumberFormat="1" applyFont="1" applyBorder="1"/>
    <xf numFmtId="167" fontId="10" fillId="0" borderId="186" xfId="8" applyNumberFormat="1" applyFont="1" applyBorder="1"/>
    <xf numFmtId="167" fontId="10" fillId="0" borderId="135" xfId="8" applyNumberFormat="1" applyFont="1" applyBorder="1"/>
    <xf numFmtId="167" fontId="10" fillId="0" borderId="136" xfId="8" applyNumberFormat="1" applyFont="1" applyBorder="1"/>
    <xf numFmtId="1" fontId="19" fillId="5" borderId="0" xfId="0" applyNumberFormat="1" applyFont="1" applyFill="1" applyAlignment="1">
      <alignment horizontal="center" vertical="center"/>
    </xf>
    <xf numFmtId="0" fontId="10" fillId="10" borderId="76" xfId="0" applyFont="1" applyFill="1" applyBorder="1" applyAlignment="1">
      <alignment horizontal="center" vertical="center" wrapText="1"/>
    </xf>
    <xf numFmtId="0" fontId="10" fillId="10" borderId="72" xfId="0" applyFont="1" applyFill="1" applyBorder="1" applyAlignment="1">
      <alignment horizontal="center" vertical="center" wrapText="1"/>
    </xf>
    <xf numFmtId="0" fontId="10" fillId="10" borderId="73" xfId="0" applyFont="1" applyFill="1" applyBorder="1" applyAlignment="1">
      <alignment horizontal="center" vertical="center" wrapText="1"/>
    </xf>
    <xf numFmtId="0" fontId="10" fillId="10" borderId="245" xfId="0" applyFont="1" applyFill="1" applyBorder="1" applyAlignment="1">
      <alignment horizontal="center" vertical="center" wrapText="1"/>
    </xf>
    <xf numFmtId="0" fontId="10" fillId="10" borderId="30" xfId="0" applyFont="1" applyFill="1" applyBorder="1" applyAlignment="1">
      <alignment horizontal="center" vertical="center" wrapText="1"/>
    </xf>
    <xf numFmtId="0" fontId="10" fillId="10" borderId="20" xfId="0" applyFont="1" applyFill="1" applyBorder="1"/>
    <xf numFmtId="164" fontId="10" fillId="5" borderId="247" xfId="0" applyNumberFormat="1" applyFont="1" applyFill="1" applyBorder="1"/>
    <xf numFmtId="1" fontId="19" fillId="5" borderId="39" xfId="0" applyNumberFormat="1" applyFont="1" applyFill="1" applyBorder="1" applyAlignment="1">
      <alignment horizontal="center" vertical="center"/>
    </xf>
    <xf numFmtId="0" fontId="10" fillId="0" borderId="41" xfId="0" applyFont="1" applyBorder="1" applyAlignment="1">
      <alignment horizontal="center"/>
    </xf>
    <xf numFmtId="0" fontId="10" fillId="0" borderId="154" xfId="0" applyFont="1" applyBorder="1" applyAlignment="1">
      <alignment horizontal="center"/>
    </xf>
    <xf numFmtId="1" fontId="6" fillId="2" borderId="91" xfId="0" applyNumberFormat="1" applyFont="1" applyFill="1" applyBorder="1" applyAlignment="1">
      <alignment horizontal="right" vertical="center"/>
    </xf>
    <xf numFmtId="1" fontId="19" fillId="5" borderId="249" xfId="0" applyNumberFormat="1" applyFont="1" applyFill="1" applyBorder="1" applyAlignment="1">
      <alignment horizontal="center" vertical="center" wrapText="1"/>
    </xf>
    <xf numFmtId="0" fontId="10" fillId="10" borderId="250" xfId="0" applyFont="1" applyFill="1" applyBorder="1" applyAlignment="1">
      <alignment horizontal="center" vertical="center" wrapText="1"/>
    </xf>
    <xf numFmtId="0" fontId="10" fillId="10" borderId="170" xfId="0" applyFont="1" applyFill="1" applyBorder="1" applyAlignment="1">
      <alignment horizontal="center" vertical="center" wrapText="1"/>
    </xf>
    <xf numFmtId="0" fontId="10" fillId="10" borderId="179" xfId="0" applyFont="1" applyFill="1" applyBorder="1" applyAlignment="1">
      <alignment horizontal="center" vertical="center" wrapText="1"/>
    </xf>
    <xf numFmtId="0" fontId="10" fillId="10" borderId="171" xfId="0" applyFont="1" applyFill="1" applyBorder="1" applyAlignment="1">
      <alignment horizontal="center" vertical="center" wrapText="1"/>
    </xf>
    <xf numFmtId="0" fontId="10" fillId="10" borderId="251" xfId="0" applyFont="1" applyFill="1" applyBorder="1" applyAlignment="1">
      <alignment horizontal="center" vertical="center" wrapText="1"/>
    </xf>
    <xf numFmtId="3" fontId="25" fillId="14" borderId="246" xfId="0" applyNumberFormat="1" applyFont="1" applyFill="1" applyBorder="1"/>
    <xf numFmtId="3" fontId="10" fillId="0" borderId="246" xfId="0" applyNumberFormat="1" applyFont="1" applyBorder="1"/>
    <xf numFmtId="3" fontId="10" fillId="0" borderId="131" xfId="0" applyNumberFormat="1" applyFont="1" applyBorder="1"/>
    <xf numFmtId="3" fontId="10" fillId="0" borderId="158" xfId="0" applyNumberFormat="1" applyFont="1" applyBorder="1"/>
    <xf numFmtId="3" fontId="10" fillId="0" borderId="248" xfId="0" applyNumberFormat="1" applyFont="1" applyBorder="1"/>
    <xf numFmtId="3" fontId="25" fillId="14" borderId="60" xfId="0" applyNumberFormat="1" applyFont="1" applyFill="1" applyBorder="1"/>
    <xf numFmtId="3" fontId="25" fillId="14" borderId="252" xfId="0" applyNumberFormat="1" applyFont="1" applyFill="1" applyBorder="1"/>
    <xf numFmtId="3" fontId="25" fillId="14" borderId="101" xfId="0" applyNumberFormat="1" applyFont="1" applyFill="1" applyBorder="1"/>
    <xf numFmtId="0" fontId="10" fillId="10" borderId="29" xfId="0" applyFont="1" applyFill="1" applyBorder="1" applyAlignment="1">
      <alignment horizontal="centerContinuous" vertical="center" wrapText="1"/>
    </xf>
    <xf numFmtId="0" fontId="10" fillId="10" borderId="31" xfId="0" applyFont="1" applyFill="1" applyBorder="1" applyAlignment="1">
      <alignment horizontal="centerContinuous" vertical="center" wrapText="1"/>
    </xf>
    <xf numFmtId="0" fontId="10" fillId="10" borderId="103" xfId="0" applyFont="1" applyFill="1" applyBorder="1" applyAlignment="1">
      <alignment horizontal="centerContinuous" vertical="center" wrapText="1"/>
    </xf>
    <xf numFmtId="0" fontId="10" fillId="10" borderId="99" xfId="0" applyFont="1" applyFill="1" applyBorder="1" applyAlignment="1">
      <alignment horizontal="center" vertical="center" wrapText="1"/>
    </xf>
    <xf numFmtId="0" fontId="10" fillId="10" borderId="177" xfId="0" applyFont="1" applyFill="1" applyBorder="1" applyAlignment="1">
      <alignment horizontal="center" vertical="center" wrapText="1"/>
    </xf>
    <xf numFmtId="3" fontId="10" fillId="0" borderId="160" xfId="0" applyNumberFormat="1" applyFont="1" applyBorder="1"/>
    <xf numFmtId="0" fontId="10" fillId="10" borderId="253" xfId="0" applyFont="1" applyFill="1" applyBorder="1" applyAlignment="1">
      <alignment horizontal="center" vertical="center" wrapText="1"/>
    </xf>
    <xf numFmtId="0" fontId="10" fillId="10" borderId="254" xfId="0" applyFont="1" applyFill="1" applyBorder="1" applyAlignment="1">
      <alignment horizontal="centerContinuous" vertical="center" wrapText="1"/>
    </xf>
    <xf numFmtId="0" fontId="10" fillId="10" borderId="255" xfId="0" applyFont="1" applyFill="1" applyBorder="1" applyAlignment="1">
      <alignment horizontal="center" vertical="center" wrapText="1"/>
    </xf>
    <xf numFmtId="3" fontId="25" fillId="14" borderId="256" xfId="0" applyNumberFormat="1" applyFont="1" applyFill="1" applyBorder="1"/>
    <xf numFmtId="3" fontId="10" fillId="0" borderId="256" xfId="0" applyNumberFormat="1" applyFont="1" applyBorder="1"/>
    <xf numFmtId="3" fontId="10" fillId="0" borderId="257" xfId="0" applyNumberFormat="1" applyFont="1" applyBorder="1"/>
    <xf numFmtId="0" fontId="10" fillId="10" borderId="4" xfId="0" applyFont="1" applyFill="1" applyBorder="1" applyAlignment="1">
      <alignment horizontal="centerContinuous" vertical="center"/>
    </xf>
    <xf numFmtId="0" fontId="10" fillId="10" borderId="30" xfId="0" applyFont="1" applyFill="1" applyBorder="1" applyAlignment="1">
      <alignment horizontal="centerContinuous" vertical="center" wrapText="1"/>
    </xf>
    <xf numFmtId="0" fontId="19" fillId="10" borderId="42" xfId="0" applyFont="1" applyFill="1" applyBorder="1" applyAlignment="1">
      <alignment horizontal="centerContinuous"/>
    </xf>
    <xf numFmtId="0" fontId="19" fillId="10" borderId="43" xfId="0" applyFont="1" applyFill="1" applyBorder="1" applyAlignment="1">
      <alignment horizontal="centerContinuous"/>
    </xf>
    <xf numFmtId="0" fontId="10" fillId="10" borderId="258" xfId="0" applyFont="1" applyFill="1" applyBorder="1" applyAlignment="1">
      <alignment horizontal="centerContinuous" vertical="center" wrapText="1"/>
    </xf>
    <xf numFmtId="0" fontId="10" fillId="10" borderId="259" xfId="0" applyFont="1" applyFill="1" applyBorder="1" applyAlignment="1">
      <alignment horizontal="center" vertical="center" wrapText="1"/>
    </xf>
    <xf numFmtId="0" fontId="10" fillId="10" borderId="215" xfId="0" applyFont="1" applyFill="1" applyBorder="1" applyAlignment="1">
      <alignment horizontal="centerContinuous" vertical="center" wrapText="1"/>
    </xf>
    <xf numFmtId="0" fontId="10" fillId="10" borderId="260" xfId="0" applyFont="1" applyFill="1" applyBorder="1" applyAlignment="1">
      <alignment horizontal="center" vertical="center" wrapText="1"/>
    </xf>
    <xf numFmtId="3" fontId="10" fillId="0" borderId="102" xfId="0" applyNumberFormat="1" applyFont="1" applyBorder="1"/>
    <xf numFmtId="3" fontId="10" fillId="0" borderId="124" xfId="0" applyNumberFormat="1" applyFont="1" applyBorder="1"/>
    <xf numFmtId="3" fontId="22" fillId="7" borderId="60" xfId="0" applyNumberFormat="1" applyFont="1" applyFill="1" applyBorder="1" applyAlignment="1">
      <alignment vertical="center"/>
    </xf>
    <xf numFmtId="3" fontId="56" fillId="0" borderId="100" xfId="0" applyNumberFormat="1" applyFont="1" applyBorder="1" applyAlignment="1">
      <alignment vertical="center"/>
    </xf>
    <xf numFmtId="3" fontId="56" fillId="0" borderId="100" xfId="0" applyNumberFormat="1" applyFont="1" applyBorder="1" applyAlignment="1">
      <alignment horizontal="right" vertical="center"/>
    </xf>
    <xf numFmtId="3" fontId="56" fillId="0" borderId="198" xfId="0" applyNumberFormat="1" applyFont="1" applyBorder="1" applyAlignment="1">
      <alignment vertical="center"/>
    </xf>
    <xf numFmtId="3" fontId="43" fillId="6" borderId="261" xfId="0" applyNumberFormat="1" applyFont="1" applyFill="1" applyBorder="1" applyAlignment="1">
      <alignment vertical="center"/>
    </xf>
    <xf numFmtId="3" fontId="57" fillId="0" borderId="58" xfId="0" applyNumberFormat="1" applyFont="1" applyBorder="1" applyAlignment="1">
      <alignment vertical="center"/>
    </xf>
    <xf numFmtId="3" fontId="10" fillId="0" borderId="58" xfId="0" applyNumberFormat="1" applyFont="1" applyBorder="1" applyAlignment="1">
      <alignment horizontal="right" vertical="center"/>
    </xf>
    <xf numFmtId="0" fontId="24" fillId="11" borderId="2" xfId="0" applyFont="1" applyFill="1" applyBorder="1" applyAlignment="1">
      <alignment vertical="center"/>
    </xf>
    <xf numFmtId="0" fontId="24" fillId="11" borderId="2" xfId="0" applyFont="1" applyFill="1" applyBorder="1" applyAlignment="1">
      <alignment vertical="center" wrapText="1"/>
    </xf>
    <xf numFmtId="0" fontId="24" fillId="2" borderId="94" xfId="0" applyFont="1" applyFill="1" applyBorder="1" applyAlignment="1">
      <alignment horizontal="center" vertical="center" wrapText="1"/>
    </xf>
    <xf numFmtId="0" fontId="24" fillId="2" borderId="201" xfId="0" applyFont="1" applyFill="1" applyBorder="1" applyAlignment="1">
      <alignment horizontal="center" vertical="center" wrapText="1"/>
    </xf>
    <xf numFmtId="3" fontId="25" fillId="6" borderId="56" xfId="0" applyNumberFormat="1" applyFont="1" applyFill="1" applyBorder="1" applyAlignment="1">
      <alignment vertical="center"/>
    </xf>
    <xf numFmtId="3" fontId="25" fillId="6" borderId="261" xfId="0" applyNumberFormat="1" applyFont="1" applyFill="1" applyBorder="1" applyAlignment="1">
      <alignment vertical="center"/>
    </xf>
    <xf numFmtId="3" fontId="10" fillId="0" borderId="115" xfId="0" applyNumberFormat="1" applyFont="1" applyBorder="1" applyAlignment="1">
      <alignment vertical="center"/>
    </xf>
    <xf numFmtId="3" fontId="10" fillId="0" borderId="175" xfId="0" applyNumberFormat="1" applyFont="1" applyBorder="1" applyAlignment="1">
      <alignment vertical="center"/>
    </xf>
    <xf numFmtId="1" fontId="24" fillId="2" borderId="31" xfId="0" applyNumberFormat="1" applyFont="1" applyFill="1" applyBorder="1" applyAlignment="1">
      <alignment horizontal="centerContinuous" vertical="center"/>
    </xf>
    <xf numFmtId="1" fontId="24" fillId="2" borderId="30" xfId="0" applyNumberFormat="1" applyFont="1" applyFill="1" applyBorder="1" applyAlignment="1">
      <alignment horizontal="centerContinuous" vertical="center"/>
    </xf>
    <xf numFmtId="1" fontId="24" fillId="2" borderId="29" xfId="0" applyNumberFormat="1" applyFont="1" applyFill="1" applyBorder="1" applyAlignment="1">
      <alignment horizontal="centerContinuous" vertical="center"/>
    </xf>
    <xf numFmtId="1" fontId="24" fillId="2" borderId="54" xfId="0" applyNumberFormat="1" applyFont="1" applyFill="1" applyBorder="1" applyAlignment="1">
      <alignment horizontal="centerContinuous" vertical="center"/>
    </xf>
    <xf numFmtId="1" fontId="24" fillId="2" borderId="94" xfId="0" applyNumberFormat="1" applyFont="1" applyFill="1" applyBorder="1" applyAlignment="1">
      <alignment horizontal="centerContinuous" vertical="center"/>
    </xf>
    <xf numFmtId="1" fontId="24" fillId="2" borderId="103" xfId="0" applyNumberFormat="1" applyFont="1" applyFill="1" applyBorder="1" applyAlignment="1">
      <alignment horizontal="centerContinuous" vertical="center"/>
    </xf>
    <xf numFmtId="10" fontId="10" fillId="11" borderId="2" xfId="0" applyNumberFormat="1" applyFont="1" applyFill="1" applyBorder="1"/>
    <xf numFmtId="0" fontId="29" fillId="0" borderId="2" xfId="0" applyFont="1" applyBorder="1" applyAlignment="1">
      <alignment vertical="center"/>
    </xf>
    <xf numFmtId="3" fontId="57" fillId="0" borderId="115" xfId="0" applyNumberFormat="1" applyFont="1" applyBorder="1" applyAlignment="1">
      <alignment vertical="center"/>
    </xf>
    <xf numFmtId="0" fontId="24" fillId="2" borderId="30" xfId="0" applyFont="1" applyFill="1" applyBorder="1" applyAlignment="1">
      <alignment horizontal="center" vertical="center" wrapText="1"/>
    </xf>
    <xf numFmtId="0" fontId="24" fillId="2" borderId="140" xfId="0" applyFont="1" applyFill="1" applyBorder="1" applyAlignment="1">
      <alignment horizontal="center" vertical="center" wrapText="1"/>
    </xf>
    <xf numFmtId="3" fontId="25" fillId="7" borderId="221" xfId="0" applyNumberFormat="1" applyFont="1" applyFill="1" applyBorder="1" applyAlignment="1">
      <alignment vertical="center"/>
    </xf>
    <xf numFmtId="3" fontId="10" fillId="0" borderId="20" xfId="0" applyNumberFormat="1" applyFont="1" applyBorder="1" applyAlignment="1">
      <alignment vertical="center"/>
    </xf>
    <xf numFmtId="3" fontId="10" fillId="0" borderId="131" xfId="0" applyNumberFormat="1" applyFont="1" applyBorder="1" applyAlignment="1">
      <alignment vertical="center"/>
    </xf>
    <xf numFmtId="0" fontId="24" fillId="2" borderId="263" xfId="0" applyFont="1" applyFill="1" applyBorder="1" applyAlignment="1">
      <alignment horizontal="center" vertical="center" wrapText="1"/>
    </xf>
    <xf numFmtId="1" fontId="24" fillId="2" borderId="264" xfId="0" applyNumberFormat="1" applyFont="1" applyFill="1" applyBorder="1" applyAlignment="1">
      <alignment horizontal="centerContinuous" vertical="center"/>
    </xf>
    <xf numFmtId="0" fontId="24" fillId="2" borderId="265" xfId="0" applyFont="1" applyFill="1" applyBorder="1" applyAlignment="1">
      <alignment horizontal="center" vertical="center" wrapText="1"/>
    </xf>
    <xf numFmtId="3" fontId="25" fillId="6" borderId="266" xfId="0" applyNumberFormat="1" applyFont="1" applyFill="1" applyBorder="1" applyAlignment="1">
      <alignment vertical="center"/>
    </xf>
    <xf numFmtId="3" fontId="42" fillId="0" borderId="266" xfId="0" applyNumberFormat="1" applyFont="1" applyBorder="1" applyAlignment="1">
      <alignment vertical="center"/>
    </xf>
    <xf numFmtId="3" fontId="10" fillId="0" borderId="266" xfId="0" applyNumberFormat="1" applyFont="1" applyBorder="1" applyAlignment="1">
      <alignment vertical="center"/>
    </xf>
    <xf numFmtId="3" fontId="10" fillId="0" borderId="267" xfId="0" applyNumberFormat="1" applyFont="1" applyBorder="1" applyAlignment="1">
      <alignment vertical="center"/>
    </xf>
    <xf numFmtId="3" fontId="10" fillId="0" borderId="67" xfId="0" applyNumberFormat="1" applyFont="1" applyBorder="1" applyAlignment="1">
      <alignment horizontal="center" vertical="center"/>
    </xf>
    <xf numFmtId="3" fontId="10" fillId="0" borderId="266" xfId="0" applyNumberFormat="1" applyFont="1" applyBorder="1" applyAlignment="1">
      <alignment horizontal="center" vertical="center"/>
    </xf>
    <xf numFmtId="3" fontId="10" fillId="0" borderId="267" xfId="0" applyNumberFormat="1" applyFont="1" applyBorder="1" applyAlignment="1">
      <alignment horizontal="center" vertical="center"/>
    </xf>
    <xf numFmtId="3" fontId="10" fillId="0" borderId="159" xfId="0" applyNumberFormat="1" applyFont="1" applyBorder="1" applyAlignment="1">
      <alignment horizontal="center" vertical="center"/>
    </xf>
    <xf numFmtId="3" fontId="25" fillId="14" borderId="60" xfId="0" applyNumberFormat="1" applyFont="1" applyFill="1" applyBorder="1" applyAlignment="1">
      <alignment horizontal="right" vertical="center"/>
    </xf>
    <xf numFmtId="3" fontId="25" fillId="14" borderId="58" xfId="0" applyNumberFormat="1" applyFont="1" applyFill="1" applyBorder="1" applyAlignment="1">
      <alignment horizontal="right" vertical="center"/>
    </xf>
    <xf numFmtId="3" fontId="25" fillId="6" borderId="266" xfId="0" applyNumberFormat="1" applyFont="1" applyFill="1" applyBorder="1" applyAlignment="1">
      <alignment horizontal="right" vertical="center"/>
    </xf>
    <xf numFmtId="3" fontId="25" fillId="14" borderId="262" xfId="0" applyNumberFormat="1" applyFont="1" applyFill="1" applyBorder="1" applyAlignment="1">
      <alignment horizontal="right" vertical="center"/>
    </xf>
    <xf numFmtId="3" fontId="10" fillId="0" borderId="56" xfId="0" applyNumberFormat="1" applyFont="1" applyBorder="1" applyAlignment="1">
      <alignment horizontal="right" vertical="center"/>
    </xf>
    <xf numFmtId="3" fontId="42" fillId="0" borderId="266" xfId="0" applyNumberFormat="1" applyFont="1" applyBorder="1" applyAlignment="1">
      <alignment horizontal="right" vertical="center"/>
    </xf>
    <xf numFmtId="3" fontId="10" fillId="0" borderId="67" xfId="0" applyNumberFormat="1" applyFont="1" applyBorder="1" applyAlignment="1">
      <alignment horizontal="right" vertical="center"/>
    </xf>
    <xf numFmtId="3" fontId="10" fillId="0" borderId="266" xfId="0" applyNumberFormat="1" applyFont="1" applyBorder="1" applyAlignment="1">
      <alignment horizontal="right" vertical="center"/>
    </xf>
    <xf numFmtId="3" fontId="57" fillId="0" borderId="56" xfId="0" applyNumberFormat="1" applyFont="1" applyBorder="1" applyAlignment="1">
      <alignment horizontal="right" vertical="center"/>
    </xf>
    <xf numFmtId="3" fontId="57" fillId="0" borderId="67" xfId="0" applyNumberFormat="1" applyFont="1" applyBorder="1" applyAlignment="1">
      <alignment horizontal="right" vertical="center"/>
    </xf>
    <xf numFmtId="3" fontId="57" fillId="0" borderId="266" xfId="0" applyNumberFormat="1" applyFont="1" applyBorder="1" applyAlignment="1">
      <alignment vertical="center"/>
    </xf>
    <xf numFmtId="3" fontId="57" fillId="0" borderId="266" xfId="0" applyNumberFormat="1" applyFont="1" applyBorder="1" applyAlignment="1">
      <alignment horizontal="right" vertical="center"/>
    </xf>
    <xf numFmtId="170" fontId="24" fillId="0" borderId="41" xfId="0" applyNumberFormat="1" applyFont="1" applyBorder="1" applyAlignment="1">
      <alignment horizontal="center"/>
    </xf>
    <xf numFmtId="170" fontId="24" fillId="0" borderId="154" xfId="0" applyNumberFormat="1" applyFont="1" applyBorder="1" applyAlignment="1">
      <alignment horizontal="center"/>
    </xf>
    <xf numFmtId="170" fontId="24" fillId="0" borderId="156" xfId="0" applyNumberFormat="1" applyFont="1" applyBorder="1" applyAlignment="1">
      <alignment horizontal="center"/>
    </xf>
    <xf numFmtId="3" fontId="22" fillId="7" borderId="268" xfId="0" applyNumberFormat="1" applyFont="1" applyFill="1" applyBorder="1"/>
    <xf numFmtId="3" fontId="25" fillId="6" borderId="269" xfId="0" applyNumberFormat="1" applyFont="1" applyFill="1" applyBorder="1"/>
    <xf numFmtId="3" fontId="25" fillId="6" borderId="270" xfId="0" applyNumberFormat="1" applyFont="1" applyFill="1" applyBorder="1"/>
    <xf numFmtId="165" fontId="25" fillId="6" borderId="269" xfId="0" applyNumberFormat="1" applyFont="1" applyFill="1" applyBorder="1"/>
    <xf numFmtId="165" fontId="25" fillId="6" borderId="271" xfId="0" applyNumberFormat="1" applyFont="1" applyFill="1" applyBorder="1"/>
    <xf numFmtId="0" fontId="10" fillId="2" borderId="31" xfId="0" applyFont="1" applyFill="1" applyBorder="1" applyAlignment="1">
      <alignment horizontal="center" vertical="center" wrapText="1"/>
    </xf>
    <xf numFmtId="3" fontId="10" fillId="0" borderId="155" xfId="0" applyNumberFormat="1" applyFont="1" applyBorder="1" applyAlignment="1">
      <alignment vertical="center"/>
    </xf>
    <xf numFmtId="1" fontId="10" fillId="2" borderId="117" xfId="0" applyNumberFormat="1" applyFont="1" applyFill="1" applyBorder="1" applyAlignment="1">
      <alignment horizontal="centerContinuous" vertical="center" wrapText="1"/>
    </xf>
    <xf numFmtId="1" fontId="10" fillId="2" borderId="118" xfId="0" applyNumberFormat="1" applyFont="1" applyFill="1" applyBorder="1" applyAlignment="1">
      <alignment horizontal="centerContinuous" vertical="center" wrapText="1"/>
    </xf>
    <xf numFmtId="0" fontId="10" fillId="2" borderId="273" xfId="0" applyFont="1" applyFill="1" applyBorder="1" applyAlignment="1">
      <alignment horizontal="center" vertical="center" wrapText="1"/>
    </xf>
    <xf numFmtId="0" fontId="10" fillId="2" borderId="224" xfId="0" applyFont="1" applyFill="1" applyBorder="1" applyAlignment="1">
      <alignment horizontal="center" vertical="center" wrapText="1"/>
    </xf>
    <xf numFmtId="1" fontId="10" fillId="2" borderId="274" xfId="0" applyNumberFormat="1" applyFont="1" applyFill="1" applyBorder="1" applyAlignment="1">
      <alignment horizontal="centerContinuous" vertical="center" wrapText="1"/>
    </xf>
    <xf numFmtId="0" fontId="10" fillId="2" borderId="275" xfId="0" applyFont="1" applyFill="1" applyBorder="1" applyAlignment="1">
      <alignment horizontal="center" vertical="center" wrapText="1"/>
    </xf>
    <xf numFmtId="3" fontId="10" fillId="0" borderId="225" xfId="0" applyNumberFormat="1" applyFont="1" applyBorder="1" applyAlignment="1">
      <alignment vertical="center"/>
    </xf>
    <xf numFmtId="3" fontId="10" fillId="0" borderId="276" xfId="0" applyNumberFormat="1" applyFont="1" applyBorder="1" applyAlignment="1">
      <alignment vertical="center"/>
    </xf>
    <xf numFmtId="1" fontId="10" fillId="2" borderId="88" xfId="0" applyNumberFormat="1" applyFont="1" applyFill="1" applyBorder="1" applyAlignment="1">
      <alignment horizontal="centerContinuous" vertical="center" wrapText="1"/>
    </xf>
    <xf numFmtId="1" fontId="10" fillId="2" borderId="119" xfId="0" applyNumberFormat="1" applyFont="1" applyFill="1" applyBorder="1" applyAlignment="1">
      <alignment horizontal="centerContinuous" vertical="center" wrapText="1"/>
    </xf>
    <xf numFmtId="1" fontId="10" fillId="2" borderId="31" xfId="0" applyNumberFormat="1" applyFont="1" applyFill="1" applyBorder="1" applyAlignment="1">
      <alignment horizontal="centerContinuous" vertical="center" wrapText="1"/>
    </xf>
    <xf numFmtId="1" fontId="10" fillId="2" borderId="30" xfId="0" applyNumberFormat="1" applyFont="1" applyFill="1" applyBorder="1" applyAlignment="1">
      <alignment horizontal="centerContinuous" vertical="center" wrapText="1"/>
    </xf>
    <xf numFmtId="1" fontId="10" fillId="2" borderId="29" xfId="0" applyNumberFormat="1" applyFont="1" applyFill="1" applyBorder="1" applyAlignment="1">
      <alignment horizontal="centerContinuous" vertical="center" wrapText="1"/>
    </xf>
    <xf numFmtId="1" fontId="47" fillId="0" borderId="225" xfId="0" applyNumberFormat="1" applyFont="1" applyBorder="1" applyAlignment="1">
      <alignment vertical="center"/>
    </xf>
    <xf numFmtId="3" fontId="47" fillId="0" borderId="225" xfId="0" applyNumberFormat="1" applyFont="1" applyBorder="1" applyAlignment="1">
      <alignment vertical="center"/>
    </xf>
    <xf numFmtId="0" fontId="10" fillId="2" borderId="272" xfId="0" applyFont="1" applyFill="1" applyBorder="1" applyAlignment="1">
      <alignment horizontal="center" vertical="center" wrapText="1"/>
    </xf>
    <xf numFmtId="0" fontId="10" fillId="2" borderId="278" xfId="0" applyFont="1" applyFill="1" applyBorder="1" applyAlignment="1">
      <alignment horizontal="center" vertical="center" wrapText="1"/>
    </xf>
    <xf numFmtId="1" fontId="10" fillId="2" borderId="278" xfId="0" applyNumberFormat="1" applyFont="1" applyFill="1" applyBorder="1" applyAlignment="1">
      <alignment horizontal="centerContinuous" vertical="center" wrapText="1"/>
    </xf>
    <xf numFmtId="0" fontId="10" fillId="2" borderId="277" xfId="0" applyFont="1" applyFill="1" applyBorder="1" applyAlignment="1">
      <alignment horizontal="center" vertical="center" wrapText="1"/>
    </xf>
    <xf numFmtId="3" fontId="10" fillId="0" borderId="279" xfId="0" applyNumberFormat="1" applyFont="1" applyBorder="1" applyAlignment="1">
      <alignment vertical="center"/>
    </xf>
    <xf numFmtId="3" fontId="10" fillId="0" borderId="280" xfId="0" applyNumberFormat="1" applyFont="1" applyBorder="1" applyAlignment="1">
      <alignment vertical="center"/>
    </xf>
    <xf numFmtId="0" fontId="10" fillId="2" borderId="281" xfId="0" applyFont="1" applyFill="1" applyBorder="1" applyAlignment="1">
      <alignment horizontal="center" vertical="center" wrapText="1"/>
    </xf>
    <xf numFmtId="1" fontId="10" fillId="2" borderId="281" xfId="0" applyNumberFormat="1" applyFont="1" applyFill="1" applyBorder="1" applyAlignment="1">
      <alignment horizontal="centerContinuous" vertical="center" wrapText="1"/>
    </xf>
    <xf numFmtId="3" fontId="10" fillId="0" borderId="282" xfId="0" applyNumberFormat="1" applyFont="1" applyBorder="1" applyAlignment="1">
      <alignment vertical="center"/>
    </xf>
    <xf numFmtId="3" fontId="10" fillId="0" borderId="283" xfId="0" applyNumberFormat="1" applyFont="1" applyBorder="1" applyAlignment="1">
      <alignment vertical="center"/>
    </xf>
    <xf numFmtId="0" fontId="10" fillId="2" borderId="285" xfId="0" applyFont="1" applyFill="1" applyBorder="1" applyAlignment="1">
      <alignment horizontal="center" vertical="center" wrapText="1"/>
    </xf>
    <xf numFmtId="1" fontId="10" fillId="2" borderId="285" xfId="0" applyNumberFormat="1" applyFont="1" applyFill="1" applyBorder="1" applyAlignment="1">
      <alignment horizontal="centerContinuous" vertical="center" wrapText="1"/>
    </xf>
    <xf numFmtId="3" fontId="10" fillId="0" borderId="286" xfId="0" applyNumberFormat="1" applyFont="1" applyBorder="1" applyAlignment="1">
      <alignment vertical="center"/>
    </xf>
    <xf numFmtId="3" fontId="10" fillId="0" borderId="287" xfId="0" applyNumberFormat="1" applyFont="1" applyBorder="1" applyAlignment="1">
      <alignment vertical="center"/>
    </xf>
    <xf numFmtId="1" fontId="10" fillId="2" borderId="166" xfId="0" applyNumberFormat="1" applyFont="1" applyFill="1" applyBorder="1" applyAlignment="1">
      <alignment horizontal="center" vertical="center"/>
    </xf>
    <xf numFmtId="1" fontId="10" fillId="2" borderId="53" xfId="0" applyNumberFormat="1" applyFont="1" applyFill="1" applyBorder="1" applyAlignment="1">
      <alignment horizontal="centerContinuous" vertical="center" wrapText="1"/>
    </xf>
    <xf numFmtId="1" fontId="10" fillId="2" borderId="54" xfId="0" applyNumberFormat="1" applyFont="1" applyFill="1" applyBorder="1" applyAlignment="1">
      <alignment horizontal="centerContinuous" vertical="center" wrapText="1"/>
    </xf>
    <xf numFmtId="1" fontId="10" fillId="2" borderId="72" xfId="0" applyNumberFormat="1" applyFont="1" applyFill="1" applyBorder="1" applyAlignment="1">
      <alignment horizontal="centerContinuous" vertical="center" wrapText="1"/>
    </xf>
    <xf numFmtId="1" fontId="10" fillId="2" borderId="52" xfId="0" applyNumberFormat="1" applyFont="1" applyFill="1" applyBorder="1" applyAlignment="1">
      <alignment horizontal="centerContinuous" vertical="center" wrapText="1"/>
    </xf>
    <xf numFmtId="1" fontId="10" fillId="2" borderId="64" xfId="0" applyNumberFormat="1" applyFont="1" applyFill="1" applyBorder="1" applyAlignment="1">
      <alignment horizontal="centerContinuous" vertical="center" wrapText="1"/>
    </xf>
    <xf numFmtId="1" fontId="10" fillId="2" borderId="167" xfId="0" applyNumberFormat="1" applyFont="1" applyFill="1" applyBorder="1" applyAlignment="1">
      <alignment horizontal="center" vertical="center"/>
    </xf>
    <xf numFmtId="0" fontId="24" fillId="2" borderId="284" xfId="10" applyFont="1" applyFill="1" applyBorder="1" applyAlignment="1">
      <alignment horizontal="center" vertical="center" wrapText="1"/>
    </xf>
    <xf numFmtId="0" fontId="24" fillId="2" borderId="292" xfId="10" applyFont="1" applyFill="1" applyBorder="1" applyAlignment="1">
      <alignment horizontal="center" vertical="center" wrapText="1"/>
    </xf>
    <xf numFmtId="164" fontId="24" fillId="5" borderId="161" xfId="0" applyNumberFormat="1" applyFont="1" applyFill="1" applyBorder="1" applyAlignment="1">
      <alignment horizontal="center" vertical="center" wrapText="1"/>
    </xf>
    <xf numFmtId="0" fontId="24" fillId="2" borderId="2" xfId="0" applyFont="1" applyFill="1" applyBorder="1" applyAlignment="1">
      <alignment horizontal="center" vertical="center" wrapText="1"/>
    </xf>
    <xf numFmtId="0" fontId="24" fillId="0" borderId="0" xfId="0" applyFont="1" applyAlignment="1">
      <alignment horizontal="center" vertical="center" wrapText="1"/>
    </xf>
    <xf numFmtId="1" fontId="24" fillId="2" borderId="179" xfId="10" applyNumberFormat="1" applyFont="1" applyFill="1" applyBorder="1" applyAlignment="1">
      <alignment horizontal="center" vertical="center"/>
    </xf>
    <xf numFmtId="1" fontId="24" fillId="2" borderId="31" xfId="10" applyNumberFormat="1" applyFont="1" applyFill="1" applyBorder="1" applyAlignment="1">
      <alignment horizontal="centerContinuous" vertical="center" wrapText="1"/>
    </xf>
    <xf numFmtId="1" fontId="24" fillId="2" borderId="30" xfId="10" applyNumberFormat="1" applyFont="1" applyFill="1" applyBorder="1" applyAlignment="1">
      <alignment horizontal="centerContinuous" vertical="center" wrapText="1"/>
    </xf>
    <xf numFmtId="1" fontId="24" fillId="2" borderId="29" xfId="0" applyNumberFormat="1" applyFont="1" applyFill="1" applyBorder="1" applyAlignment="1">
      <alignment horizontal="centerContinuous" vertical="center" wrapText="1"/>
    </xf>
    <xf numFmtId="1" fontId="24" fillId="2" borderId="31" xfId="0" applyNumberFormat="1" applyFont="1" applyFill="1" applyBorder="1" applyAlignment="1">
      <alignment horizontal="centerContinuous" vertical="center" wrapText="1"/>
    </xf>
    <xf numFmtId="1" fontId="24" fillId="2" borderId="30" xfId="0" applyNumberFormat="1" applyFont="1" applyFill="1" applyBorder="1" applyAlignment="1">
      <alignment horizontal="centerContinuous" vertical="center" wrapText="1"/>
    </xf>
    <xf numFmtId="0" fontId="24" fillId="0" borderId="31" xfId="0" applyFont="1" applyBorder="1" applyAlignment="1">
      <alignment horizontal="centerContinuous" vertical="center" wrapText="1"/>
    </xf>
    <xf numFmtId="0" fontId="24" fillId="0" borderId="11" xfId="0" applyFont="1" applyBorder="1" applyAlignment="1">
      <alignment horizontal="centerContinuous" vertical="center" wrapText="1"/>
    </xf>
    <xf numFmtId="1" fontId="24" fillId="2" borderId="215" xfId="0" applyNumberFormat="1" applyFont="1" applyFill="1" applyBorder="1" applyAlignment="1">
      <alignment horizontal="centerContinuous" vertical="center" wrapText="1"/>
    </xf>
    <xf numFmtId="1" fontId="10" fillId="2" borderId="71" xfId="0" applyNumberFormat="1" applyFont="1" applyFill="1" applyBorder="1" applyAlignment="1">
      <alignment horizontal="centerContinuous" vertical="center" wrapText="1"/>
    </xf>
    <xf numFmtId="1" fontId="10" fillId="2" borderId="55" xfId="0" applyNumberFormat="1" applyFont="1" applyFill="1" applyBorder="1" applyAlignment="1">
      <alignment horizontal="centerContinuous" vertical="center" wrapText="1"/>
    </xf>
    <xf numFmtId="0" fontId="10" fillId="2" borderId="293" xfId="0" applyFont="1" applyFill="1" applyBorder="1" applyAlignment="1">
      <alignment horizontal="center" vertical="center" wrapText="1"/>
    </xf>
    <xf numFmtId="3" fontId="25" fillId="16" borderId="60" xfId="0" applyNumberFormat="1" applyFont="1" applyFill="1" applyBorder="1" applyAlignment="1">
      <alignment vertical="center"/>
    </xf>
    <xf numFmtId="3" fontId="25" fillId="16" borderId="58" xfId="0" applyNumberFormat="1" applyFont="1" applyFill="1" applyBorder="1" applyAlignment="1">
      <alignment vertical="center"/>
    </xf>
    <xf numFmtId="3" fontId="25" fillId="16" borderId="115" xfId="0" applyNumberFormat="1" applyFont="1" applyFill="1" applyBorder="1" applyAlignment="1">
      <alignment vertical="center"/>
    </xf>
    <xf numFmtId="3" fontId="10" fillId="16" borderId="60" xfId="0" applyNumberFormat="1" applyFont="1" applyFill="1" applyBorder="1" applyAlignment="1">
      <alignment vertical="center"/>
    </xf>
    <xf numFmtId="3" fontId="10" fillId="16" borderId="58" xfId="0" applyNumberFormat="1" applyFont="1" applyFill="1" applyBorder="1" applyAlignment="1">
      <alignment vertical="center"/>
    </xf>
    <xf numFmtId="3" fontId="10" fillId="16" borderId="115" xfId="0" applyNumberFormat="1" applyFont="1" applyFill="1" applyBorder="1" applyAlignment="1">
      <alignment vertical="center"/>
    </xf>
    <xf numFmtId="3" fontId="43" fillId="14" borderId="294" xfId="0" applyNumberFormat="1" applyFont="1" applyFill="1" applyBorder="1" applyAlignment="1">
      <alignment vertical="center"/>
    </xf>
    <xf numFmtId="3" fontId="25" fillId="14" borderId="261" xfId="0" applyNumberFormat="1" applyFont="1" applyFill="1" applyBorder="1" applyAlignment="1">
      <alignment vertical="center"/>
    </xf>
    <xf numFmtId="1" fontId="25" fillId="14" borderId="262" xfId="0" applyNumberFormat="1" applyFont="1" applyFill="1" applyBorder="1" applyAlignment="1">
      <alignment vertical="center"/>
    </xf>
    <xf numFmtId="3" fontId="62" fillId="0" borderId="60" xfId="0" applyNumberFormat="1" applyFont="1" applyBorder="1" applyAlignment="1">
      <alignment horizontal="right"/>
    </xf>
    <xf numFmtId="3" fontId="62" fillId="0" borderId="59" xfId="0" applyNumberFormat="1" applyFont="1" applyBorder="1" applyAlignment="1">
      <alignment horizontal="right"/>
    </xf>
    <xf numFmtId="3" fontId="62" fillId="0" borderId="2" xfId="0" applyNumberFormat="1" applyFont="1" applyBorder="1" applyAlignment="1">
      <alignment horizontal="right"/>
    </xf>
    <xf numFmtId="3" fontId="62" fillId="0" borderId="56" xfId="0" applyNumberFormat="1" applyFont="1" applyBorder="1" applyAlignment="1">
      <alignment horizontal="right"/>
    </xf>
    <xf numFmtId="3" fontId="62" fillId="0" borderId="58" xfId="0" applyNumberFormat="1" applyFont="1" applyBorder="1" applyAlignment="1">
      <alignment horizontal="right"/>
    </xf>
    <xf numFmtId="3" fontId="62" fillId="0" borderId="115" xfId="0" applyNumberFormat="1" applyFont="1" applyBorder="1" applyAlignment="1">
      <alignment horizontal="right"/>
    </xf>
    <xf numFmtId="3" fontId="62" fillId="0" borderId="58" xfId="0" applyNumberFormat="1" applyFont="1" applyBorder="1"/>
    <xf numFmtId="3" fontId="62" fillId="0" borderId="67" xfId="0" applyNumberFormat="1" applyFont="1" applyBorder="1"/>
    <xf numFmtId="3" fontId="62" fillId="0" borderId="60" xfId="0" applyNumberFormat="1" applyFont="1" applyBorder="1" applyAlignment="1">
      <alignment vertical="center"/>
    </xf>
    <xf numFmtId="3" fontId="62" fillId="0" borderId="59" xfId="0" applyNumberFormat="1" applyFont="1" applyBorder="1" applyAlignment="1">
      <alignment vertical="center"/>
    </xf>
    <xf numFmtId="3" fontId="63" fillId="14" borderId="60" xfId="0" applyNumberFormat="1" applyFont="1" applyFill="1" applyBorder="1" applyAlignment="1">
      <alignment vertical="center"/>
    </xf>
    <xf numFmtId="3" fontId="63" fillId="14" borderId="58" xfId="0" applyNumberFormat="1" applyFont="1" applyFill="1" applyBorder="1" applyAlignment="1">
      <alignment vertical="center"/>
    </xf>
    <xf numFmtId="3" fontId="63" fillId="14" borderId="115" xfId="0" applyNumberFormat="1" applyFont="1" applyFill="1" applyBorder="1" applyAlignment="1">
      <alignment vertical="center"/>
    </xf>
    <xf numFmtId="3" fontId="62" fillId="0" borderId="56" xfId="0" applyNumberFormat="1" applyFont="1" applyBorder="1" applyAlignment="1">
      <alignment vertical="center"/>
    </xf>
    <xf numFmtId="3" fontId="62" fillId="0" borderId="58" xfId="0" applyNumberFormat="1" applyFont="1" applyBorder="1" applyAlignment="1">
      <alignment vertical="center"/>
    </xf>
    <xf numFmtId="3" fontId="62" fillId="0" borderId="225" xfId="0" applyNumberFormat="1" applyFont="1" applyBorder="1" applyAlignment="1">
      <alignment vertical="center"/>
    </xf>
    <xf numFmtId="3" fontId="62" fillId="0" borderId="67" xfId="0" applyNumberFormat="1" applyFont="1" applyBorder="1" applyAlignment="1">
      <alignment vertical="center"/>
    </xf>
    <xf numFmtId="3" fontId="63" fillId="14" borderId="288" xfId="0" applyNumberFormat="1" applyFont="1" applyFill="1" applyBorder="1" applyAlignment="1">
      <alignment vertical="center"/>
    </xf>
    <xf numFmtId="3" fontId="63" fillId="14" borderId="147" xfId="0" applyNumberFormat="1" applyFont="1" applyFill="1" applyBorder="1" applyAlignment="1">
      <alignment vertical="center"/>
    </xf>
    <xf numFmtId="3" fontId="63" fillId="14" borderId="289" xfId="0" applyNumberFormat="1" applyFont="1" applyFill="1" applyBorder="1" applyAlignment="1">
      <alignment vertical="center"/>
    </xf>
    <xf numFmtId="3" fontId="63" fillId="14" borderId="290" xfId="0" applyNumberFormat="1" applyFont="1" applyFill="1" applyBorder="1" applyAlignment="1">
      <alignment vertical="center"/>
    </xf>
    <xf numFmtId="3" fontId="63" fillId="14" borderId="291" xfId="0" applyNumberFormat="1" applyFont="1" applyFill="1" applyBorder="1" applyAlignment="1">
      <alignment vertical="center"/>
    </xf>
    <xf numFmtId="3" fontId="63" fillId="14" borderId="67" xfId="0" applyNumberFormat="1" applyFont="1" applyFill="1" applyBorder="1" applyAlignment="1">
      <alignment vertical="center"/>
    </xf>
    <xf numFmtId="0" fontId="19" fillId="2" borderId="31" xfId="0" applyFont="1" applyFill="1" applyBorder="1" applyAlignment="1">
      <alignment horizontal="centerContinuous" vertical="center"/>
    </xf>
    <xf numFmtId="0" fontId="19" fillId="2" borderId="11" xfId="0" applyFont="1" applyFill="1" applyBorder="1" applyAlignment="1">
      <alignment horizontal="centerContinuous" vertical="center"/>
    </xf>
    <xf numFmtId="0" fontId="10" fillId="4" borderId="71" xfId="0" applyFont="1" applyFill="1" applyBorder="1" applyAlignment="1">
      <alignment horizontal="centerContinuous" vertical="center" wrapText="1"/>
    </xf>
    <xf numFmtId="0" fontId="10" fillId="4" borderId="54" xfId="0" applyFont="1" applyFill="1" applyBorder="1" applyAlignment="1">
      <alignment horizontal="centerContinuous" vertical="center" wrapText="1"/>
    </xf>
    <xf numFmtId="0" fontId="10" fillId="4" borderId="74" xfId="0" applyFont="1" applyFill="1" applyBorder="1" applyAlignment="1">
      <alignment horizontal="centerContinuous" vertical="center" wrapText="1"/>
    </xf>
    <xf numFmtId="0" fontId="10" fillId="4" borderId="2" xfId="0" applyFont="1" applyFill="1" applyBorder="1" applyAlignment="1">
      <alignment vertical="center"/>
    </xf>
    <xf numFmtId="2" fontId="24" fillId="0" borderId="184" xfId="10" applyNumberFormat="1" applyFont="1" applyFill="1" applyBorder="1" applyAlignment="1">
      <alignment horizontal="center"/>
    </xf>
    <xf numFmtId="0" fontId="10" fillId="2" borderId="295" xfId="0" applyFont="1" applyFill="1" applyBorder="1" applyAlignment="1">
      <alignment horizontal="centerContinuous" vertical="center"/>
    </xf>
    <xf numFmtId="0" fontId="10" fillId="2" borderId="206" xfId="0" applyFont="1" applyFill="1" applyBorder="1" applyAlignment="1">
      <alignment horizontal="centerContinuous" vertical="center"/>
    </xf>
    <xf numFmtId="0" fontId="10" fillId="2" borderId="296" xfId="0" applyFont="1" applyFill="1" applyBorder="1" applyAlignment="1">
      <alignment horizontal="centerContinuous" vertical="center"/>
    </xf>
    <xf numFmtId="3" fontId="25" fillId="26" borderId="60" xfId="0" applyNumberFormat="1" applyFont="1" applyFill="1" applyBorder="1"/>
    <xf numFmtId="167" fontId="10" fillId="27" borderId="58" xfId="0" applyNumberFormat="1" applyFont="1" applyFill="1" applyBorder="1"/>
    <xf numFmtId="167" fontId="10" fillId="27" borderId="59" xfId="0" applyNumberFormat="1" applyFont="1" applyFill="1" applyBorder="1"/>
    <xf numFmtId="167" fontId="10" fillId="27" borderId="60" xfId="0" applyNumberFormat="1" applyFont="1" applyFill="1" applyBorder="1"/>
    <xf numFmtId="3" fontId="10" fillId="16" borderId="60" xfId="0" applyNumberFormat="1" applyFont="1" applyFill="1" applyBorder="1"/>
    <xf numFmtId="167" fontId="25" fillId="26" borderId="60" xfId="0" applyNumberFormat="1" applyFont="1" applyFill="1" applyBorder="1"/>
    <xf numFmtId="167" fontId="25" fillId="26" borderId="58" xfId="0" applyNumberFormat="1" applyFont="1" applyFill="1" applyBorder="1"/>
    <xf numFmtId="167" fontId="10" fillId="16" borderId="60" xfId="0" applyNumberFormat="1" applyFont="1" applyFill="1" applyBorder="1"/>
    <xf numFmtId="167" fontId="10" fillId="16" borderId="58" xfId="0" applyNumberFormat="1" applyFont="1" applyFill="1" applyBorder="1"/>
    <xf numFmtId="3" fontId="24" fillId="16" borderId="60" xfId="0" applyNumberFormat="1" applyFont="1" applyFill="1" applyBorder="1"/>
    <xf numFmtId="167" fontId="24" fillId="16" borderId="60" xfId="0" applyNumberFormat="1" applyFont="1" applyFill="1" applyBorder="1"/>
    <xf numFmtId="167" fontId="24" fillId="16" borderId="58" xfId="0" applyNumberFormat="1" applyFont="1" applyFill="1" applyBorder="1"/>
    <xf numFmtId="167" fontId="25" fillId="14" borderId="60" xfId="0" applyNumberFormat="1" applyFont="1" applyFill="1" applyBorder="1"/>
    <xf numFmtId="167" fontId="25" fillId="14" borderId="58" xfId="0" applyNumberFormat="1" applyFont="1" applyFill="1" applyBorder="1"/>
    <xf numFmtId="1" fontId="20" fillId="2" borderId="215" xfId="0" applyNumberFormat="1" applyFont="1" applyFill="1" applyBorder="1" applyAlignment="1">
      <alignment horizontal="center"/>
    </xf>
    <xf numFmtId="0" fontId="19" fillId="2" borderId="215" xfId="0" applyFont="1" applyFill="1" applyBorder="1" applyAlignment="1">
      <alignment horizontal="centerContinuous" vertical="center" wrapText="1"/>
    </xf>
    <xf numFmtId="0" fontId="19" fillId="2" borderId="215" xfId="0" applyFont="1" applyFill="1" applyBorder="1" applyAlignment="1">
      <alignment horizontal="centerContinuous" vertical="center"/>
    </xf>
    <xf numFmtId="0" fontId="10" fillId="2" borderId="259" xfId="0" applyFont="1" applyFill="1" applyBorder="1" applyAlignment="1">
      <alignment vertical="center"/>
    </xf>
    <xf numFmtId="0" fontId="10" fillId="2" borderId="102" xfId="0" applyFont="1" applyFill="1" applyBorder="1" applyAlignment="1">
      <alignment vertical="center"/>
    </xf>
    <xf numFmtId="0" fontId="10" fillId="2" borderId="298" xfId="0" applyFont="1" applyFill="1" applyBorder="1" applyAlignment="1">
      <alignment horizontal="centerContinuous" vertical="center"/>
    </xf>
    <xf numFmtId="0" fontId="10" fillId="0" borderId="94" xfId="0" applyFont="1" applyBorder="1" applyAlignment="1">
      <alignment horizontal="center" vertical="center"/>
    </xf>
    <xf numFmtId="0" fontId="10" fillId="4" borderId="94" xfId="0" applyFont="1" applyFill="1" applyBorder="1" applyAlignment="1">
      <alignment horizontal="centerContinuous" vertical="center" wrapText="1"/>
    </xf>
    <xf numFmtId="0" fontId="10" fillId="2" borderId="201" xfId="0" applyFont="1" applyFill="1" applyBorder="1" applyAlignment="1">
      <alignment horizontal="center" vertical="center"/>
    </xf>
    <xf numFmtId="167" fontId="10" fillId="27" borderId="100" xfId="0" applyNumberFormat="1" applyFont="1" applyFill="1" applyBorder="1"/>
    <xf numFmtId="167" fontId="25" fillId="26" borderId="100" xfId="0" applyNumberFormat="1" applyFont="1" applyFill="1" applyBorder="1"/>
    <xf numFmtId="167" fontId="10" fillId="16" borderId="100" xfId="0" applyNumberFormat="1" applyFont="1" applyFill="1" applyBorder="1"/>
    <xf numFmtId="167" fontId="24" fillId="16" borderId="100" xfId="0" applyNumberFormat="1" applyFont="1" applyFill="1" applyBorder="1"/>
    <xf numFmtId="167" fontId="25" fillId="14" borderId="100" xfId="0" applyNumberFormat="1" applyFont="1" applyFill="1" applyBorder="1"/>
    <xf numFmtId="167" fontId="24" fillId="0" borderId="100" xfId="0" applyNumberFormat="1" applyFont="1" applyBorder="1"/>
    <xf numFmtId="10" fontId="24" fillId="0" borderId="100" xfId="0" applyNumberFormat="1" applyFont="1" applyBorder="1"/>
    <xf numFmtId="10" fontId="24" fillId="0" borderId="198" xfId="0" applyNumberFormat="1" applyFont="1" applyBorder="1"/>
    <xf numFmtId="167" fontId="25" fillId="14" borderId="93" xfId="8" applyNumberFormat="1" applyFont="1" applyFill="1" applyBorder="1"/>
    <xf numFmtId="3" fontId="24" fillId="16" borderId="58" xfId="0" applyNumberFormat="1" applyFont="1" applyFill="1" applyBorder="1"/>
    <xf numFmtId="3" fontId="24" fillId="16" borderId="59" xfId="0" applyNumberFormat="1" applyFont="1" applyFill="1" applyBorder="1"/>
    <xf numFmtId="10" fontId="24" fillId="16" borderId="60" xfId="0" applyNumberFormat="1" applyFont="1" applyFill="1" applyBorder="1"/>
    <xf numFmtId="10" fontId="24" fillId="16" borderId="58" xfId="0" applyNumberFormat="1" applyFont="1" applyFill="1" applyBorder="1"/>
    <xf numFmtId="10" fontId="24" fillId="16" borderId="67" xfId="0" applyNumberFormat="1" applyFont="1" applyFill="1" applyBorder="1"/>
    <xf numFmtId="3" fontId="24" fillId="16" borderId="160" xfId="0" applyNumberFormat="1" applyFont="1" applyFill="1" applyBorder="1"/>
    <xf numFmtId="3" fontId="24" fillId="16" borderId="157" xfId="0" applyNumberFormat="1" applyFont="1" applyFill="1" applyBorder="1"/>
    <xf numFmtId="3" fontId="24" fillId="16" borderId="158" xfId="0" applyNumberFormat="1" applyFont="1" applyFill="1" applyBorder="1"/>
    <xf numFmtId="10" fontId="24" fillId="16" borderId="160" xfId="0" applyNumberFormat="1" applyFont="1" applyFill="1" applyBorder="1"/>
    <xf numFmtId="10" fontId="24" fillId="16" borderId="157" xfId="0" applyNumberFormat="1" applyFont="1" applyFill="1" applyBorder="1"/>
    <xf numFmtId="10" fontId="24" fillId="16" borderId="159" xfId="0" applyNumberFormat="1" applyFont="1" applyFill="1" applyBorder="1"/>
    <xf numFmtId="3" fontId="25" fillId="28" borderId="60" xfId="0" applyNumberFormat="1" applyFont="1" applyFill="1" applyBorder="1"/>
    <xf numFmtId="3" fontId="25" fillId="29" borderId="58" xfId="0" applyNumberFormat="1" applyFont="1" applyFill="1" applyBorder="1"/>
    <xf numFmtId="3" fontId="25" fillId="29" borderId="59" xfId="0" applyNumberFormat="1" applyFont="1" applyFill="1" applyBorder="1"/>
    <xf numFmtId="0" fontId="19" fillId="2" borderId="44" xfId="0" applyFont="1" applyFill="1" applyBorder="1" applyAlignment="1">
      <alignment horizontal="centerContinuous" vertical="center" wrapText="1"/>
    </xf>
    <xf numFmtId="0" fontId="19" fillId="2" borderId="104" xfId="0" applyFont="1" applyFill="1" applyBorder="1" applyAlignment="1">
      <alignment horizontal="centerContinuous" vertical="center" wrapText="1"/>
    </xf>
    <xf numFmtId="0" fontId="19" fillId="11" borderId="104" xfId="0" applyFont="1" applyFill="1" applyBorder="1" applyAlignment="1">
      <alignment horizontal="centerContinuous" vertical="center" wrapText="1"/>
    </xf>
    <xf numFmtId="0" fontId="10" fillId="10" borderId="102" xfId="0" applyFont="1" applyFill="1" applyBorder="1"/>
    <xf numFmtId="0" fontId="0" fillId="10" borderId="299" xfId="0" applyFill="1" applyBorder="1"/>
    <xf numFmtId="0" fontId="10" fillId="10" borderId="298" xfId="0" applyFont="1" applyFill="1" applyBorder="1" applyAlignment="1">
      <alignment horizontal="center" vertical="center" wrapText="1"/>
    </xf>
    <xf numFmtId="3" fontId="10" fillId="0" borderId="102" xfId="0" applyNumberFormat="1" applyFont="1" applyBorder="1" applyAlignment="1">
      <alignment horizontal="right"/>
    </xf>
    <xf numFmtId="3" fontId="10" fillId="0" borderId="102" xfId="0" applyNumberFormat="1" applyFont="1" applyBorder="1" applyAlignment="1">
      <alignment horizontal="center" vertical="center"/>
    </xf>
    <xf numFmtId="3" fontId="10" fillId="0" borderId="124" xfId="0" applyNumberFormat="1" applyFont="1" applyBorder="1" applyAlignment="1">
      <alignment horizontal="center" vertical="center"/>
    </xf>
    <xf numFmtId="3" fontId="25" fillId="14" borderId="193" xfId="0" applyNumberFormat="1" applyFont="1" applyFill="1" applyBorder="1" applyAlignment="1">
      <alignment horizontal="right"/>
    </xf>
    <xf numFmtId="0" fontId="10" fillId="10" borderId="300" xfId="0" applyFont="1" applyFill="1" applyBorder="1" applyAlignment="1">
      <alignment horizontal="center" vertical="center" wrapText="1"/>
    </xf>
    <xf numFmtId="0" fontId="10" fillId="2" borderId="301" xfId="0" applyFont="1" applyFill="1" applyBorder="1" applyAlignment="1">
      <alignment horizontal="center" vertical="center" wrapText="1"/>
    </xf>
    <xf numFmtId="3" fontId="10" fillId="0" borderId="302" xfId="0" applyNumberFormat="1" applyFont="1" applyBorder="1" applyAlignment="1">
      <alignment horizontal="right"/>
    </xf>
    <xf numFmtId="3" fontId="10" fillId="0" borderId="302" xfId="0" applyNumberFormat="1" applyFont="1" applyBorder="1" applyAlignment="1">
      <alignment horizontal="center" vertical="center"/>
    </xf>
    <xf numFmtId="3" fontId="10" fillId="0" borderId="303" xfId="0" applyNumberFormat="1" applyFont="1" applyBorder="1" applyAlignment="1">
      <alignment horizontal="center" vertical="center"/>
    </xf>
    <xf numFmtId="3" fontId="25" fillId="14" borderId="304" xfId="0" applyNumberFormat="1" applyFont="1" applyFill="1" applyBorder="1" applyAlignment="1">
      <alignment horizontal="right"/>
    </xf>
    <xf numFmtId="0" fontId="10" fillId="10" borderId="305" xfId="0" applyFont="1" applyFill="1" applyBorder="1" applyAlignment="1">
      <alignment horizontal="center" vertical="center" wrapText="1"/>
    </xf>
    <xf numFmtId="3" fontId="25" fillId="14" borderId="115" xfId="0" applyNumberFormat="1" applyFont="1" applyFill="1" applyBorder="1" applyAlignment="1">
      <alignment horizontal="right"/>
    </xf>
    <xf numFmtId="3" fontId="10" fillId="0" borderId="115" xfId="0" applyNumberFormat="1" applyFont="1" applyBorder="1" applyAlignment="1">
      <alignment horizontal="center" vertical="center"/>
    </xf>
    <xf numFmtId="3" fontId="10" fillId="0" borderId="175" xfId="0" applyNumberFormat="1" applyFont="1" applyBorder="1" applyAlignment="1">
      <alignment horizontal="center" vertical="center"/>
    </xf>
    <xf numFmtId="0" fontId="10" fillId="10" borderId="306" xfId="0" applyFont="1" applyFill="1" applyBorder="1" applyAlignment="1">
      <alignment horizontal="center" vertical="center" wrapText="1"/>
    </xf>
    <xf numFmtId="0" fontId="10" fillId="2" borderId="307" xfId="0" applyFont="1" applyFill="1" applyBorder="1" applyAlignment="1">
      <alignment horizontal="center" vertical="center" wrapText="1"/>
    </xf>
    <xf numFmtId="3" fontId="10" fillId="0" borderId="308" xfId="0" applyNumberFormat="1" applyFont="1" applyBorder="1" applyAlignment="1">
      <alignment horizontal="right"/>
    </xf>
    <xf numFmtId="3" fontId="10" fillId="0" borderId="308" xfId="0" applyNumberFormat="1" applyFont="1" applyBorder="1" applyAlignment="1">
      <alignment horizontal="center" vertical="center"/>
    </xf>
    <xf numFmtId="3" fontId="10" fillId="0" borderId="309" xfId="0" applyNumberFormat="1" applyFont="1" applyBorder="1" applyAlignment="1">
      <alignment horizontal="center" vertical="center"/>
    </xf>
    <xf numFmtId="3" fontId="25" fillId="14" borderId="290" xfId="0" applyNumberFormat="1" applyFont="1" applyFill="1" applyBorder="1" applyAlignment="1">
      <alignment horizontal="right"/>
    </xf>
    <xf numFmtId="3" fontId="25" fillId="14" borderId="310" xfId="0" applyNumberFormat="1" applyFont="1" applyFill="1" applyBorder="1" applyAlignment="1">
      <alignment horizontal="right"/>
    </xf>
    <xf numFmtId="1" fontId="24" fillId="5" borderId="181" xfId="10" applyNumberFormat="1" applyFont="1" applyFill="1" applyBorder="1" applyAlignment="1">
      <alignment horizontal="center" vertical="center" wrapText="1"/>
    </xf>
    <xf numFmtId="0" fontId="24" fillId="2" borderId="297" xfId="10" applyFont="1" applyFill="1" applyBorder="1" applyAlignment="1">
      <alignment horizontal="center" vertical="center" wrapText="1"/>
    </xf>
    <xf numFmtId="0" fontId="24" fillId="0" borderId="215" xfId="0" applyFont="1" applyBorder="1" applyAlignment="1">
      <alignment horizontal="centerContinuous"/>
    </xf>
    <xf numFmtId="1" fontId="20" fillId="2" borderId="259" xfId="0" applyNumberFormat="1" applyFont="1" applyFill="1" applyBorder="1" applyAlignment="1">
      <alignment horizontal="center"/>
    </xf>
    <xf numFmtId="0" fontId="10" fillId="2" borderId="102" xfId="0" applyFont="1" applyFill="1" applyBorder="1" applyAlignment="1">
      <alignment horizontal="center" vertical="center" wrapText="1"/>
    </xf>
    <xf numFmtId="1" fontId="20" fillId="2" borderId="216" xfId="0" applyNumberFormat="1" applyFont="1" applyFill="1" applyBorder="1" applyAlignment="1">
      <alignment horizontal="center"/>
    </xf>
    <xf numFmtId="0" fontId="10" fillId="2" borderId="311" xfId="0" applyFont="1" applyFill="1" applyBorder="1" applyAlignment="1">
      <alignment horizontal="center" vertical="center" wrapText="1"/>
    </xf>
    <xf numFmtId="1" fontId="20" fillId="2" borderId="312" xfId="0" applyNumberFormat="1" applyFont="1" applyFill="1" applyBorder="1" applyAlignment="1">
      <alignment horizontal="center" vertical="center"/>
    </xf>
    <xf numFmtId="0" fontId="10" fillId="2" borderId="297" xfId="0" applyFont="1" applyFill="1" applyBorder="1" applyAlignment="1">
      <alignment horizontal="center" vertical="center" wrapText="1"/>
    </xf>
    <xf numFmtId="0" fontId="10" fillId="0" borderId="313" xfId="0" applyFont="1" applyBorder="1" applyAlignment="1">
      <alignment horizontal="center"/>
    </xf>
    <xf numFmtId="0" fontId="10" fillId="0" borderId="314" xfId="0" applyFont="1" applyBorder="1" applyAlignment="1">
      <alignment horizontal="center"/>
    </xf>
    <xf numFmtId="0" fontId="10" fillId="2" borderId="102" xfId="0" applyFont="1" applyFill="1" applyBorder="1"/>
    <xf numFmtId="0" fontId="25" fillId="23" borderId="328" xfId="0" applyFont="1" applyFill="1" applyBorder="1" applyAlignment="1">
      <alignment horizontal="center"/>
    </xf>
    <xf numFmtId="170" fontId="62" fillId="0" borderId="20" xfId="0" applyNumberFormat="1" applyFont="1" applyBorder="1"/>
    <xf numFmtId="167" fontId="62" fillId="0" borderId="20" xfId="0" applyNumberFormat="1" applyFont="1" applyBorder="1"/>
    <xf numFmtId="0" fontId="62" fillId="0" borderId="313" xfId="0" applyFont="1" applyBorder="1" applyAlignment="1">
      <alignment horizontal="center"/>
    </xf>
    <xf numFmtId="0" fontId="62" fillId="0" borderId="21" xfId="0" applyFont="1" applyBorder="1" applyAlignment="1">
      <alignment horizontal="center"/>
    </xf>
    <xf numFmtId="167" fontId="62" fillId="0" borderId="22" xfId="0" applyNumberFormat="1" applyFont="1" applyBorder="1"/>
    <xf numFmtId="0" fontId="24" fillId="12" borderId="86" xfId="2" applyFont="1" applyFill="1" applyBorder="1" applyAlignment="1">
      <alignment horizontal="center" vertical="center" wrapText="1"/>
    </xf>
    <xf numFmtId="0" fontId="24" fillId="12" borderId="87" xfId="2" applyFont="1" applyFill="1" applyBorder="1" applyAlignment="1">
      <alignment horizontal="center" vertical="center" wrapText="1"/>
    </xf>
    <xf numFmtId="0" fontId="24" fillId="10" borderId="0" xfId="0" applyFont="1" applyFill="1" applyAlignment="1">
      <alignment vertical="center"/>
    </xf>
    <xf numFmtId="1" fontId="39" fillId="18" borderId="46" xfId="6" applyNumberFormat="1" applyFont="1" applyFill="1" applyBorder="1" applyAlignment="1" applyProtection="1">
      <alignment horizontal="center" vertical="center" wrapText="1"/>
    </xf>
    <xf numFmtId="0" fontId="39" fillId="12" borderId="0" xfId="0" applyFont="1" applyFill="1" applyAlignment="1">
      <alignment horizontal="centerContinuous" vertical="center" wrapText="1"/>
    </xf>
    <xf numFmtId="0" fontId="39" fillId="12" borderId="46" xfId="0" applyFont="1" applyFill="1" applyBorder="1" applyAlignment="1">
      <alignment horizontal="centerContinuous" vertical="center" wrapText="1"/>
    </xf>
    <xf numFmtId="1" fontId="24" fillId="12" borderId="0" xfId="0" applyNumberFormat="1" applyFont="1" applyFill="1" applyAlignment="1">
      <alignment horizontal="centerContinuous"/>
    </xf>
    <xf numFmtId="1" fontId="36" fillId="12" borderId="0" xfId="0" applyNumberFormat="1" applyFont="1" applyFill="1" applyAlignment="1">
      <alignment horizontal="centerContinuous"/>
    </xf>
    <xf numFmtId="0" fontId="39" fillId="12" borderId="0" xfId="0" applyFont="1" applyFill="1" applyAlignment="1">
      <alignment horizontal="center" vertical="center" wrapText="1"/>
    </xf>
    <xf numFmtId="0" fontId="39" fillId="12" borderId="46" xfId="0" applyFont="1" applyFill="1" applyBorder="1" applyAlignment="1">
      <alignment horizontal="center" vertical="center" wrapText="1"/>
    </xf>
    <xf numFmtId="1" fontId="39" fillId="12" borderId="329" xfId="0" applyNumberFormat="1" applyFont="1" applyFill="1" applyBorder="1" applyAlignment="1">
      <alignment horizontal="centerContinuous" vertical="center"/>
    </xf>
    <xf numFmtId="1" fontId="39" fillId="12" borderId="330" xfId="0" applyNumberFormat="1" applyFont="1" applyFill="1" applyBorder="1" applyAlignment="1">
      <alignment horizontal="centerContinuous" vertical="center"/>
    </xf>
    <xf numFmtId="1" fontId="39" fillId="12" borderId="331" xfId="0" applyNumberFormat="1" applyFont="1" applyFill="1" applyBorder="1" applyAlignment="1">
      <alignment horizontal="centerContinuous" vertical="center"/>
    </xf>
    <xf numFmtId="1" fontId="39" fillId="12" borderId="332" xfId="0" applyNumberFormat="1" applyFont="1" applyFill="1" applyBorder="1" applyAlignment="1">
      <alignment horizontal="centerContinuous" vertical="center"/>
    </xf>
    <xf numFmtId="1" fontId="24" fillId="12" borderId="330" xfId="0" applyNumberFormat="1" applyFont="1" applyFill="1" applyBorder="1" applyAlignment="1">
      <alignment horizontal="centerContinuous" vertical="center"/>
    </xf>
    <xf numFmtId="1" fontId="24" fillId="12" borderId="333" xfId="0" applyNumberFormat="1" applyFont="1" applyFill="1" applyBorder="1" applyAlignment="1">
      <alignment horizontal="centerContinuous" vertical="center"/>
    </xf>
    <xf numFmtId="0" fontId="24" fillId="10" borderId="0" xfId="0" applyFont="1" applyFill="1" applyAlignment="1">
      <alignment vertical="center" wrapText="1"/>
    </xf>
    <xf numFmtId="0" fontId="24" fillId="10" borderId="329" xfId="0" applyFont="1" applyFill="1" applyBorder="1" applyAlignment="1">
      <alignment horizontal="centerContinuous" vertical="center" wrapText="1"/>
    </xf>
    <xf numFmtId="0" fontId="24" fillId="10" borderId="330" xfId="0" applyFont="1" applyFill="1" applyBorder="1" applyAlignment="1">
      <alignment horizontal="centerContinuous" vertical="center" wrapText="1"/>
    </xf>
    <xf numFmtId="0" fontId="24" fillId="10" borderId="331" xfId="0" applyFont="1" applyFill="1" applyBorder="1" applyAlignment="1">
      <alignment horizontal="centerContinuous" vertical="center" wrapText="1"/>
    </xf>
    <xf numFmtId="0" fontId="24" fillId="10" borderId="332" xfId="0" applyFont="1" applyFill="1" applyBorder="1" applyAlignment="1">
      <alignment horizontal="centerContinuous" vertical="center" wrapText="1"/>
    </xf>
    <xf numFmtId="0" fontId="24" fillId="10" borderId="333" xfId="0" applyFont="1" applyFill="1" applyBorder="1" applyAlignment="1">
      <alignment horizontal="centerContinuous" vertical="center" wrapText="1"/>
    </xf>
    <xf numFmtId="1" fontId="39" fillId="18" borderId="87" xfId="6" applyNumberFormat="1" applyFont="1" applyFill="1" applyBorder="1" applyAlignment="1" applyProtection="1">
      <alignment horizontal="center" vertical="center" wrapText="1"/>
    </xf>
    <xf numFmtId="3" fontId="50" fillId="16" borderId="340" xfId="0" applyNumberFormat="1" applyFont="1" applyFill="1" applyBorder="1"/>
    <xf numFmtId="3" fontId="50" fillId="16" borderId="341" xfId="0" applyNumberFormat="1" applyFont="1" applyFill="1" applyBorder="1"/>
    <xf numFmtId="3" fontId="50" fillId="16" borderId="342" xfId="0" applyNumberFormat="1" applyFont="1" applyFill="1" applyBorder="1"/>
    <xf numFmtId="3" fontId="49" fillId="16" borderId="340" xfId="0" applyNumberFormat="1" applyFont="1" applyFill="1" applyBorder="1"/>
    <xf numFmtId="3" fontId="49" fillId="16" borderId="341" xfId="0" applyNumberFormat="1" applyFont="1" applyFill="1" applyBorder="1"/>
    <xf numFmtId="3" fontId="49" fillId="16" borderId="342" xfId="0" applyNumberFormat="1" applyFont="1" applyFill="1" applyBorder="1"/>
    <xf numFmtId="3" fontId="25" fillId="14" borderId="343" xfId="0" applyNumberFormat="1" applyFont="1" applyFill="1" applyBorder="1"/>
    <xf numFmtId="3" fontId="25" fillId="14" borderId="340" xfId="0" applyNumberFormat="1" applyFont="1" applyFill="1" applyBorder="1"/>
    <xf numFmtId="3" fontId="10" fillId="0" borderId="343" xfId="0" applyNumberFormat="1" applyFont="1" applyBorder="1"/>
    <xf numFmtId="3" fontId="10" fillId="0" borderId="340" xfId="0" applyNumberFormat="1" applyFont="1" applyBorder="1"/>
    <xf numFmtId="3" fontId="25" fillId="14" borderId="342" xfId="0" applyNumberFormat="1" applyFont="1" applyFill="1" applyBorder="1"/>
    <xf numFmtId="3" fontId="10" fillId="0" borderId="342" xfId="0" applyNumberFormat="1" applyFont="1" applyBorder="1"/>
    <xf numFmtId="3" fontId="25" fillId="14" borderId="341" xfId="0" applyNumberFormat="1" applyFont="1" applyFill="1" applyBorder="1"/>
    <xf numFmtId="3" fontId="10" fillId="0" borderId="341" xfId="0" applyNumberFormat="1" applyFont="1" applyBorder="1"/>
    <xf numFmtId="3" fontId="10" fillId="0" borderId="344" xfId="0" applyNumberFormat="1" applyFont="1" applyBorder="1"/>
    <xf numFmtId="3" fontId="10" fillId="0" borderId="345" xfId="0" applyNumberFormat="1" applyFont="1" applyBorder="1"/>
    <xf numFmtId="3" fontId="10" fillId="0" borderId="346" xfId="0" applyNumberFormat="1" applyFont="1" applyBorder="1"/>
    <xf numFmtId="3" fontId="10" fillId="0" borderId="347" xfId="0" applyNumberFormat="1" applyFont="1" applyBorder="1"/>
    <xf numFmtId="2" fontId="10" fillId="10" borderId="0" xfId="0" applyNumberFormat="1" applyFont="1" applyFill="1"/>
    <xf numFmtId="0" fontId="85" fillId="2" borderId="2" xfId="10" applyFont="1" applyFill="1" applyBorder="1" applyAlignment="1">
      <alignment vertical="center"/>
    </xf>
    <xf numFmtId="3" fontId="25" fillId="23" borderId="342" xfId="0" applyNumberFormat="1" applyFont="1" applyFill="1" applyBorder="1"/>
    <xf numFmtId="1" fontId="10" fillId="0" borderId="123" xfId="0" applyNumberFormat="1" applyFont="1" applyBorder="1" applyAlignment="1">
      <alignment horizontal="center"/>
    </xf>
    <xf numFmtId="3" fontId="50" fillId="16" borderId="46" xfId="0" applyNumberFormat="1" applyFont="1" applyFill="1" applyBorder="1"/>
    <xf numFmtId="3" fontId="25" fillId="14" borderId="46" xfId="0" applyNumberFormat="1" applyFont="1" applyFill="1" applyBorder="1"/>
    <xf numFmtId="3" fontId="10" fillId="0" borderId="46" xfId="0" applyNumberFormat="1" applyFont="1" applyBorder="1"/>
    <xf numFmtId="3" fontId="10" fillId="0" borderId="123" xfId="0" applyNumberFormat="1" applyFont="1" applyBorder="1"/>
    <xf numFmtId="0" fontId="37" fillId="0" borderId="46" xfId="0" applyFont="1" applyBorder="1" applyAlignment="1">
      <alignment horizontal="center"/>
    </xf>
    <xf numFmtId="0" fontId="37" fillId="0" borderId="123" xfId="0" applyFont="1" applyBorder="1" applyAlignment="1">
      <alignment horizontal="center"/>
    </xf>
    <xf numFmtId="2" fontId="10" fillId="0" borderId="123" xfId="0" applyNumberFormat="1" applyFont="1" applyBorder="1" applyAlignment="1">
      <alignment horizontal="center"/>
    </xf>
    <xf numFmtId="0" fontId="10" fillId="12" borderId="334" xfId="0" applyFont="1" applyFill="1" applyBorder="1" applyAlignment="1">
      <alignment horizontal="centerContinuous" vertical="center" wrapText="1"/>
    </xf>
    <xf numFmtId="0" fontId="10" fillId="12" borderId="335" xfId="0" applyFont="1" applyFill="1" applyBorder="1" applyAlignment="1">
      <alignment horizontal="centerContinuous" vertical="center" wrapText="1"/>
    </xf>
    <xf numFmtId="0" fontId="10" fillId="12" borderId="337" xfId="0" applyFont="1" applyFill="1" applyBorder="1" applyAlignment="1">
      <alignment horizontal="centerContinuous" vertical="center" wrapText="1"/>
    </xf>
    <xf numFmtId="0" fontId="10" fillId="12" borderId="338" xfId="0" applyFont="1" applyFill="1" applyBorder="1" applyAlignment="1">
      <alignment horizontal="centerContinuous" vertical="center" wrapText="1"/>
    </xf>
    <xf numFmtId="0" fontId="10" fillId="12" borderId="336" xfId="10" applyFont="1" applyFill="1" applyBorder="1" applyAlignment="1">
      <alignment horizontal="centerContinuous" vertical="center" wrapText="1"/>
    </xf>
    <xf numFmtId="0" fontId="10" fillId="12" borderId="336" xfId="10" applyFont="1" applyFill="1" applyBorder="1" applyAlignment="1">
      <alignment horizontal="center" vertical="center" wrapText="1"/>
    </xf>
    <xf numFmtId="0" fontId="10" fillId="12" borderId="339" xfId="10" applyFont="1" applyFill="1" applyBorder="1" applyAlignment="1">
      <alignment horizontal="center" vertical="center" wrapText="1"/>
    </xf>
    <xf numFmtId="0" fontId="24" fillId="10" borderId="46" xfId="0" applyFont="1" applyFill="1" applyBorder="1" applyAlignment="1">
      <alignment vertical="center"/>
    </xf>
    <xf numFmtId="0" fontId="24" fillId="10" borderId="42" xfId="0" applyFont="1" applyFill="1" applyBorder="1" applyAlignment="1">
      <alignment horizontal="centerContinuous" vertical="center"/>
    </xf>
    <xf numFmtId="0" fontId="24" fillId="10" borderId="43" xfId="0" applyFont="1" applyFill="1" applyBorder="1" applyAlignment="1">
      <alignment horizontal="centerContinuous" vertical="center"/>
    </xf>
    <xf numFmtId="0" fontId="39" fillId="12" borderId="49" xfId="0" applyFont="1" applyFill="1" applyBorder="1" applyAlignment="1">
      <alignment horizontal="centerContinuous" vertical="center" wrapText="1"/>
    </xf>
    <xf numFmtId="0" fontId="24" fillId="10" borderId="0" xfId="0" applyFont="1" applyFill="1" applyAlignment="1">
      <alignment horizontal="centerContinuous" vertical="center"/>
    </xf>
    <xf numFmtId="0" fontId="24" fillId="10" borderId="46" xfId="0" applyFont="1" applyFill="1" applyBorder="1" applyAlignment="1">
      <alignment horizontal="centerContinuous" vertical="center"/>
    </xf>
    <xf numFmtId="1" fontId="36" fillId="12" borderId="49" xfId="0" applyNumberFormat="1" applyFont="1" applyFill="1" applyBorder="1" applyAlignment="1">
      <alignment horizontal="centerContinuous"/>
    </xf>
    <xf numFmtId="0" fontId="24" fillId="10" borderId="49" xfId="0" applyFont="1" applyFill="1" applyBorder="1" applyAlignment="1">
      <alignment vertical="center"/>
    </xf>
    <xf numFmtId="0" fontId="24" fillId="10" borderId="85" xfId="0" applyFont="1" applyFill="1" applyBorder="1" applyAlignment="1">
      <alignment vertical="center"/>
    </xf>
    <xf numFmtId="0" fontId="39" fillId="12" borderId="86" xfId="0" applyFont="1" applyFill="1" applyBorder="1" applyAlignment="1">
      <alignment horizontal="center" vertical="center" wrapText="1"/>
    </xf>
    <xf numFmtId="0" fontId="24" fillId="10" borderId="86" xfId="0" applyFont="1" applyFill="1" applyBorder="1" applyAlignment="1">
      <alignment vertical="center"/>
    </xf>
    <xf numFmtId="0" fontId="24" fillId="10" borderId="87" xfId="0" applyFont="1" applyFill="1" applyBorder="1" applyAlignment="1">
      <alignment vertical="center"/>
    </xf>
    <xf numFmtId="1" fontId="39" fillId="12" borderId="348" xfId="0" applyNumberFormat="1" applyFont="1" applyFill="1" applyBorder="1" applyAlignment="1">
      <alignment horizontal="centerContinuous" vertical="center"/>
    </xf>
    <xf numFmtId="1" fontId="39" fillId="12" borderId="349" xfId="0" applyNumberFormat="1" applyFont="1" applyFill="1" applyBorder="1" applyAlignment="1">
      <alignment horizontal="centerContinuous" vertical="center"/>
    </xf>
    <xf numFmtId="1" fontId="39" fillId="12" borderId="342" xfId="0" applyNumberFormat="1" applyFont="1" applyFill="1" applyBorder="1" applyAlignment="1">
      <alignment horizontal="centerContinuous" vertical="center"/>
    </xf>
    <xf numFmtId="1" fontId="24" fillId="12" borderId="350" xfId="0" applyNumberFormat="1" applyFont="1" applyFill="1" applyBorder="1" applyAlignment="1">
      <alignment horizontal="centerContinuous" vertical="center"/>
    </xf>
    <xf numFmtId="0" fontId="24" fillId="10" borderId="44" xfId="0" applyFont="1" applyFill="1" applyBorder="1" applyAlignment="1">
      <alignment horizontal="centerContinuous" vertical="center"/>
    </xf>
    <xf numFmtId="0" fontId="24" fillId="10" borderId="349" xfId="0" applyFont="1" applyFill="1" applyBorder="1" applyAlignment="1">
      <alignment horizontal="centerContinuous" vertical="center" wrapText="1"/>
    </xf>
    <xf numFmtId="0" fontId="24" fillId="10" borderId="352" xfId="0" applyFont="1" applyFill="1" applyBorder="1" applyAlignment="1">
      <alignment horizontal="centerContinuous" vertical="center" wrapText="1"/>
    </xf>
    <xf numFmtId="0" fontId="24" fillId="10" borderId="353" xfId="0" applyFont="1" applyFill="1" applyBorder="1" applyAlignment="1">
      <alignment horizontal="centerContinuous" vertical="center" wrapText="1"/>
    </xf>
    <xf numFmtId="0" fontId="10" fillId="12" borderId="335" xfId="0" applyFont="1" applyFill="1" applyBorder="1" applyAlignment="1">
      <alignment horizontal="center" vertical="center" wrapText="1"/>
    </xf>
    <xf numFmtId="0" fontId="10" fillId="0" borderId="335" xfId="0" applyFont="1" applyBorder="1" applyAlignment="1">
      <alignment horizontal="center" vertical="center" wrapText="1"/>
    </xf>
    <xf numFmtId="0" fontId="24" fillId="10" borderId="335" xfId="0" applyFont="1" applyFill="1" applyBorder="1" applyAlignment="1">
      <alignment horizontal="center" vertical="center" wrapText="1"/>
    </xf>
    <xf numFmtId="0" fontId="24" fillId="10" borderId="336" xfId="0" applyFont="1" applyFill="1" applyBorder="1" applyAlignment="1">
      <alignment horizontal="center" vertical="center" wrapText="1"/>
    </xf>
    <xf numFmtId="0" fontId="10" fillId="12" borderId="337" xfId="0" applyFont="1" applyFill="1" applyBorder="1" applyAlignment="1">
      <alignment horizontal="center" vertical="center" wrapText="1"/>
    </xf>
    <xf numFmtId="0" fontId="24" fillId="10" borderId="339" xfId="0" applyFont="1" applyFill="1" applyBorder="1" applyAlignment="1">
      <alignment horizontal="center" vertical="center" wrapText="1"/>
    </xf>
    <xf numFmtId="165" fontId="25" fillId="14" borderId="341" xfId="0" applyNumberFormat="1" applyFont="1" applyFill="1" applyBorder="1"/>
    <xf numFmtId="165" fontId="25" fillId="14" borderId="354" xfId="0" applyNumberFormat="1" applyFont="1" applyFill="1" applyBorder="1"/>
    <xf numFmtId="165" fontId="25" fillId="14" borderId="340" xfId="0" applyNumberFormat="1" applyFont="1" applyFill="1" applyBorder="1"/>
    <xf numFmtId="165" fontId="25" fillId="14" borderId="350" xfId="0" applyNumberFormat="1" applyFont="1" applyFill="1" applyBorder="1"/>
    <xf numFmtId="165" fontId="10" fillId="0" borderId="341" xfId="0" applyNumberFormat="1" applyFont="1" applyBorder="1"/>
    <xf numFmtId="165" fontId="10" fillId="0" borderId="342" xfId="0" applyNumberFormat="1" applyFont="1" applyBorder="1"/>
    <xf numFmtId="165" fontId="10" fillId="0" borderId="340" xfId="0" applyNumberFormat="1" applyFont="1" applyBorder="1"/>
    <xf numFmtId="165" fontId="10" fillId="0" borderId="350" xfId="0" applyNumberFormat="1" applyFont="1" applyBorder="1"/>
    <xf numFmtId="165" fontId="10" fillId="0" borderId="345" xfId="0" applyNumberFormat="1" applyFont="1" applyBorder="1"/>
    <xf numFmtId="165" fontId="10" fillId="0" borderId="346" xfId="0" applyNumberFormat="1" applyFont="1" applyBorder="1"/>
    <xf numFmtId="165" fontId="10" fillId="0" borderId="344" xfId="0" applyNumberFormat="1" applyFont="1" applyBorder="1"/>
    <xf numFmtId="165" fontId="10" fillId="0" borderId="355" xfId="0" applyNumberFormat="1" applyFont="1" applyBorder="1"/>
    <xf numFmtId="1" fontId="39" fillId="12" borderId="351" xfId="0" applyNumberFormat="1" applyFont="1" applyFill="1" applyBorder="1" applyAlignment="1">
      <alignment horizontal="centerContinuous" vertical="center"/>
    </xf>
    <xf numFmtId="1" fontId="24" fillId="12" borderId="351" xfId="0" applyNumberFormat="1" applyFont="1" applyFill="1" applyBorder="1" applyAlignment="1">
      <alignment horizontal="centerContinuous" vertical="center" wrapText="1"/>
    </xf>
    <xf numFmtId="1" fontId="24" fillId="12" borderId="330" xfId="0" applyNumberFormat="1" applyFont="1" applyFill="1" applyBorder="1" applyAlignment="1">
      <alignment horizontal="centerContinuous" vertical="center" wrapText="1"/>
    </xf>
    <xf numFmtId="165" fontId="25" fillId="16" borderId="341" xfId="0" applyNumberFormat="1" applyFont="1" applyFill="1" applyBorder="1"/>
    <xf numFmtId="165" fontId="10" fillId="16" borderId="341" xfId="0" applyNumberFormat="1" applyFont="1" applyFill="1" applyBorder="1"/>
    <xf numFmtId="1" fontId="44" fillId="12" borderId="329" xfId="0" applyNumberFormat="1" applyFont="1" applyFill="1" applyBorder="1" applyAlignment="1">
      <alignment horizontal="centerContinuous" vertical="center" wrapText="1"/>
    </xf>
    <xf numFmtId="0" fontId="19" fillId="12" borderId="42" xfId="10" applyFont="1" applyFill="1" applyBorder="1" applyAlignment="1">
      <alignment horizontal="centerContinuous" vertical="center" wrapText="1"/>
    </xf>
    <xf numFmtId="0" fontId="10" fillId="0" borderId="329" xfId="10" applyFont="1" applyFill="1" applyBorder="1" applyAlignment="1">
      <alignment horizontal="centerContinuous" vertical="center" wrapText="1"/>
    </xf>
    <xf numFmtId="165" fontId="59" fillId="16" borderId="341" xfId="0" applyNumberFormat="1" applyFont="1" applyFill="1" applyBorder="1"/>
    <xf numFmtId="165" fontId="50" fillId="16" borderId="341" xfId="0" applyNumberFormat="1" applyFont="1" applyFill="1" applyBorder="1"/>
    <xf numFmtId="165" fontId="86" fillId="23" borderId="341" xfId="0" applyNumberFormat="1" applyFont="1" applyFill="1" applyBorder="1"/>
    <xf numFmtId="167" fontId="10" fillId="10" borderId="0" xfId="8" applyNumberFormat="1" applyFont="1" applyFill="1"/>
    <xf numFmtId="0" fontId="24" fillId="12" borderId="86" xfId="2" applyFont="1" applyFill="1" applyBorder="1" applyAlignment="1">
      <alignment horizontal="center" vertical="center" wrapText="1"/>
    </xf>
    <xf numFmtId="0" fontId="24" fillId="12" borderId="87" xfId="2" applyFont="1" applyFill="1" applyBorder="1" applyAlignment="1">
      <alignment horizontal="center" vertical="center" wrapText="1"/>
    </xf>
  </cellXfs>
  <cellStyles count="188">
    <cellStyle name="20% - Accent1" xfId="17" xr:uid="{38A10BCE-92CC-4A13-BBAB-39CDA5D01FF2}"/>
    <cellStyle name="20% - Accent2" xfId="18" xr:uid="{D2B79045-BA3A-4E1E-A820-CF4CDDFD5A88}"/>
    <cellStyle name="20% - Accent3" xfId="19" xr:uid="{E433D8D8-8249-46F8-9C9E-4DDAA0DA6C72}"/>
    <cellStyle name="20% - Accent4" xfId="20" xr:uid="{8CF01FE6-8E4E-4E85-93AB-9FC52F00580E}"/>
    <cellStyle name="20% - Accent5" xfId="21" xr:uid="{CD5B468F-16C1-4951-AB6A-FD8D5A4119CA}"/>
    <cellStyle name="20% - Accent6" xfId="22" xr:uid="{A3E03518-64FD-4969-AD75-243FE0BE0890}"/>
    <cellStyle name="20% - Énfasis1 2" xfId="132" xr:uid="{845D6FCA-FE56-4500-A345-33C05523E436}"/>
    <cellStyle name="20% - Énfasis1 3" xfId="23" xr:uid="{4673552B-0057-49FA-BD1C-F45B0E03539E}"/>
    <cellStyle name="20% - Énfasis2 2" xfId="133" xr:uid="{6202DB00-91E3-437D-AB11-9B49A97C4987}"/>
    <cellStyle name="20% - Énfasis2 3" xfId="24" xr:uid="{2A68CFFA-C38D-42FF-A63A-99AC1191D7B7}"/>
    <cellStyle name="20% - Énfasis3 2" xfId="134" xr:uid="{1DB052C2-502A-4AF6-AE19-2B4A91F3D7C9}"/>
    <cellStyle name="20% - Énfasis3 3" xfId="25" xr:uid="{7F8345A4-DF89-41F9-9BA7-6E9D832B21CC}"/>
    <cellStyle name="20% - Énfasis4 2" xfId="135" xr:uid="{FA9261CE-535A-4A55-8D6A-4CA58E8B5FBF}"/>
    <cellStyle name="20% - Énfasis4 3" xfId="26" xr:uid="{079D9121-C3C9-4E61-9455-6DED65DEEF74}"/>
    <cellStyle name="20% - Énfasis5 2" xfId="136" xr:uid="{E6BB4EB1-18C0-4641-9398-2D415492348F}"/>
    <cellStyle name="20% - Énfasis5 3" xfId="27" xr:uid="{1ACF572E-18A6-48F1-858D-43D415B48756}"/>
    <cellStyle name="20% - Énfasis6 2" xfId="137" xr:uid="{F74BC685-CEE2-488A-A67A-7B1E33F051B9}"/>
    <cellStyle name="20% - Énfasis6 3" xfId="28" xr:uid="{5DA049F9-E44C-4181-B1FE-9071B7180614}"/>
    <cellStyle name="40% - Accent1" xfId="29" xr:uid="{C612CA8C-C086-4D3E-96A7-17ECD9B9485E}"/>
    <cellStyle name="40% - Accent2" xfId="30" xr:uid="{AB4146D7-30A3-4F89-8FC2-9BADA457614A}"/>
    <cellStyle name="40% - Accent3" xfId="31" xr:uid="{58D1E865-2599-445B-8EE0-7935923296FC}"/>
    <cellStyle name="40% - Accent4" xfId="32" xr:uid="{894DDBEE-FBE8-465E-91E2-3511CC587E15}"/>
    <cellStyle name="40% - Accent5" xfId="33" xr:uid="{AE91CA4C-54E4-4834-B4D8-209E72FB78EB}"/>
    <cellStyle name="40% - Accent6" xfId="34" xr:uid="{9CB788C6-A57D-4544-9CFC-EFB5C871AA22}"/>
    <cellStyle name="40% - Énfasis1 2" xfId="139" xr:uid="{22938844-CDEA-4CCC-B872-5848EBAFB5B9}"/>
    <cellStyle name="40% - Énfasis1 3" xfId="35" xr:uid="{BA7A4FCE-F952-41C6-9D30-869C366C45C5}"/>
    <cellStyle name="40% - Énfasis2 2" xfId="140" xr:uid="{0CDE7BC2-29F0-4DFC-83A3-5E92300692BC}"/>
    <cellStyle name="40% - Énfasis2 3" xfId="36" xr:uid="{7C87E703-8021-4665-8130-9CE36049A11C}"/>
    <cellStyle name="40% - Énfasis3 2" xfId="141" xr:uid="{B85B6A16-A39F-404F-85A4-E2025388A76B}"/>
    <cellStyle name="40% - Énfasis3 3" xfId="37" xr:uid="{2B14F4E3-6E27-4719-B632-4DC9A5698A0D}"/>
    <cellStyle name="40% - Énfasis4 2" xfId="142" xr:uid="{8D8CBFE9-24B2-4A80-9328-D49F98020E7B}"/>
    <cellStyle name="40% - Énfasis4 3" xfId="38" xr:uid="{2B6DBA56-3486-4A7B-A8CD-D3E5DBB5CF5F}"/>
    <cellStyle name="40% - Énfasis5 2" xfId="143" xr:uid="{0772DCFC-D279-48B0-8D3B-2AB4B5E41C5E}"/>
    <cellStyle name="40% - Énfasis5 3" xfId="39" xr:uid="{2B647E0E-23AA-4CB7-9574-C15CFCCE14BC}"/>
    <cellStyle name="40% - Énfasis6 2" xfId="144" xr:uid="{7B2C1AB0-61D8-4241-B585-3906B59910A4}"/>
    <cellStyle name="40% - Énfasis6 3" xfId="40" xr:uid="{9255A5F9-EA9E-459E-B4FB-FBA35FE19B71}"/>
    <cellStyle name="60% - Accent1" xfId="41" xr:uid="{4C649E70-0C4B-4C1A-8A5E-C65545B571D4}"/>
    <cellStyle name="60% - Accent2" xfId="42" xr:uid="{ECEB5547-C3FE-427D-878D-99099575C736}"/>
    <cellStyle name="60% - Accent3" xfId="43" xr:uid="{C3F09B4A-F67B-49D6-9FC1-150EAEFEC898}"/>
    <cellStyle name="60% - Accent4" xfId="44" xr:uid="{FD7ECB9C-BFCF-4DE0-BA70-E66C059743D6}"/>
    <cellStyle name="60% - Accent5" xfId="45" xr:uid="{EA0883BE-035E-40B1-AAB8-CDB22E0BADDA}"/>
    <cellStyle name="60% - Accent6" xfId="46" xr:uid="{62BCEDF8-D479-4E5D-988D-53DC82127BA7}"/>
    <cellStyle name="60% - Énfasis1 2" xfId="47" xr:uid="{A66C94AE-0C76-429B-A81C-D36ED303445E}"/>
    <cellStyle name="60% - Énfasis2 2" xfId="48" xr:uid="{EDB8E893-EA59-4931-9B2B-A86C783330BD}"/>
    <cellStyle name="60% - Énfasis3 2" xfId="49" xr:uid="{0D61049C-A38C-421A-9A81-4248C7EEF984}"/>
    <cellStyle name="60% - Énfasis4 2" xfId="50" xr:uid="{EE41A361-7CED-4CB1-BF65-40A7D01F1292}"/>
    <cellStyle name="60% - Énfasis5 2" xfId="51" xr:uid="{CCE7357E-AA09-49A8-B5BD-2CDC676F170B}"/>
    <cellStyle name="60% - Énfasis6 2" xfId="52" xr:uid="{654703E0-712C-4943-8D23-143B1166096E}"/>
    <cellStyle name="Accent1" xfId="53" xr:uid="{77AEFBA2-2B3E-4B62-9101-8275B335A592}"/>
    <cellStyle name="Accent2" xfId="54" xr:uid="{14BFF7A9-E72C-41A5-9727-35CAA50A0D8E}"/>
    <cellStyle name="Accent3" xfId="55" xr:uid="{AF295906-FEA1-4D58-A289-0707DFCF1168}"/>
    <cellStyle name="Accent4" xfId="56" xr:uid="{F86C565A-805D-4136-8085-F6CCD6CE7C4B}"/>
    <cellStyle name="Accent5" xfId="57" xr:uid="{03E95C93-A003-4789-9DE5-CEA35722ABCF}"/>
    <cellStyle name="Accent6" xfId="58" xr:uid="{54917504-F2D4-4925-A766-CE94B2B6572C}"/>
    <cellStyle name="Bad" xfId="59" xr:uid="{9B883C98-0A5D-4D8F-BE27-7C6A6C8D2FB4}"/>
    <cellStyle name="Bueno 2" xfId="60" xr:uid="{3E8CC29C-BE22-4A70-878C-A9D8F069C06E}"/>
    <cellStyle name="Calculation" xfId="61" xr:uid="{F4DF791D-CB89-41C5-9E3C-0F7B704E8D9F}"/>
    <cellStyle name="Calculation 2" xfId="150" xr:uid="{9945B422-C479-4928-BA13-4805CBFB4C8B}"/>
    <cellStyle name="Calculation 3" xfId="153" xr:uid="{25B0F3FB-12DB-41F1-BCF7-27E5267BCAE5}"/>
    <cellStyle name="Calculation 4" xfId="147" xr:uid="{84F06DFA-D941-4355-9C9A-AF4F8D536B7D}"/>
    <cellStyle name="Cálculo 2" xfId="151" xr:uid="{76045FD0-D402-473A-8922-EE9D8A44B4DB}"/>
    <cellStyle name="Cálculo 3" xfId="152" xr:uid="{9239F4E6-571E-4283-8B29-9DEC214934AE}"/>
    <cellStyle name="Cálculo 4" xfId="148" xr:uid="{4423DDDC-065C-46A7-8B89-D572DB4C9959}"/>
    <cellStyle name="Cálculo 5" xfId="62" xr:uid="{AE2701CA-39FC-4FE9-A32A-DFEB0C985807}"/>
    <cellStyle name="Celda de comprobación 2" xfId="63" xr:uid="{05C09376-6A6A-4D39-9D39-6B11854D16D1}"/>
    <cellStyle name="Celda vinculada 2" xfId="64" xr:uid="{AB284A46-01B9-41E5-A853-8A9B9AE9C5B2}"/>
    <cellStyle name="Check Cell" xfId="65" xr:uid="{981B1D57-57A1-43EB-A3D0-15045B0BA473}"/>
    <cellStyle name="Comma" xfId="66" xr:uid="{AF85F44D-9AE3-4A45-A616-5352F8AF5B1B}"/>
    <cellStyle name="Comma [0]" xfId="67" xr:uid="{F68A4F27-7C28-4444-853E-6BE06E99033C}"/>
    <cellStyle name="Comma_IPIS" xfId="68" xr:uid="{EEB1F467-5BB8-4DD9-9F9F-502F9D1BB87D}"/>
    <cellStyle name="Currency" xfId="69" xr:uid="{1C3DC2EB-2F21-4D74-9E04-1A847E58F95E}"/>
    <cellStyle name="Currency [0]" xfId="70" xr:uid="{3B3EF871-E3C5-4806-9547-CDC4EED1CC0B}"/>
    <cellStyle name="Currency_IPIS" xfId="71" xr:uid="{CCF5D393-0AB5-490C-90F6-A190854B35C3}"/>
    <cellStyle name="Date" xfId="72" xr:uid="{061A3416-984C-46F9-BF90-C992CD32FEB8}"/>
    <cellStyle name="Encabezado 1 2" xfId="115" xr:uid="{F6C8B56E-6BAC-401C-B7CB-310E4B3C4EF8}"/>
    <cellStyle name="Encabezado 4 2" xfId="73" xr:uid="{2DE2B9BA-898A-42E1-AD93-B7354CF0A674}"/>
    <cellStyle name="Énfasis1 2" xfId="74" xr:uid="{D2FEC23B-D4C8-4832-9A59-3CB0AB41322C}"/>
    <cellStyle name="Énfasis2 2" xfId="75" xr:uid="{8DAF89A6-7680-48B3-BECD-1B5B46EBC5F4}"/>
    <cellStyle name="Énfasis3 2" xfId="76" xr:uid="{7447A865-A419-4D63-91E9-A262C82008E7}"/>
    <cellStyle name="Énfasis4 2" xfId="77" xr:uid="{68C5BA6C-8E05-4D02-94D9-0562940702D9}"/>
    <cellStyle name="Énfasis5 2" xfId="78" xr:uid="{293ADE6F-1D2C-4B24-A008-E97B95742FFF}"/>
    <cellStyle name="Énfasis6 2" xfId="79" xr:uid="{2CEC59CF-6DBE-4132-BC08-40D4B7B6A338}"/>
    <cellStyle name="Entrada 2" xfId="154" xr:uid="{DE2B2A98-0C91-4AAF-AB8A-D23E9042ED9A}"/>
    <cellStyle name="Entrada 3" xfId="149" xr:uid="{65E7802F-9AB2-46D1-8123-4529B070B756}"/>
    <cellStyle name="Entrada 4" xfId="174" xr:uid="{ABCF196D-53E8-4594-BDB2-1C0614267DD5}"/>
    <cellStyle name="Entrada 5" xfId="80" xr:uid="{7E9DD6D3-1590-4B9B-8474-F1BCE1520876}"/>
    <cellStyle name="Euro" xfId="81" xr:uid="{9B977ED2-80EA-4C7A-BA95-5B4ECE5FA4F5}"/>
    <cellStyle name="Excel Built-in Normal" xfId="15" xr:uid="{3B658643-E3FE-42B2-A65F-3EFEB9CE33B9}"/>
    <cellStyle name="Explanatory Text" xfId="82" xr:uid="{4EEC693A-BB55-42B0-A586-9C09CF3D8C47}"/>
    <cellStyle name="F2" xfId="83" xr:uid="{AE66CCA1-B5F9-4841-91C3-6F7B0BBF10C6}"/>
    <cellStyle name="F2 2" xfId="155" xr:uid="{6AD4CF8E-CBA3-4FA4-A496-1EC3D98E37F2}"/>
    <cellStyle name="F3" xfId="84" xr:uid="{5A9B5548-09EC-4719-B83B-68679F690ED5}"/>
    <cellStyle name="F3 2" xfId="156" xr:uid="{2A02279C-1C70-410B-B6DD-22B69C3F60F6}"/>
    <cellStyle name="F4" xfId="85" xr:uid="{5AC7F53A-C972-4257-8AF0-441A571137A1}"/>
    <cellStyle name="F5" xfId="86" xr:uid="{CFC519D2-3D1A-41F9-A470-E7F3E306E601}"/>
    <cellStyle name="F5 2" xfId="157" xr:uid="{51D66303-C54F-444B-AC63-5D8BFEAD6E1C}"/>
    <cellStyle name="F6" xfId="87" xr:uid="{82B991C8-B797-4183-92A5-AF3AC11A7708}"/>
    <cellStyle name="F6 2" xfId="158" xr:uid="{7C01CA72-105E-4375-A053-D931EDF0FA6B}"/>
    <cellStyle name="F7" xfId="88" xr:uid="{48A30571-9A65-4777-A0F0-C30D2B92CFE6}"/>
    <cellStyle name="F7 2" xfId="159" xr:uid="{533932B6-34BE-4C6C-82C9-2690657FCA3E}"/>
    <cellStyle name="F8" xfId="89" xr:uid="{64FED1AC-A1C1-4E8C-ABA3-D9FACD68239B}"/>
    <cellStyle name="Fixed" xfId="90" xr:uid="{6CD35E8E-1144-4002-9CF9-95676B48251E}"/>
    <cellStyle name="Good" xfId="91" xr:uid="{0CDD8019-89EA-414C-90B7-010A4CBCA0AD}"/>
    <cellStyle name="Heading 1" xfId="92" xr:uid="{C722CBCB-8518-44FC-B7ED-F32A51EDDCC6}"/>
    <cellStyle name="Heading 2" xfId="93" xr:uid="{0EEEDD8C-7350-4E68-8179-7AA608B74F7D}"/>
    <cellStyle name="Heading 3" xfId="94" xr:uid="{E4557B49-42DA-46BC-8741-3CB35FB3D18B}"/>
    <cellStyle name="Heading 3 2" xfId="160" xr:uid="{C2E25CB8-E4C7-4866-9063-B7D25EB2E6B2}"/>
    <cellStyle name="Heading 3 3" xfId="145" xr:uid="{DB1B2F8E-3CF9-49B8-8AC6-04C71B74A897}"/>
    <cellStyle name="Heading 3 4" xfId="161" xr:uid="{895F5D02-7C47-4A3C-8F06-D75CF4E4A358}"/>
    <cellStyle name="Heading 3 5" xfId="146" xr:uid="{A8A08C7D-A68C-41FF-958A-3254A08E9294}"/>
    <cellStyle name="Heading 4" xfId="95" xr:uid="{4B3F7C31-2EC2-473F-BA2D-89D1C71C85AF}"/>
    <cellStyle name="Heading1" xfId="96" xr:uid="{6AE13670-66E1-4220-BBA8-0FA025246B2A}"/>
    <cellStyle name="Heading2" xfId="97" xr:uid="{DAEEED75-08E6-4361-8065-57ACF8765558}"/>
    <cellStyle name="Hipervínculo" xfId="10" builtinId="8"/>
    <cellStyle name="Hipervínculo 2" xfId="6" xr:uid="{D48292A3-E9C9-485C-8255-F449CB416C69}"/>
    <cellStyle name="Incorrecto 2" xfId="98" xr:uid="{45E548D5-09D2-4BE1-B4A8-AE34E79B36DE}"/>
    <cellStyle name="Input" xfId="99" xr:uid="{D1050FAE-62DF-40EC-9BF6-0D5BDA9E5079}"/>
    <cellStyle name="Input 2" xfId="162" xr:uid="{379DBEFA-E990-4969-B088-7E78E77BA6AC}"/>
    <cellStyle name="Input 3" xfId="138" xr:uid="{5996B175-6E03-444D-942C-2A48FD1DD7CC}"/>
    <cellStyle name="Input 4" xfId="163" xr:uid="{2CA7A781-F56A-4B5F-82C6-9EFC3004B93A}"/>
    <cellStyle name="Linked Cell" xfId="100" xr:uid="{B4AF4035-1BAC-4F32-91AF-1F4ED93A4CF3}"/>
    <cellStyle name="Millares" xfId="1" builtinId="3"/>
    <cellStyle name="Millares 2" xfId="7" xr:uid="{01989000-DD8A-4E92-9DB3-DF5142440885}"/>
    <cellStyle name="Millares 2 2" xfId="178" xr:uid="{F9AC4EFC-411E-487A-913D-7137708CCE9A}"/>
    <cellStyle name="Millares 2 3" xfId="127" xr:uid="{70585BC5-D65D-4122-9FAC-FD033E2F753B}"/>
    <cellStyle name="Millares 3" xfId="128" xr:uid="{C07520CE-E065-47E7-B612-0290037DACAE}"/>
    <cellStyle name="Millares 3 2" xfId="179" xr:uid="{7E37573C-38C7-401F-8AFE-7029796AD20F}"/>
    <cellStyle name="Millares 4" xfId="129" xr:uid="{29BEC43D-10C1-4A67-AC23-15DFBAF2CF22}"/>
    <cellStyle name="Millares 5" xfId="101" xr:uid="{2608247C-FBED-4307-A378-4D9BD2565677}"/>
    <cellStyle name="Moneda" xfId="9" builtinId="4"/>
    <cellStyle name="Neutral 2" xfId="102" xr:uid="{09AD1E56-795F-49D9-9C54-6A6DF7093259}"/>
    <cellStyle name="Normal" xfId="0" builtinId="0"/>
    <cellStyle name="Normal 10" xfId="2" xr:uid="{5552CE77-7C6E-461E-8CAD-0BE070F6A7FA}"/>
    <cellStyle name="Normal 2" xfId="4" xr:uid="{F6F812B3-FC1C-45A7-9FF0-CAB054FDCD6F}"/>
    <cellStyle name="Normal 2 2" xfId="124" xr:uid="{2BA673AF-3B92-452A-B6B3-A70D96F4EF79}"/>
    <cellStyle name="Normal 2 3" xfId="131" xr:uid="{F7D8F4F2-56C5-4E7C-96FF-40D136BE9C8B}"/>
    <cellStyle name="Normal 2 3 2" xfId="180" xr:uid="{1BE9F2D9-6936-4B2C-8524-E10B988EAFB0}"/>
    <cellStyle name="Normal 2 4" xfId="120" xr:uid="{60FBE3A0-6596-4BE8-97C5-E9F8CD31AA61}"/>
    <cellStyle name="Normal 3" xfId="5" xr:uid="{2E1C5150-9FBB-470A-B874-A0BB431330BB}"/>
    <cellStyle name="Normal 3 2" xfId="103" xr:uid="{85982346-3A49-4B11-A833-F6D6D68452AD}"/>
    <cellStyle name="Normal 3 31" xfId="130" xr:uid="{BF4A0CC5-D8AC-4A91-A270-F0B0515C7612}"/>
    <cellStyle name="Normal 4" xfId="11" xr:uid="{E9A4774E-5CD9-4B25-BF66-5FFDE59E2410}"/>
    <cellStyle name="Normal 4 2" xfId="122" xr:uid="{B88A04EC-E6EA-4E27-870B-A73BB135F11D}"/>
    <cellStyle name="Normal 5" xfId="3" xr:uid="{95CCAE26-9800-4DE1-9DF6-BF99870120FA}"/>
    <cellStyle name="Normal 5 2" xfId="176" xr:uid="{2C6B90EF-C23D-43B6-9C66-A9776F8ACD84}"/>
    <cellStyle name="Normal 5 3" xfId="123" xr:uid="{141CA48F-061A-4DB2-9B94-02508DBCC742}"/>
    <cellStyle name="Normal 6" xfId="13" xr:uid="{A1E49079-F30A-47C0-BFD2-38A6E4486A55}"/>
    <cellStyle name="Normal 6 2" xfId="177" xr:uid="{71FBC18F-3AB9-42D2-9693-80660355E931}"/>
    <cellStyle name="Normal 6 3" xfId="126" xr:uid="{666544C9-A97E-415D-A19B-D9838856D22A}"/>
    <cellStyle name="Normal 8" xfId="187" xr:uid="{7FC7CA84-6F2D-45C2-9CC5-3690DFB24CE1}"/>
    <cellStyle name="Normal_Ipc_s" xfId="16" xr:uid="{658BC288-50A2-4EB8-A1EA-3F0A30ACACD3}"/>
    <cellStyle name="Notas 2" xfId="167" xr:uid="{20AD53E5-0030-4921-9C56-F028BFA3F62C}"/>
    <cellStyle name="Notas 3" xfId="181" xr:uid="{1BBCF940-225D-4F60-829C-1CF2D256BFBC}"/>
    <cellStyle name="Notas 4" xfId="164" xr:uid="{E5EDD753-EB8F-436F-8DF9-97A9625BBAD9}"/>
    <cellStyle name="Notas 5" xfId="104" xr:uid="{EB2D49D4-D115-48E2-B1C2-2203C57F2308}"/>
    <cellStyle name="Note" xfId="105" xr:uid="{64D2D1C8-1B12-4C5D-918D-0CE75068C812}"/>
    <cellStyle name="Note 2" xfId="168" xr:uid="{3CB0868E-21B5-447C-B014-6641F3C7007A}"/>
    <cellStyle name="Note 3" xfId="182" xr:uid="{5D7A6AFC-C5D2-4CF1-848A-5937E9DE5401}"/>
    <cellStyle name="Note 4" xfId="165" xr:uid="{EF603DFB-16D2-469F-B821-0B4387908A6E}"/>
    <cellStyle name="Output" xfId="106" xr:uid="{BD235361-C175-4526-962C-4AE2487F4ECD}"/>
    <cellStyle name="Output 2" xfId="169" xr:uid="{28F8AAE6-0551-4D2A-8F02-1F99068E66D6}"/>
    <cellStyle name="Output 3" xfId="183" xr:uid="{5E130507-EBA3-4156-ACE7-8D2497C3F736}"/>
    <cellStyle name="Output 4" xfId="166" xr:uid="{48FC9012-243A-425E-A206-82176035B5F8}"/>
    <cellStyle name="Percent" xfId="107" xr:uid="{1CD2B17B-556C-4416-A567-00D1C76CAF86}"/>
    <cellStyle name="Porcentaje" xfId="8" builtinId="5"/>
    <cellStyle name="Porcentaje 2" xfId="12" xr:uid="{42FB3256-D50E-434D-859E-DB858220953F}"/>
    <cellStyle name="Porcentaje 2 2" xfId="125" xr:uid="{EABE1C90-A2C6-4A8C-B3B2-FD12AB308F3D}"/>
    <cellStyle name="Porcentaje 3" xfId="14" xr:uid="{30115B33-0BC6-43B8-A52A-317972B3FB84}"/>
    <cellStyle name="Porcentaje 4" xfId="108" xr:uid="{083A3E33-9182-4025-AAEF-2CAAB7E04A64}"/>
    <cellStyle name="Porcentual 2" xfId="121" xr:uid="{FB69FBD1-4A6D-4328-9F5D-B70626BC6637}"/>
    <cellStyle name="Porcentual 3" xfId="109" xr:uid="{D45D0772-F60E-470B-B43E-FCE6BD934239}"/>
    <cellStyle name="Porcentual 3 2" xfId="171" xr:uid="{08AC99AC-536D-46C1-B56E-C04D201053E0}"/>
    <cellStyle name="Salida 2" xfId="172" xr:uid="{DA49E463-83B9-40C7-B8E7-78F125288C18}"/>
    <cellStyle name="Salida 3" xfId="185" xr:uid="{1C3E451F-594E-49CC-B442-A7987EE533F1}"/>
    <cellStyle name="Salida 4" xfId="170" xr:uid="{827C7B41-97E7-4E54-86A4-6C6F29EB153B}"/>
    <cellStyle name="Salida 5" xfId="110" xr:uid="{2F5012DF-2C67-4B0D-A352-CA576F5ADB47}"/>
    <cellStyle name="Texto de advertencia 2" xfId="111" xr:uid="{9FF9C83D-C77C-4B4C-B50C-9AA93CFB0E47}"/>
    <cellStyle name="Texto explicativo 2" xfId="112" xr:uid="{045F7ADF-9CCA-47ED-BD2D-CCCA304B19AC}"/>
    <cellStyle name="Title" xfId="113" xr:uid="{911A900E-6DDA-40FA-B44A-815B4C232AE3}"/>
    <cellStyle name="Título 2 2" xfId="116" xr:uid="{D874275A-D1CC-4DC8-9B73-3492E7BF7F2C}"/>
    <cellStyle name="Título 3 2" xfId="175" xr:uid="{C8818A4D-563B-479E-B177-C1F1A9808BDA}"/>
    <cellStyle name="Título 3 3" xfId="186" xr:uid="{CCD9A9E7-0ECF-464F-9F1A-7B2A897F9F24}"/>
    <cellStyle name="Título 3 4" xfId="173" xr:uid="{D2CC23B0-3B21-4786-8200-BCA79FCCE676}"/>
    <cellStyle name="Título 3 5" xfId="184" xr:uid="{FA55A4E1-7FDD-4C43-A318-8A1F79839BA5}"/>
    <cellStyle name="Título 3 6" xfId="117" xr:uid="{1294D331-4C76-44E6-B21B-96B36DFF2927}"/>
    <cellStyle name="Título 4" xfId="114" xr:uid="{22CDD699-9E23-4620-B555-270D62489312}"/>
    <cellStyle name="Total 2" xfId="118" xr:uid="{67B18E02-19C0-4C81-8F9C-253974BBFE84}"/>
    <cellStyle name="Warning Text" xfId="119" xr:uid="{BE3C46D4-7E8C-4211-8477-424F51BEAD53}"/>
  </cellStyles>
  <dxfs count="13">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i val="0"/>
        <condense val="0"/>
        <extend val="0"/>
        <color indexed="16"/>
      </font>
      <fill>
        <patternFill>
          <bgColor indexed="45"/>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
      <font>
        <b/>
      </font>
      <fill>
        <patternFill patternType="solid">
          <fgColor rgb="FF808080"/>
          <bgColor rgb="FF80808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333625" cy="771525"/>
    <xdr:pic>
      <xdr:nvPicPr>
        <xdr:cNvPr id="2" name="image1.png" descr="C:\Users\ces14\Downloads\SantaFeComoVamos_marca_VF-color (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bcsf.com.ar/ces/origen-santa-fe-como-vamos.php" TargetMode="External"/><Relationship Id="rId1" Type="http://schemas.openxmlformats.org/officeDocument/2006/relationships/hyperlink" Target="https://santafeciudad.gov.ar/secretaria-general/santa-fe-como-vamo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55A11"/>
  </sheetPr>
  <dimension ref="A1:TL1010"/>
  <sheetViews>
    <sheetView tabSelected="1" zoomScaleNormal="100" workbookViewId="0">
      <pane xSplit="1" ySplit="13" topLeftCell="B14" activePane="bottomRight" state="frozen"/>
      <selection pane="topRight" activeCell="B1" sqref="B1"/>
      <selection pane="bottomLeft" activeCell="A13" sqref="A13"/>
      <selection pane="bottomRight"/>
    </sheetView>
  </sheetViews>
  <sheetFormatPr baseColWidth="10" defaultColWidth="14.42578125" defaultRowHeight="15" customHeight="1" x14ac:dyDescent="0.2"/>
  <cols>
    <col min="1" max="1" width="2.140625" customWidth="1"/>
    <col min="2" max="2" width="2" customWidth="1"/>
    <col min="3" max="3" width="62.140625" customWidth="1"/>
    <col min="4" max="4" width="1.7109375" customWidth="1"/>
    <col min="5" max="5" width="50.140625" customWidth="1"/>
    <col min="6" max="6" width="45.85546875" customWidth="1"/>
    <col min="7" max="9" width="16.7109375" customWidth="1"/>
    <col min="10" max="28" width="11.42578125" customWidth="1"/>
  </cols>
  <sheetData>
    <row r="1" spans="1:532" ht="6" customHeight="1" x14ac:dyDescent="0.2">
      <c r="A1" s="1"/>
      <c r="B1" s="2"/>
      <c r="C1" s="2"/>
      <c r="D1" s="2"/>
      <c r="E1" s="2"/>
      <c r="F1" s="2"/>
      <c r="G1" s="2"/>
      <c r="H1" s="2"/>
      <c r="I1" s="2"/>
      <c r="J1" s="2"/>
      <c r="K1" s="2"/>
      <c r="L1" s="2"/>
      <c r="M1" s="2"/>
      <c r="N1" s="2"/>
      <c r="O1" s="2"/>
      <c r="P1" s="2"/>
      <c r="Q1" s="2"/>
      <c r="R1" s="2"/>
      <c r="S1" s="2"/>
      <c r="T1" s="2"/>
      <c r="U1" s="2"/>
      <c r="V1" s="2"/>
      <c r="W1" s="2"/>
      <c r="X1" s="2"/>
      <c r="Y1" s="2"/>
      <c r="Z1" s="2"/>
      <c r="AA1" s="2"/>
      <c r="AB1" s="2"/>
    </row>
    <row r="2" spans="1:532" ht="12.75" customHeight="1" x14ac:dyDescent="0.2">
      <c r="A2" s="1"/>
      <c r="B2" s="2"/>
      <c r="C2" s="2"/>
      <c r="D2" s="2"/>
      <c r="E2" s="2"/>
      <c r="F2" s="2"/>
      <c r="G2" s="2"/>
      <c r="H2" s="2"/>
      <c r="I2" s="2"/>
      <c r="J2" s="2"/>
      <c r="K2" s="2"/>
      <c r="L2" s="2"/>
      <c r="M2" s="2"/>
      <c r="N2" s="2"/>
      <c r="O2" s="2"/>
      <c r="P2" s="2"/>
      <c r="Q2" s="2"/>
      <c r="R2" s="2"/>
      <c r="S2" s="2"/>
      <c r="T2" s="2"/>
      <c r="U2" s="2"/>
      <c r="V2" s="2"/>
      <c r="W2" s="2"/>
      <c r="X2" s="2"/>
      <c r="Y2" s="2"/>
      <c r="Z2" s="2"/>
      <c r="AA2" s="2"/>
      <c r="AB2" s="2"/>
    </row>
    <row r="3" spans="1:532" ht="12.75" customHeight="1" x14ac:dyDescent="0.2">
      <c r="A3" s="1"/>
      <c r="B3" s="2"/>
      <c r="C3" s="2"/>
      <c r="D3" s="66" t="s">
        <v>0</v>
      </c>
      <c r="E3" s="2"/>
      <c r="F3" s="2"/>
      <c r="G3" s="2"/>
      <c r="H3" s="2"/>
      <c r="I3" s="2"/>
      <c r="J3" s="2"/>
      <c r="K3" s="2"/>
      <c r="L3" s="2"/>
      <c r="M3" s="2"/>
      <c r="N3" s="2"/>
      <c r="O3" s="2"/>
      <c r="P3" s="2"/>
      <c r="Q3" s="2"/>
      <c r="R3" s="2"/>
      <c r="S3" s="2"/>
      <c r="T3" s="2"/>
      <c r="U3" s="2"/>
      <c r="V3" s="2"/>
      <c r="W3" s="2"/>
      <c r="X3" s="2"/>
      <c r="Y3" s="2"/>
      <c r="Z3" s="2"/>
      <c r="AA3" s="2"/>
      <c r="AB3" s="2"/>
    </row>
    <row r="4" spans="1:532" ht="12.75" customHeight="1" x14ac:dyDescent="0.2">
      <c r="A4" s="1"/>
      <c r="B4" s="2"/>
      <c r="C4" s="2"/>
      <c r="D4" s="67" t="s">
        <v>188</v>
      </c>
      <c r="E4" s="2"/>
      <c r="F4" s="2"/>
      <c r="G4" s="2"/>
      <c r="H4" s="2"/>
      <c r="I4" s="2"/>
      <c r="J4" s="2"/>
      <c r="K4" s="2"/>
      <c r="L4" s="2"/>
      <c r="M4" s="2"/>
      <c r="N4" s="2"/>
      <c r="O4" s="2"/>
      <c r="P4" s="2"/>
      <c r="Q4" s="2"/>
      <c r="R4" s="2"/>
      <c r="S4" s="2"/>
      <c r="T4" s="2"/>
      <c r="U4" s="2"/>
      <c r="V4" s="2"/>
      <c r="W4" s="2"/>
      <c r="X4" s="2"/>
      <c r="Y4" s="2"/>
      <c r="Z4" s="2"/>
      <c r="AA4" s="2"/>
      <c r="AB4" s="2"/>
    </row>
    <row r="5" spans="1:532" ht="12.75" customHeight="1" x14ac:dyDescent="0.2">
      <c r="A5" s="1"/>
      <c r="B5" s="2"/>
      <c r="C5" s="2"/>
      <c r="D5" s="67" t="s">
        <v>80</v>
      </c>
      <c r="E5" s="2"/>
      <c r="F5" s="2"/>
      <c r="G5" s="2"/>
      <c r="H5" s="2"/>
      <c r="I5" s="2"/>
      <c r="J5" s="2"/>
      <c r="K5" s="2"/>
      <c r="L5" s="2"/>
      <c r="M5" s="2"/>
      <c r="N5" s="2"/>
      <c r="O5" s="2"/>
      <c r="P5" s="2"/>
      <c r="Q5" s="2"/>
      <c r="R5" s="2"/>
      <c r="S5" s="2"/>
      <c r="T5" s="2"/>
      <c r="U5" s="2"/>
      <c r="V5" s="2"/>
      <c r="W5" s="2"/>
      <c r="X5" s="2"/>
      <c r="Y5" s="2"/>
      <c r="Z5" s="2"/>
      <c r="AA5" s="2"/>
      <c r="AB5" s="2"/>
    </row>
    <row r="6" spans="1:532" ht="12.75" customHeight="1" x14ac:dyDescent="0.2">
      <c r="A6" s="1"/>
      <c r="B6" s="2"/>
      <c r="C6" s="2"/>
      <c r="D6" s="68" t="s">
        <v>1</v>
      </c>
      <c r="E6" s="2"/>
      <c r="F6" s="2"/>
      <c r="G6" s="2"/>
      <c r="H6" s="2"/>
      <c r="I6" s="2"/>
      <c r="J6" s="2"/>
      <c r="K6" s="2"/>
      <c r="L6" s="2"/>
      <c r="M6" s="2"/>
      <c r="N6" s="2"/>
      <c r="O6" s="2"/>
      <c r="P6" s="2"/>
      <c r="Q6" s="2"/>
      <c r="R6" s="2"/>
      <c r="S6" s="2"/>
      <c r="T6" s="2"/>
      <c r="U6" s="2"/>
      <c r="V6" s="2"/>
      <c r="W6" s="2"/>
      <c r="X6" s="2"/>
      <c r="Y6" s="2"/>
      <c r="Z6" s="2"/>
      <c r="AA6" s="2"/>
      <c r="AB6" s="2"/>
    </row>
    <row r="7" spans="1:532" ht="12.75" customHeight="1" x14ac:dyDescent="0.2">
      <c r="A7" s="1"/>
      <c r="B7" s="2"/>
      <c r="C7" s="2"/>
      <c r="D7" s="2"/>
      <c r="E7" s="2"/>
      <c r="F7" s="2"/>
      <c r="G7" s="2"/>
      <c r="H7" s="2"/>
      <c r="I7" s="2"/>
      <c r="J7" s="2"/>
      <c r="K7" s="2"/>
      <c r="L7" s="2"/>
      <c r="M7" s="2"/>
      <c r="N7" s="2"/>
      <c r="O7" s="2"/>
      <c r="P7" s="2"/>
      <c r="Q7" s="2"/>
      <c r="R7" s="2"/>
      <c r="S7" s="2"/>
      <c r="T7" s="2"/>
      <c r="U7" s="2"/>
      <c r="V7" s="2"/>
      <c r="W7" s="2"/>
      <c r="X7" s="2"/>
      <c r="Y7" s="2"/>
      <c r="Z7" s="2"/>
      <c r="AA7" s="2"/>
      <c r="AB7" s="2"/>
    </row>
    <row r="8" spans="1:532" ht="28.5" customHeight="1" x14ac:dyDescent="0.2">
      <c r="A8" s="3"/>
      <c r="B8" s="4" t="s">
        <v>2</v>
      </c>
      <c r="C8" s="5"/>
      <c r="D8" s="5"/>
      <c r="E8" s="5"/>
      <c r="F8" s="5"/>
      <c r="G8" s="5"/>
      <c r="H8" s="6"/>
      <c r="I8" s="6"/>
      <c r="J8" s="6"/>
      <c r="K8" s="5"/>
      <c r="L8" s="5"/>
      <c r="M8" s="5"/>
      <c r="N8" s="3"/>
      <c r="O8" s="3"/>
      <c r="P8" s="3"/>
      <c r="Q8" s="3"/>
      <c r="R8" s="3"/>
      <c r="S8" s="3"/>
      <c r="T8" s="3"/>
      <c r="U8" s="3"/>
      <c r="V8" s="3"/>
      <c r="W8" s="3"/>
      <c r="X8" s="3"/>
      <c r="Y8" s="3"/>
      <c r="Z8" s="3"/>
      <c r="AA8" s="3"/>
      <c r="AB8" s="3"/>
    </row>
    <row r="9" spans="1:532" ht="4.5" customHeight="1" x14ac:dyDescent="0.2">
      <c r="A9" s="7"/>
      <c r="B9" s="7"/>
      <c r="C9" s="7"/>
      <c r="D9" s="7"/>
      <c r="E9" s="7"/>
      <c r="F9" s="7"/>
      <c r="G9" s="7"/>
      <c r="H9" s="7"/>
      <c r="I9" s="7"/>
      <c r="J9" s="7"/>
      <c r="K9" s="7"/>
      <c r="L9" s="7"/>
      <c r="M9" s="7"/>
      <c r="N9" s="7"/>
      <c r="O9" s="7"/>
      <c r="P9" s="7"/>
      <c r="Q9" s="7"/>
      <c r="R9" s="7"/>
      <c r="S9" s="7"/>
      <c r="T9" s="7"/>
      <c r="U9" s="7"/>
      <c r="V9" s="7"/>
      <c r="W9" s="7"/>
      <c r="X9" s="7"/>
      <c r="Y9" s="7"/>
      <c r="Z9" s="7"/>
      <c r="AA9" s="7"/>
      <c r="AB9" s="7"/>
    </row>
    <row r="10" spans="1:532" ht="19.5" customHeight="1" x14ac:dyDescent="0.25">
      <c r="A10" s="7"/>
      <c r="B10" s="8" t="s">
        <v>0</v>
      </c>
      <c r="C10" s="9"/>
      <c r="D10" s="7"/>
      <c r="E10" s="7"/>
      <c r="F10" s="7"/>
      <c r="G10" s="10"/>
      <c r="H10" s="7"/>
      <c r="I10" s="7"/>
      <c r="J10" s="7"/>
      <c r="K10" s="7"/>
      <c r="L10" s="7"/>
      <c r="M10" s="7"/>
      <c r="N10" s="7"/>
      <c r="O10" s="7"/>
      <c r="P10" s="7"/>
      <c r="Q10" s="7"/>
      <c r="R10" s="7"/>
      <c r="S10" s="7"/>
      <c r="T10" s="7"/>
      <c r="U10" s="7"/>
      <c r="V10" s="7"/>
      <c r="W10" s="7"/>
      <c r="X10" s="7"/>
      <c r="Y10" s="7"/>
      <c r="Z10" s="7"/>
      <c r="AA10" s="7"/>
      <c r="AB10" s="7"/>
    </row>
    <row r="11" spans="1:532" ht="19.5" customHeight="1" x14ac:dyDescent="0.25">
      <c r="A11" s="7"/>
      <c r="B11" s="8" t="s">
        <v>3</v>
      </c>
      <c r="C11" s="9"/>
      <c r="D11" s="7"/>
      <c r="E11" s="7"/>
      <c r="F11" s="7"/>
      <c r="G11" s="10"/>
      <c r="H11" s="7"/>
      <c r="I11" s="7"/>
      <c r="J11" s="7"/>
      <c r="K11" s="7"/>
      <c r="L11" s="7"/>
      <c r="M11" s="7"/>
      <c r="N11" s="7"/>
      <c r="O11" s="7"/>
      <c r="P11" s="7"/>
      <c r="Q11" s="7"/>
      <c r="R11" s="7"/>
      <c r="S11" s="7"/>
      <c r="T11" s="7"/>
      <c r="U11" s="7"/>
      <c r="V11" s="7"/>
      <c r="W11" s="7"/>
      <c r="X11" s="7"/>
      <c r="Y11" s="7"/>
      <c r="Z11" s="7"/>
      <c r="AA11" s="7"/>
      <c r="AB11" s="7"/>
    </row>
    <row r="12" spans="1:532" ht="3.75" customHeight="1" x14ac:dyDescent="0.25">
      <c r="A12" s="7"/>
      <c r="B12" s="8"/>
      <c r="C12" s="9"/>
      <c r="D12" s="7"/>
      <c r="E12" s="7"/>
      <c r="F12" s="7"/>
      <c r="G12" s="10"/>
      <c r="H12" s="7"/>
      <c r="I12" s="7"/>
      <c r="J12" s="7"/>
      <c r="K12" s="7"/>
      <c r="L12" s="7"/>
      <c r="M12" s="7"/>
      <c r="N12" s="7"/>
      <c r="O12" s="7"/>
      <c r="P12" s="7"/>
      <c r="Q12" s="7"/>
      <c r="R12" s="7"/>
      <c r="S12" s="7"/>
      <c r="T12" s="7"/>
      <c r="U12" s="7"/>
      <c r="V12" s="7"/>
      <c r="W12" s="7"/>
      <c r="X12" s="7"/>
      <c r="Y12" s="7"/>
      <c r="Z12" s="7"/>
      <c r="AA12" s="7"/>
      <c r="AB12" s="7"/>
    </row>
    <row r="13" spans="1:532" ht="19.5" customHeight="1" x14ac:dyDescent="0.2">
      <c r="A13" s="11"/>
      <c r="B13" s="420" t="s">
        <v>184</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row>
    <row r="14" spans="1:532" s="73" customFormat="1" ht="19.899999999999999" customHeight="1" x14ac:dyDescent="0.2">
      <c r="A14" s="69"/>
      <c r="B14" s="70"/>
      <c r="C14" s="70" t="s">
        <v>4</v>
      </c>
      <c r="D14" s="70"/>
      <c r="E14" s="70"/>
      <c r="F14" s="270" t="s">
        <v>101</v>
      </c>
      <c r="G14" s="71" t="s">
        <v>5</v>
      </c>
      <c r="H14" s="71" t="s">
        <v>6</v>
      </c>
      <c r="I14" s="241" t="s">
        <v>81</v>
      </c>
      <c r="J14" s="72"/>
      <c r="K14" s="72"/>
      <c r="L14" s="72"/>
      <c r="M14" s="72"/>
      <c r="N14" s="72"/>
      <c r="O14" s="72"/>
      <c r="P14" s="72"/>
      <c r="Q14" s="72"/>
      <c r="R14" s="72"/>
      <c r="S14" s="72"/>
      <c r="T14" s="72"/>
      <c r="U14" s="72"/>
      <c r="V14" s="72"/>
      <c r="W14" s="72"/>
      <c r="X14" s="72"/>
      <c r="Y14" s="72"/>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row>
    <row r="15" spans="1:532" ht="19.5" customHeight="1" x14ac:dyDescent="0.2">
      <c r="A15" s="12"/>
      <c r="B15" s="13"/>
      <c r="C15" s="48" t="s">
        <v>189</v>
      </c>
      <c r="D15" s="14"/>
      <c r="E15" s="14"/>
      <c r="F15" s="15" t="s">
        <v>7</v>
      </c>
      <c r="G15" s="17" t="s">
        <v>9</v>
      </c>
      <c r="H15" s="19">
        <v>2010.09</v>
      </c>
      <c r="I15" s="242">
        <v>2026.03</v>
      </c>
      <c r="J15" s="12"/>
      <c r="K15" s="12"/>
      <c r="L15" s="12"/>
      <c r="M15" s="12"/>
      <c r="N15" s="12"/>
      <c r="O15" s="12"/>
      <c r="P15" s="12"/>
      <c r="Q15" s="12"/>
      <c r="R15" s="12"/>
      <c r="S15" s="12"/>
      <c r="T15" s="12"/>
      <c r="U15" s="12"/>
      <c r="V15" s="12"/>
      <c r="W15" s="12"/>
      <c r="X15" s="12"/>
      <c r="Y15" s="12"/>
      <c r="Z15" s="12"/>
      <c r="AA15" s="12"/>
      <c r="AB15" s="12"/>
    </row>
    <row r="16" spans="1:532" ht="19.5" customHeight="1" x14ac:dyDescent="0.2">
      <c r="A16" s="12"/>
      <c r="B16" s="13"/>
      <c r="C16" s="48" t="s">
        <v>200</v>
      </c>
      <c r="D16" s="14"/>
      <c r="E16" s="14"/>
      <c r="F16" s="18" t="s">
        <v>7</v>
      </c>
      <c r="G16" s="17" t="s">
        <v>8</v>
      </c>
      <c r="H16" s="19">
        <v>2023</v>
      </c>
      <c r="I16" s="242">
        <v>2025</v>
      </c>
      <c r="J16" s="12"/>
      <c r="K16" s="12"/>
      <c r="L16" s="12"/>
      <c r="M16" s="12"/>
      <c r="N16" s="12"/>
      <c r="O16" s="12"/>
      <c r="P16" s="12"/>
      <c r="Q16" s="12"/>
      <c r="R16" s="12"/>
      <c r="S16" s="12"/>
      <c r="T16" s="12"/>
      <c r="U16" s="12"/>
      <c r="V16" s="12"/>
      <c r="W16" s="12"/>
      <c r="X16" s="12"/>
      <c r="Y16" s="12"/>
      <c r="Z16" s="12"/>
      <c r="AA16" s="12"/>
      <c r="AB16" s="12"/>
    </row>
    <row r="17" spans="1:532" ht="19.5" customHeight="1" x14ac:dyDescent="0.2">
      <c r="A17" s="12"/>
      <c r="B17" s="13"/>
      <c r="C17" s="48" t="s">
        <v>415</v>
      </c>
      <c r="D17" s="14"/>
      <c r="E17" s="14"/>
      <c r="F17" s="18" t="s">
        <v>416</v>
      </c>
      <c r="G17" s="17" t="s">
        <v>9</v>
      </c>
      <c r="H17" s="19">
        <v>1994.01</v>
      </c>
      <c r="I17" s="242">
        <v>2025.12</v>
      </c>
      <c r="J17" s="12"/>
      <c r="K17" s="12"/>
      <c r="L17" s="12"/>
      <c r="M17" s="12"/>
      <c r="N17" s="12"/>
      <c r="O17" s="12"/>
      <c r="P17" s="12"/>
      <c r="Q17" s="12"/>
      <c r="R17" s="12"/>
      <c r="S17" s="12"/>
      <c r="T17" s="12"/>
      <c r="U17" s="12"/>
      <c r="V17" s="12"/>
      <c r="W17" s="12"/>
      <c r="X17" s="12"/>
      <c r="Y17" s="12"/>
      <c r="Z17" s="12"/>
      <c r="AA17" s="12"/>
      <c r="AB17" s="12"/>
    </row>
    <row r="18" spans="1:532" ht="19.5" customHeight="1" x14ac:dyDescent="0.2">
      <c r="A18" s="12"/>
      <c r="B18" s="13"/>
      <c r="C18" s="48" t="s">
        <v>99</v>
      </c>
      <c r="D18" s="14"/>
      <c r="E18" s="14"/>
      <c r="F18" s="18" t="s">
        <v>7</v>
      </c>
      <c r="G18" s="17" t="s">
        <v>9</v>
      </c>
      <c r="H18" s="19">
        <v>2000.01</v>
      </c>
      <c r="I18" s="242">
        <v>2024.04</v>
      </c>
      <c r="J18" s="12"/>
      <c r="K18" s="12"/>
      <c r="L18" s="12"/>
      <c r="M18" s="12"/>
      <c r="N18" s="12"/>
      <c r="O18" s="12"/>
      <c r="P18" s="12"/>
      <c r="Q18" s="12"/>
      <c r="R18" s="12"/>
      <c r="S18" s="12"/>
      <c r="T18" s="12"/>
      <c r="U18" s="12"/>
      <c r="V18" s="12"/>
      <c r="W18" s="12"/>
      <c r="X18" s="12"/>
      <c r="Y18" s="12"/>
      <c r="Z18" s="12"/>
      <c r="AA18" s="12"/>
      <c r="AB18" s="12"/>
    </row>
    <row r="19" spans="1:532" ht="1.5" customHeight="1" x14ac:dyDescent="0.2">
      <c r="A19" s="12"/>
      <c r="B19" s="13"/>
      <c r="C19" s="49"/>
      <c r="D19" s="14"/>
      <c r="E19" s="14"/>
      <c r="F19" s="17"/>
      <c r="G19" s="17"/>
      <c r="H19" s="17"/>
      <c r="I19" s="243"/>
      <c r="J19" s="12"/>
      <c r="K19" s="12"/>
      <c r="L19" s="12"/>
      <c r="M19" s="12"/>
      <c r="N19" s="12"/>
      <c r="O19" s="12"/>
      <c r="P19" s="12"/>
      <c r="Q19" s="12"/>
      <c r="R19" s="12"/>
      <c r="S19" s="12"/>
      <c r="T19" s="12"/>
      <c r="U19" s="12"/>
      <c r="V19" s="12"/>
      <c r="W19" s="12"/>
      <c r="X19" s="12"/>
      <c r="Y19" s="12"/>
      <c r="Z19" s="12"/>
      <c r="AA19" s="12"/>
      <c r="AB19" s="12"/>
    </row>
    <row r="20" spans="1:532" s="73" customFormat="1" ht="19.899999999999999" customHeight="1" x14ac:dyDescent="0.2">
      <c r="A20" s="69"/>
      <c r="B20" s="70"/>
      <c r="C20" s="70" t="s">
        <v>10</v>
      </c>
      <c r="D20" s="70"/>
      <c r="E20" s="70"/>
      <c r="F20" s="270" t="s">
        <v>101</v>
      </c>
      <c r="G20" s="71" t="s">
        <v>5</v>
      </c>
      <c r="H20" s="71" t="s">
        <v>6</v>
      </c>
      <c r="I20" s="241" t="s">
        <v>81</v>
      </c>
      <c r="J20" s="72"/>
      <c r="K20" s="72"/>
      <c r="L20" s="72"/>
      <c r="M20" s="72"/>
      <c r="N20" s="72"/>
      <c r="O20" s="72"/>
      <c r="P20" s="72"/>
      <c r="Q20" s="72"/>
      <c r="R20" s="72"/>
      <c r="S20" s="72"/>
      <c r="T20" s="72"/>
      <c r="U20" s="72"/>
      <c r="V20" s="72"/>
      <c r="W20" s="72"/>
      <c r="X20" s="72"/>
      <c r="Y20" s="72"/>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row>
    <row r="21" spans="1:532" ht="19.5" customHeight="1" x14ac:dyDescent="0.2">
      <c r="A21" s="14"/>
      <c r="B21" s="14"/>
      <c r="C21" s="48" t="s">
        <v>82</v>
      </c>
      <c r="D21" s="14"/>
      <c r="E21" s="14"/>
      <c r="F21" s="15" t="s">
        <v>11</v>
      </c>
      <c r="G21" s="16" t="s">
        <v>8</v>
      </c>
      <c r="H21" s="19">
        <v>2008</v>
      </c>
      <c r="I21" s="242">
        <v>2025</v>
      </c>
      <c r="J21" s="12"/>
      <c r="K21" s="12"/>
      <c r="L21" s="12"/>
      <c r="M21" s="12"/>
      <c r="N21" s="12"/>
      <c r="O21" s="12"/>
      <c r="P21" s="12"/>
      <c r="Q21" s="12"/>
      <c r="R21" s="12"/>
      <c r="S21" s="12"/>
      <c r="T21" s="12"/>
      <c r="U21" s="12"/>
      <c r="V21" s="12"/>
      <c r="W21" s="12"/>
      <c r="X21" s="12"/>
      <c r="Y21" s="12"/>
      <c r="Z21" s="12"/>
      <c r="AA21" s="12"/>
      <c r="AB21" s="12"/>
    </row>
    <row r="22" spans="1:532" ht="19.5" customHeight="1" x14ac:dyDescent="0.2">
      <c r="A22" s="14"/>
      <c r="B22" s="14"/>
      <c r="C22" s="48" t="s">
        <v>75</v>
      </c>
      <c r="D22" s="14"/>
      <c r="E22" s="14"/>
      <c r="F22" s="18" t="s">
        <v>11</v>
      </c>
      <c r="G22" s="17" t="s">
        <v>9</v>
      </c>
      <c r="H22" s="19">
        <v>2007.01</v>
      </c>
      <c r="I22" s="242">
        <v>2025.11</v>
      </c>
      <c r="J22" s="12"/>
      <c r="K22" s="12"/>
      <c r="L22" s="12"/>
      <c r="M22" s="12"/>
      <c r="N22" s="12"/>
      <c r="O22" s="12"/>
      <c r="P22" s="12"/>
      <c r="Q22" s="12"/>
      <c r="R22" s="12"/>
      <c r="S22" s="12"/>
      <c r="T22" s="12"/>
      <c r="U22" s="12"/>
      <c r="V22" s="12"/>
      <c r="W22" s="12"/>
      <c r="X22" s="12"/>
      <c r="Y22" s="12"/>
      <c r="Z22" s="12"/>
      <c r="AA22" s="12"/>
      <c r="AB22" s="12"/>
    </row>
    <row r="23" spans="1:532" ht="19.5" customHeight="1" x14ac:dyDescent="0.2">
      <c r="A23" s="12"/>
      <c r="B23" s="14"/>
      <c r="C23" s="48" t="s">
        <v>389</v>
      </c>
      <c r="D23" s="14"/>
      <c r="E23" s="14"/>
      <c r="F23" s="18" t="s">
        <v>11</v>
      </c>
      <c r="G23" s="17" t="s">
        <v>8</v>
      </c>
      <c r="H23" s="19">
        <v>2008</v>
      </c>
      <c r="I23" s="242">
        <v>2025</v>
      </c>
      <c r="J23" s="12"/>
      <c r="K23" s="12"/>
      <c r="L23" s="12"/>
      <c r="M23" s="12"/>
      <c r="N23" s="12"/>
      <c r="O23" s="12"/>
      <c r="P23" s="12"/>
      <c r="Q23" s="12"/>
      <c r="R23" s="12"/>
      <c r="S23" s="12"/>
      <c r="T23" s="12"/>
      <c r="U23" s="12"/>
      <c r="V23" s="12"/>
      <c r="W23" s="12"/>
      <c r="X23" s="12"/>
      <c r="Y23" s="12"/>
      <c r="Z23" s="12"/>
      <c r="AA23" s="12"/>
      <c r="AB23" s="12"/>
    </row>
    <row r="24" spans="1:532" ht="19.5" customHeight="1" x14ac:dyDescent="0.2">
      <c r="A24" s="12"/>
      <c r="B24" s="14"/>
      <c r="C24" s="48" t="s">
        <v>390</v>
      </c>
      <c r="D24" s="14"/>
      <c r="E24" s="14"/>
      <c r="F24" s="18" t="s">
        <v>11</v>
      </c>
      <c r="G24" s="17" t="s">
        <v>8</v>
      </c>
      <c r="H24" s="19">
        <v>2008</v>
      </c>
      <c r="I24" s="242">
        <v>2025</v>
      </c>
      <c r="J24" s="12"/>
      <c r="K24" s="12"/>
      <c r="L24" s="12"/>
      <c r="M24" s="12"/>
      <c r="N24" s="12"/>
      <c r="O24" s="12"/>
      <c r="P24" s="12"/>
      <c r="Q24" s="12"/>
      <c r="R24" s="12"/>
      <c r="S24" s="12"/>
      <c r="T24" s="12"/>
      <c r="U24" s="12"/>
      <c r="V24" s="12"/>
      <c r="W24" s="12"/>
      <c r="X24" s="12"/>
      <c r="Y24" s="12"/>
      <c r="Z24" s="12"/>
      <c r="AA24" s="12"/>
      <c r="AB24" s="12"/>
    </row>
    <row r="25" spans="1:532" ht="19.5" customHeight="1" x14ac:dyDescent="0.2">
      <c r="A25" s="12"/>
      <c r="B25" s="14"/>
      <c r="C25" s="48" t="s">
        <v>391</v>
      </c>
      <c r="D25" s="14"/>
      <c r="E25" s="14"/>
      <c r="F25" s="18" t="s">
        <v>11</v>
      </c>
      <c r="G25" s="17" t="s">
        <v>8</v>
      </c>
      <c r="H25" s="19">
        <v>2025</v>
      </c>
      <c r="I25" s="242">
        <v>2025</v>
      </c>
      <c r="J25" s="12"/>
      <c r="K25" s="12"/>
      <c r="L25" s="12"/>
      <c r="M25" s="12"/>
      <c r="N25" s="12"/>
      <c r="O25" s="12"/>
      <c r="P25" s="12"/>
      <c r="Q25" s="12"/>
      <c r="R25" s="12"/>
      <c r="S25" s="12"/>
      <c r="T25" s="12"/>
      <c r="U25" s="12"/>
      <c r="V25" s="12"/>
      <c r="W25" s="12"/>
      <c r="X25" s="12"/>
      <c r="Y25" s="12"/>
      <c r="Z25" s="12"/>
      <c r="AA25" s="12"/>
      <c r="AB25" s="12"/>
    </row>
    <row r="26" spans="1:532" ht="19.5" customHeight="1" x14ac:dyDescent="0.2">
      <c r="A26" s="12"/>
      <c r="B26" s="14"/>
      <c r="C26" s="48" t="s">
        <v>392</v>
      </c>
      <c r="D26" s="14"/>
      <c r="E26" s="14"/>
      <c r="F26" s="18" t="s">
        <v>405</v>
      </c>
      <c r="G26" s="17" t="s">
        <v>9</v>
      </c>
      <c r="H26" s="19">
        <v>2016.01</v>
      </c>
      <c r="I26" s="263">
        <v>2025.12</v>
      </c>
      <c r="J26" s="12"/>
      <c r="K26" s="12"/>
      <c r="L26" s="12"/>
      <c r="M26" s="12"/>
      <c r="N26" s="12"/>
      <c r="O26" s="12"/>
      <c r="P26" s="12"/>
      <c r="Q26" s="12"/>
      <c r="R26" s="12"/>
      <c r="S26" s="12"/>
      <c r="T26" s="12"/>
      <c r="U26" s="12"/>
      <c r="V26" s="12"/>
      <c r="W26" s="12"/>
      <c r="X26" s="12"/>
      <c r="Y26" s="12"/>
      <c r="Z26" s="12"/>
      <c r="AA26" s="12"/>
      <c r="AB26" s="12"/>
    </row>
    <row r="27" spans="1:532" ht="19.5" customHeight="1" x14ac:dyDescent="0.2">
      <c r="A27" s="12"/>
      <c r="B27" s="14"/>
      <c r="C27" s="48" t="s">
        <v>393</v>
      </c>
      <c r="D27" s="14"/>
      <c r="E27" s="14"/>
      <c r="F27" s="18" t="s">
        <v>11</v>
      </c>
      <c r="G27" s="17" t="s">
        <v>9</v>
      </c>
      <c r="H27" s="19">
        <v>1991.01</v>
      </c>
      <c r="I27" s="263">
        <v>2025.12</v>
      </c>
      <c r="J27" s="12"/>
      <c r="K27" s="14"/>
      <c r="L27" s="12"/>
      <c r="M27" s="12"/>
      <c r="N27" s="12"/>
      <c r="O27" s="12"/>
      <c r="P27" s="12"/>
      <c r="Q27" s="12"/>
      <c r="R27" s="12"/>
      <c r="S27" s="12"/>
      <c r="T27" s="12"/>
      <c r="U27" s="12"/>
      <c r="V27" s="12"/>
      <c r="W27" s="12"/>
      <c r="X27" s="12"/>
      <c r="Y27" s="12"/>
      <c r="Z27" s="12"/>
      <c r="AA27" s="12"/>
      <c r="AB27" s="12"/>
    </row>
    <row r="28" spans="1:532" ht="19.5" customHeight="1" x14ac:dyDescent="0.2">
      <c r="A28" s="12"/>
      <c r="B28" s="14"/>
      <c r="C28" s="48" t="s">
        <v>262</v>
      </c>
      <c r="D28" s="14"/>
      <c r="E28" s="14"/>
      <c r="F28" s="18" t="s">
        <v>11</v>
      </c>
      <c r="G28" s="17" t="s">
        <v>263</v>
      </c>
      <c r="H28" s="19">
        <v>2015.09</v>
      </c>
      <c r="I28" s="263">
        <v>2025.04</v>
      </c>
      <c r="J28" s="12"/>
      <c r="K28" s="14"/>
      <c r="L28" s="12"/>
      <c r="M28" s="12"/>
      <c r="N28" s="12"/>
      <c r="O28" s="12"/>
      <c r="P28" s="12"/>
      <c r="Q28" s="12"/>
      <c r="R28" s="12"/>
      <c r="S28" s="12"/>
      <c r="T28" s="12"/>
      <c r="U28" s="12"/>
      <c r="V28" s="12"/>
      <c r="W28" s="12"/>
      <c r="X28" s="12"/>
      <c r="Y28" s="12"/>
      <c r="Z28" s="12"/>
      <c r="AA28" s="12"/>
      <c r="AB28" s="12"/>
    </row>
    <row r="29" spans="1:532" ht="19.5" customHeight="1" x14ac:dyDescent="0.2">
      <c r="A29" s="12"/>
      <c r="B29" s="14"/>
      <c r="C29" s="48" t="s">
        <v>328</v>
      </c>
      <c r="D29" s="14"/>
      <c r="E29" s="14"/>
      <c r="F29" s="18" t="s">
        <v>11</v>
      </c>
      <c r="G29" s="17" t="s">
        <v>263</v>
      </c>
      <c r="H29" s="19">
        <v>2015.09</v>
      </c>
      <c r="I29" s="263">
        <v>2025.04</v>
      </c>
      <c r="J29" s="12"/>
      <c r="K29" s="14"/>
      <c r="L29" s="12"/>
      <c r="M29" s="12"/>
      <c r="N29" s="12"/>
      <c r="O29" s="12"/>
      <c r="P29" s="12"/>
      <c r="Q29" s="12"/>
      <c r="R29" s="12"/>
      <c r="S29" s="12"/>
      <c r="T29" s="12"/>
      <c r="U29" s="12"/>
      <c r="V29" s="12"/>
      <c r="W29" s="12"/>
      <c r="X29" s="12"/>
      <c r="Y29" s="12"/>
      <c r="Z29" s="12"/>
      <c r="AA29" s="12"/>
      <c r="AB29" s="12"/>
    </row>
    <row r="30" spans="1:532" ht="19.5" customHeight="1" x14ac:dyDescent="0.2">
      <c r="A30" s="12"/>
      <c r="B30" s="14"/>
      <c r="C30" s="48" t="s">
        <v>329</v>
      </c>
      <c r="D30" s="14"/>
      <c r="E30" s="14"/>
      <c r="F30" s="18" t="s">
        <v>11</v>
      </c>
      <c r="G30" s="17" t="s">
        <v>263</v>
      </c>
      <c r="H30" s="19">
        <v>2015.09</v>
      </c>
      <c r="I30" s="263">
        <v>2025.04</v>
      </c>
      <c r="J30" s="12"/>
      <c r="K30" s="14"/>
      <c r="L30" s="12"/>
      <c r="M30" s="12"/>
      <c r="N30" s="12"/>
      <c r="O30" s="12"/>
      <c r="P30" s="12"/>
      <c r="Q30" s="12"/>
      <c r="R30" s="12"/>
      <c r="S30" s="12"/>
      <c r="T30" s="12"/>
      <c r="U30" s="12"/>
      <c r="V30" s="12"/>
      <c r="W30" s="12"/>
      <c r="X30" s="12"/>
      <c r="Y30" s="12"/>
      <c r="Z30" s="12"/>
      <c r="AA30" s="12"/>
      <c r="AB30" s="12"/>
    </row>
    <row r="31" spans="1:532" ht="19.5" customHeight="1" x14ac:dyDescent="0.2">
      <c r="A31" s="12"/>
      <c r="B31" s="14"/>
      <c r="C31" s="48" t="s">
        <v>365</v>
      </c>
      <c r="D31" s="14"/>
      <c r="E31" s="14"/>
      <c r="F31" s="18" t="s">
        <v>11</v>
      </c>
      <c r="G31" s="17" t="s">
        <v>8</v>
      </c>
      <c r="H31" s="19">
        <v>2022</v>
      </c>
      <c r="I31" s="969">
        <v>2025</v>
      </c>
      <c r="J31" s="12"/>
      <c r="K31" s="14"/>
      <c r="L31" s="12"/>
      <c r="M31" s="12"/>
      <c r="N31" s="12"/>
      <c r="O31" s="12"/>
      <c r="P31" s="12"/>
      <c r="Q31" s="12"/>
      <c r="R31" s="12"/>
      <c r="S31" s="12"/>
      <c r="T31" s="12"/>
      <c r="U31" s="12"/>
      <c r="V31" s="12"/>
      <c r="W31" s="12"/>
      <c r="X31" s="12"/>
      <c r="Y31" s="12"/>
      <c r="Z31" s="12"/>
      <c r="AA31" s="12"/>
      <c r="AB31" s="12"/>
    </row>
    <row r="32" spans="1:532" ht="19.5" customHeight="1" x14ac:dyDescent="0.2">
      <c r="A32" s="12">
        <v>8.1</v>
      </c>
      <c r="B32" s="14"/>
      <c r="C32" s="48" t="s">
        <v>364</v>
      </c>
      <c r="D32" s="14"/>
      <c r="E32" s="14"/>
      <c r="F32" s="18" t="s">
        <v>11</v>
      </c>
      <c r="G32" s="17" t="s">
        <v>8</v>
      </c>
      <c r="H32" s="19">
        <v>2023</v>
      </c>
      <c r="I32" s="969">
        <v>2025</v>
      </c>
      <c r="J32" s="12"/>
      <c r="K32" s="14"/>
      <c r="L32" s="12"/>
      <c r="M32" s="12"/>
      <c r="N32" s="12"/>
      <c r="O32" s="12"/>
      <c r="P32" s="12"/>
      <c r="Q32" s="12"/>
      <c r="R32" s="12"/>
      <c r="S32" s="12"/>
      <c r="T32" s="12"/>
      <c r="U32" s="12"/>
      <c r="V32" s="12"/>
      <c r="W32" s="12"/>
      <c r="X32" s="12"/>
      <c r="Y32" s="12"/>
      <c r="Z32" s="12"/>
      <c r="AA32" s="12"/>
      <c r="AB32" s="12"/>
    </row>
    <row r="33" spans="1:28" ht="19.5" customHeight="1" x14ac:dyDescent="0.2">
      <c r="A33" s="12"/>
      <c r="B33" s="13"/>
      <c r="C33" s="48" t="s">
        <v>330</v>
      </c>
      <c r="D33" s="14"/>
      <c r="E33" s="14"/>
      <c r="F33" s="18" t="s">
        <v>67</v>
      </c>
      <c r="G33" s="17" t="s">
        <v>8</v>
      </c>
      <c r="H33" s="19">
        <v>2010</v>
      </c>
      <c r="I33" s="242">
        <v>2025</v>
      </c>
      <c r="J33" s="12"/>
      <c r="K33" s="14"/>
      <c r="L33" s="12"/>
      <c r="M33" s="12"/>
      <c r="N33" s="12"/>
      <c r="O33" s="12"/>
      <c r="P33" s="12"/>
      <c r="Q33" s="12"/>
      <c r="R33" s="12"/>
      <c r="S33" s="12"/>
      <c r="T33" s="12"/>
      <c r="U33" s="12"/>
      <c r="V33" s="12"/>
      <c r="W33" s="12"/>
      <c r="X33" s="12"/>
      <c r="Y33" s="12"/>
      <c r="Z33" s="12"/>
      <c r="AA33" s="12"/>
      <c r="AB33" s="12"/>
    </row>
    <row r="34" spans="1:28" ht="19.5" customHeight="1" x14ac:dyDescent="0.2">
      <c r="A34" s="12"/>
      <c r="B34" s="13"/>
      <c r="C34" s="48" t="s">
        <v>368</v>
      </c>
      <c r="D34" s="14"/>
      <c r="E34" s="14"/>
      <c r="F34" s="18" t="s">
        <v>12</v>
      </c>
      <c r="G34" s="17" t="s">
        <v>8</v>
      </c>
      <c r="H34" s="19">
        <v>2010</v>
      </c>
      <c r="I34" s="242">
        <v>2025</v>
      </c>
      <c r="J34" s="12"/>
      <c r="K34" s="12"/>
      <c r="L34" s="12"/>
      <c r="M34" s="12"/>
      <c r="N34" s="12"/>
      <c r="O34" s="12"/>
      <c r="P34" s="12"/>
      <c r="Q34" s="12"/>
      <c r="R34" s="12"/>
      <c r="S34" s="12"/>
      <c r="T34" s="12"/>
      <c r="U34" s="12"/>
      <c r="V34" s="12"/>
      <c r="W34" s="12"/>
      <c r="X34" s="12"/>
      <c r="Y34" s="12"/>
      <c r="Z34" s="12"/>
      <c r="AA34" s="12"/>
      <c r="AB34" s="12"/>
    </row>
    <row r="35" spans="1:28" ht="19.5" customHeight="1" x14ac:dyDescent="0.2">
      <c r="A35" s="12"/>
      <c r="B35" s="13"/>
      <c r="C35" s="1028" t="s">
        <v>331</v>
      </c>
      <c r="D35" s="14"/>
      <c r="E35" s="14"/>
      <c r="F35" s="18" t="s">
        <v>369</v>
      </c>
      <c r="G35" s="17" t="s">
        <v>8</v>
      </c>
      <c r="H35" s="19">
        <v>2010</v>
      </c>
      <c r="I35" s="242">
        <v>2025</v>
      </c>
      <c r="J35" s="12"/>
      <c r="K35" s="12"/>
      <c r="L35" s="12"/>
      <c r="M35" s="12"/>
      <c r="N35" s="12"/>
      <c r="O35" s="12"/>
      <c r="P35" s="12"/>
      <c r="Q35" s="12"/>
      <c r="R35" s="12"/>
      <c r="S35" s="12"/>
      <c r="T35" s="12"/>
      <c r="U35" s="12"/>
      <c r="V35" s="12"/>
      <c r="W35" s="12"/>
      <c r="X35" s="12"/>
      <c r="Y35" s="12"/>
      <c r="Z35" s="12"/>
      <c r="AA35" s="12"/>
      <c r="AB35" s="12"/>
    </row>
    <row r="36" spans="1:28" ht="19.5" customHeight="1" x14ac:dyDescent="0.2">
      <c r="A36" s="12"/>
      <c r="B36" s="13"/>
      <c r="C36" s="48" t="s">
        <v>332</v>
      </c>
      <c r="D36" s="14"/>
      <c r="E36" s="14"/>
      <c r="F36" s="18" t="s">
        <v>67</v>
      </c>
      <c r="G36" s="17" t="s">
        <v>8</v>
      </c>
      <c r="H36" s="19">
        <v>2014</v>
      </c>
      <c r="I36" s="242">
        <v>2024</v>
      </c>
      <c r="J36" s="12"/>
      <c r="K36" s="12"/>
      <c r="L36" s="12"/>
      <c r="M36" s="12"/>
      <c r="N36" s="12"/>
      <c r="O36" s="12"/>
      <c r="P36" s="12"/>
      <c r="Q36" s="12"/>
      <c r="R36" s="12"/>
      <c r="S36" s="12"/>
      <c r="T36" s="12"/>
      <c r="U36" s="12"/>
      <c r="V36" s="12"/>
      <c r="W36" s="12"/>
      <c r="X36" s="12"/>
      <c r="Y36" s="12"/>
      <c r="Z36" s="12"/>
      <c r="AA36" s="12"/>
      <c r="AB36" s="12"/>
    </row>
    <row r="37" spans="1:28" ht="19.5" customHeight="1" x14ac:dyDescent="0.2">
      <c r="A37" s="12"/>
      <c r="B37" s="13"/>
      <c r="C37" s="48" t="s">
        <v>333</v>
      </c>
      <c r="D37" s="14"/>
      <c r="E37" s="14"/>
      <c r="F37" s="18" t="s">
        <v>67</v>
      </c>
      <c r="G37" s="17" t="s">
        <v>8</v>
      </c>
      <c r="H37" s="19">
        <v>2010</v>
      </c>
      <c r="I37" s="242">
        <v>2024</v>
      </c>
      <c r="J37" s="12"/>
      <c r="K37" s="12"/>
      <c r="L37" s="12"/>
      <c r="M37" s="12"/>
      <c r="N37" s="12"/>
      <c r="O37" s="12"/>
      <c r="P37" s="12"/>
      <c r="Q37" s="12"/>
      <c r="R37" s="12"/>
      <c r="S37" s="12"/>
      <c r="T37" s="12"/>
      <c r="U37" s="12"/>
      <c r="V37" s="12"/>
      <c r="W37" s="12"/>
      <c r="X37" s="12"/>
      <c r="Y37" s="12"/>
      <c r="Z37" s="12"/>
      <c r="AA37" s="12"/>
      <c r="AB37" s="12"/>
    </row>
    <row r="38" spans="1:28" ht="19.5" customHeight="1" x14ac:dyDescent="0.2">
      <c r="A38" s="12"/>
      <c r="B38" s="13"/>
      <c r="C38" s="48" t="s">
        <v>334</v>
      </c>
      <c r="D38" s="14"/>
      <c r="E38" s="50"/>
      <c r="F38" s="18" t="s">
        <v>11</v>
      </c>
      <c r="G38" s="17" t="s">
        <v>8</v>
      </c>
      <c r="H38" s="19">
        <v>2020</v>
      </c>
      <c r="I38" s="242">
        <v>2025</v>
      </c>
      <c r="J38" s="12"/>
      <c r="K38" s="12"/>
      <c r="L38" s="12"/>
      <c r="M38" s="12"/>
      <c r="N38" s="12"/>
      <c r="O38" s="12"/>
      <c r="P38" s="12"/>
      <c r="Q38" s="12"/>
      <c r="R38" s="12"/>
      <c r="S38" s="12"/>
      <c r="T38" s="12"/>
      <c r="U38" s="12"/>
      <c r="V38" s="12"/>
      <c r="W38" s="12"/>
      <c r="X38" s="12"/>
      <c r="Y38" s="12"/>
      <c r="Z38" s="12"/>
      <c r="AA38" s="12"/>
      <c r="AB38" s="12"/>
    </row>
    <row r="39" spans="1:28" ht="19.5" customHeight="1" x14ac:dyDescent="0.2">
      <c r="A39" s="12"/>
      <c r="B39" s="13"/>
      <c r="C39" s="48" t="s">
        <v>335</v>
      </c>
      <c r="D39" s="14"/>
      <c r="E39" s="50"/>
      <c r="F39" s="18" t="s">
        <v>11</v>
      </c>
      <c r="G39" s="17" t="s">
        <v>8</v>
      </c>
      <c r="H39" s="19">
        <v>2023</v>
      </c>
      <c r="I39" s="242">
        <v>2025</v>
      </c>
      <c r="J39" s="12"/>
      <c r="K39" s="12"/>
      <c r="L39" s="12"/>
      <c r="M39" s="12"/>
      <c r="N39" s="12"/>
      <c r="O39" s="12"/>
      <c r="P39" s="12"/>
      <c r="Q39" s="12"/>
      <c r="R39" s="12"/>
      <c r="S39" s="12"/>
      <c r="T39" s="12"/>
      <c r="U39" s="12"/>
      <c r="V39" s="12"/>
      <c r="W39" s="12"/>
      <c r="X39" s="12"/>
      <c r="Y39" s="12"/>
      <c r="Z39" s="12"/>
      <c r="AA39" s="12"/>
      <c r="AB39" s="12"/>
    </row>
    <row r="40" spans="1:28" ht="19.5" customHeight="1" x14ac:dyDescent="0.2">
      <c r="A40" s="12"/>
      <c r="B40" s="13"/>
      <c r="C40" s="1296" t="s">
        <v>419</v>
      </c>
      <c r="D40" s="14"/>
      <c r="E40" s="50"/>
      <c r="F40" s="18" t="s">
        <v>421</v>
      </c>
      <c r="G40" s="17" t="s">
        <v>9</v>
      </c>
      <c r="H40" s="19">
        <v>1994.01</v>
      </c>
      <c r="I40" s="242">
        <v>2026.04</v>
      </c>
      <c r="J40" s="12"/>
      <c r="K40" s="12"/>
      <c r="L40" s="12"/>
      <c r="M40" s="12"/>
      <c r="N40" s="12"/>
      <c r="O40" s="12"/>
      <c r="P40" s="12"/>
      <c r="Q40" s="12"/>
      <c r="R40" s="12"/>
      <c r="S40" s="12"/>
      <c r="T40" s="12"/>
      <c r="U40" s="12"/>
      <c r="V40" s="12"/>
      <c r="W40" s="12"/>
      <c r="X40" s="12"/>
      <c r="Y40" s="12"/>
      <c r="Z40" s="12"/>
      <c r="AA40" s="12"/>
      <c r="AB40" s="12"/>
    </row>
    <row r="41" spans="1:28" ht="19.5" customHeight="1" x14ac:dyDescent="0.2">
      <c r="A41" s="12"/>
      <c r="B41" s="13"/>
      <c r="C41" s="1296" t="s">
        <v>420</v>
      </c>
      <c r="D41" s="14"/>
      <c r="E41" s="50"/>
      <c r="F41" s="18" t="s">
        <v>421</v>
      </c>
      <c r="G41" s="17" t="s">
        <v>8</v>
      </c>
      <c r="H41" s="19">
        <v>1994</v>
      </c>
      <c r="I41" s="242">
        <v>2025</v>
      </c>
      <c r="J41" s="12"/>
      <c r="K41" s="12"/>
      <c r="L41" s="12"/>
      <c r="M41" s="12"/>
      <c r="N41" s="12"/>
      <c r="O41" s="12"/>
      <c r="P41" s="12"/>
      <c r="Q41" s="12"/>
      <c r="R41" s="12"/>
      <c r="S41" s="12"/>
      <c r="T41" s="12"/>
      <c r="U41" s="12"/>
      <c r="V41" s="12"/>
      <c r="W41" s="12"/>
      <c r="X41" s="12"/>
      <c r="Y41" s="12"/>
      <c r="Z41" s="12"/>
      <c r="AA41" s="12"/>
      <c r="AB41" s="12"/>
    </row>
    <row r="42" spans="1:28" ht="19.5" customHeight="1" x14ac:dyDescent="0.2">
      <c r="A42" s="12"/>
      <c r="B42" s="13"/>
      <c r="C42" s="1296" t="s">
        <v>461</v>
      </c>
      <c r="D42" s="14"/>
      <c r="E42" s="50"/>
      <c r="F42" s="18" t="s">
        <v>11</v>
      </c>
      <c r="G42" s="17" t="s">
        <v>9</v>
      </c>
      <c r="H42" s="19" t="s">
        <v>458</v>
      </c>
      <c r="I42" s="242" t="s">
        <v>459</v>
      </c>
      <c r="J42" s="12"/>
      <c r="K42" s="12"/>
      <c r="L42" s="12"/>
      <c r="M42" s="12"/>
      <c r="N42" s="12"/>
      <c r="O42" s="12"/>
      <c r="P42" s="12"/>
      <c r="Q42" s="12"/>
      <c r="R42" s="12"/>
      <c r="S42" s="12"/>
      <c r="T42" s="12"/>
      <c r="U42" s="12"/>
      <c r="V42" s="12"/>
      <c r="W42" s="12"/>
      <c r="X42" s="12"/>
      <c r="Y42" s="12"/>
      <c r="Z42" s="12"/>
      <c r="AA42" s="12"/>
      <c r="AB42" s="12"/>
    </row>
    <row r="43" spans="1:28" ht="19.5" customHeight="1" x14ac:dyDescent="0.2">
      <c r="A43" s="12"/>
      <c r="B43" s="13"/>
      <c r="C43" s="1296" t="s">
        <v>460</v>
      </c>
      <c r="D43" s="14"/>
      <c r="E43" s="50"/>
      <c r="F43" s="18" t="s">
        <v>11</v>
      </c>
      <c r="G43" s="17" t="s">
        <v>8</v>
      </c>
      <c r="H43" s="19">
        <v>2005</v>
      </c>
      <c r="I43" s="242">
        <v>2025</v>
      </c>
      <c r="J43" s="12"/>
      <c r="K43" s="12"/>
      <c r="L43" s="12"/>
      <c r="M43" s="12"/>
      <c r="N43" s="12"/>
      <c r="O43" s="12"/>
      <c r="P43" s="12"/>
      <c r="Q43" s="12"/>
      <c r="R43" s="12"/>
      <c r="S43" s="12"/>
      <c r="T43" s="12"/>
      <c r="U43" s="12"/>
      <c r="V43" s="12"/>
      <c r="W43" s="12"/>
      <c r="X43" s="12"/>
      <c r="Y43" s="12"/>
      <c r="Z43" s="12"/>
      <c r="AA43" s="12"/>
      <c r="AB43" s="12"/>
    </row>
    <row r="44" spans="1:28" ht="3.75" customHeight="1" x14ac:dyDescent="0.2">
      <c r="A44" s="12"/>
      <c r="B44" s="12"/>
      <c r="C44" s="20"/>
      <c r="D44" s="12"/>
      <c r="E44" s="51"/>
      <c r="F44" s="21"/>
      <c r="G44" s="22"/>
      <c r="H44" s="23"/>
      <c r="I44" s="244"/>
      <c r="J44" s="12"/>
      <c r="K44" s="12"/>
      <c r="L44" s="12"/>
      <c r="M44" s="12"/>
      <c r="N44" s="12"/>
      <c r="O44" s="12"/>
      <c r="P44" s="12"/>
      <c r="Q44" s="12"/>
      <c r="R44" s="12"/>
      <c r="S44" s="12"/>
      <c r="T44" s="12"/>
      <c r="U44" s="12"/>
      <c r="V44" s="12"/>
      <c r="W44" s="12"/>
      <c r="X44" s="12"/>
      <c r="Y44" s="12"/>
      <c r="Z44" s="12"/>
      <c r="AA44" s="12"/>
      <c r="AB44" s="12"/>
    </row>
    <row r="45" spans="1:28" ht="19.5" customHeight="1" x14ac:dyDescent="0.2">
      <c r="A45" s="24"/>
      <c r="B45" s="24"/>
      <c r="C45" s="25"/>
      <c r="D45" s="24"/>
      <c r="E45" s="2"/>
      <c r="F45" s="2"/>
      <c r="G45" s="2"/>
      <c r="H45" s="26"/>
      <c r="I45" s="26"/>
      <c r="J45" s="12"/>
      <c r="K45" s="12"/>
      <c r="L45" s="12"/>
      <c r="M45" s="12"/>
      <c r="N45" s="12"/>
      <c r="O45" s="12"/>
      <c r="P45" s="12"/>
      <c r="Q45" s="12"/>
      <c r="R45" s="12"/>
      <c r="S45" s="12"/>
      <c r="T45" s="12"/>
      <c r="U45" s="12"/>
      <c r="V45" s="12"/>
      <c r="W45" s="12"/>
      <c r="X45" s="12"/>
      <c r="Y45" s="12"/>
      <c r="Z45" s="12"/>
      <c r="AA45" s="12"/>
      <c r="AB45" s="12"/>
    </row>
    <row r="46" spans="1:28" ht="3.75" customHeight="1" x14ac:dyDescent="0.2">
      <c r="A46" s="12"/>
      <c r="B46" s="12"/>
      <c r="C46" s="20"/>
      <c r="D46" s="12"/>
      <c r="E46" s="2"/>
      <c r="F46" s="2"/>
      <c r="G46" s="2"/>
      <c r="H46" s="27"/>
      <c r="I46" s="27"/>
      <c r="J46" s="12"/>
      <c r="K46" s="12"/>
      <c r="L46" s="12"/>
      <c r="M46" s="12"/>
      <c r="N46" s="12"/>
      <c r="O46" s="12"/>
      <c r="P46" s="12"/>
      <c r="Q46" s="12"/>
      <c r="R46" s="12"/>
      <c r="S46" s="12"/>
      <c r="T46" s="12"/>
      <c r="U46" s="12"/>
      <c r="V46" s="12"/>
      <c r="W46" s="12"/>
      <c r="X46" s="12"/>
      <c r="Y46" s="12"/>
      <c r="Z46" s="12"/>
      <c r="AA46" s="12"/>
      <c r="AB46" s="12"/>
    </row>
    <row r="47" spans="1:28" ht="19.5" customHeight="1" x14ac:dyDescent="0.2">
      <c r="A47" s="12"/>
      <c r="B47" s="12"/>
      <c r="C47" s="20"/>
      <c r="D47" s="12"/>
      <c r="E47" s="2"/>
      <c r="F47" s="2"/>
      <c r="G47" s="2"/>
      <c r="H47" s="28"/>
      <c r="I47" s="28"/>
      <c r="J47" s="12"/>
      <c r="K47" s="12"/>
      <c r="L47" s="12"/>
      <c r="M47" s="12"/>
      <c r="N47" s="12"/>
      <c r="O47" s="12"/>
      <c r="P47" s="12"/>
      <c r="Q47" s="12"/>
      <c r="R47" s="12"/>
      <c r="S47" s="12"/>
      <c r="T47" s="12"/>
      <c r="U47" s="12"/>
      <c r="V47" s="12"/>
      <c r="W47" s="12"/>
      <c r="X47" s="12"/>
      <c r="Y47" s="12"/>
      <c r="Z47" s="12"/>
      <c r="AA47" s="12"/>
      <c r="AB47" s="12"/>
    </row>
    <row r="48" spans="1:28" ht="3.75" customHeight="1" x14ac:dyDescent="0.2">
      <c r="A48" s="12"/>
      <c r="B48" s="12"/>
      <c r="C48" s="20"/>
      <c r="D48" s="12"/>
      <c r="E48" s="2"/>
      <c r="F48" s="2"/>
      <c r="G48" s="2"/>
      <c r="H48" s="27"/>
      <c r="I48" s="27"/>
      <c r="J48" s="12"/>
      <c r="K48" s="12"/>
      <c r="L48" s="12"/>
      <c r="M48" s="12"/>
      <c r="N48" s="12"/>
      <c r="O48" s="12"/>
      <c r="P48" s="12"/>
      <c r="Q48" s="12"/>
      <c r="R48" s="12"/>
      <c r="S48" s="12"/>
      <c r="T48" s="12"/>
      <c r="U48" s="12"/>
      <c r="V48" s="12"/>
      <c r="W48" s="12"/>
      <c r="X48" s="12"/>
      <c r="Y48" s="12"/>
      <c r="Z48" s="12"/>
      <c r="AA48" s="12"/>
      <c r="AB48" s="12"/>
    </row>
    <row r="49" spans="1:28" ht="19.5" customHeight="1" x14ac:dyDescent="0.2">
      <c r="A49" s="12"/>
      <c r="B49" s="12"/>
      <c r="C49" s="20"/>
      <c r="D49" s="12"/>
      <c r="E49" s="2"/>
      <c r="F49" s="2"/>
      <c r="G49" s="2"/>
      <c r="H49" s="28"/>
      <c r="I49" s="28"/>
      <c r="J49" s="12"/>
      <c r="K49" s="12"/>
      <c r="L49" s="12"/>
      <c r="M49" s="12"/>
      <c r="N49" s="12"/>
      <c r="O49" s="12"/>
      <c r="P49" s="12"/>
      <c r="Q49" s="12"/>
      <c r="R49" s="12"/>
      <c r="S49" s="12"/>
      <c r="T49" s="12"/>
      <c r="U49" s="12"/>
      <c r="V49" s="12"/>
      <c r="W49" s="12"/>
      <c r="X49" s="12"/>
      <c r="Y49" s="12"/>
      <c r="Z49" s="12"/>
      <c r="AA49" s="12"/>
      <c r="AB49" s="12"/>
    </row>
    <row r="50" spans="1:28" ht="3.75" customHeight="1" x14ac:dyDescent="0.2">
      <c r="A50" s="12"/>
      <c r="B50" s="12"/>
      <c r="C50" s="20"/>
      <c r="D50" s="12"/>
      <c r="E50" s="2"/>
      <c r="F50" s="2"/>
      <c r="G50" s="2"/>
      <c r="H50" s="27"/>
      <c r="I50" s="27"/>
      <c r="J50" s="12"/>
      <c r="K50" s="12"/>
      <c r="L50" s="12"/>
      <c r="M50" s="12"/>
      <c r="N50" s="12"/>
      <c r="O50" s="12"/>
      <c r="P50" s="12"/>
      <c r="Q50" s="12"/>
      <c r="R50" s="12"/>
      <c r="S50" s="12"/>
      <c r="T50" s="12"/>
      <c r="U50" s="12"/>
      <c r="V50" s="12"/>
      <c r="W50" s="12"/>
      <c r="X50" s="12"/>
      <c r="Y50" s="12"/>
      <c r="Z50" s="12"/>
      <c r="AA50" s="12"/>
      <c r="AB50" s="12"/>
    </row>
    <row r="51" spans="1:28" ht="19.5" customHeight="1" x14ac:dyDescent="0.2">
      <c r="A51" s="12"/>
      <c r="B51" s="12"/>
      <c r="C51" s="20"/>
      <c r="D51" s="12"/>
      <c r="E51" s="2"/>
      <c r="F51" s="2"/>
      <c r="G51" s="2"/>
      <c r="H51" s="28"/>
      <c r="I51" s="28"/>
      <c r="J51" s="12"/>
      <c r="K51" s="12"/>
      <c r="L51" s="12"/>
      <c r="M51" s="12"/>
      <c r="N51" s="12"/>
      <c r="O51" s="12"/>
      <c r="P51" s="12"/>
      <c r="Q51" s="12"/>
      <c r="R51" s="12"/>
      <c r="S51" s="12"/>
      <c r="T51" s="12"/>
      <c r="U51" s="12"/>
      <c r="V51" s="12"/>
      <c r="W51" s="12"/>
      <c r="X51" s="12"/>
      <c r="Y51" s="12"/>
      <c r="Z51" s="12"/>
      <c r="AA51" s="12"/>
      <c r="AB51" s="12"/>
    </row>
    <row r="52" spans="1:28" ht="3.75" customHeight="1" x14ac:dyDescent="0.2">
      <c r="A52" s="12"/>
      <c r="B52" s="12"/>
      <c r="C52" s="20"/>
      <c r="D52" s="12"/>
      <c r="E52" s="2"/>
      <c r="F52" s="2"/>
      <c r="G52" s="2"/>
      <c r="H52" s="27"/>
      <c r="I52" s="27"/>
      <c r="J52" s="12"/>
      <c r="K52" s="12"/>
      <c r="L52" s="12"/>
      <c r="M52" s="12"/>
      <c r="N52" s="12"/>
      <c r="O52" s="12"/>
      <c r="P52" s="12"/>
      <c r="Q52" s="12"/>
      <c r="R52" s="12"/>
      <c r="S52" s="12"/>
      <c r="T52" s="12"/>
      <c r="U52" s="12"/>
      <c r="V52" s="12"/>
      <c r="W52" s="12"/>
      <c r="X52" s="12"/>
      <c r="Y52" s="12"/>
      <c r="Z52" s="12"/>
      <c r="AA52" s="12"/>
      <c r="AB52" s="12"/>
    </row>
    <row r="53" spans="1:28" ht="19.5" customHeight="1" x14ac:dyDescent="0.2">
      <c r="A53" s="12"/>
      <c r="B53" s="12"/>
      <c r="C53" s="9"/>
      <c r="D53" s="12"/>
      <c r="E53" s="2"/>
      <c r="F53" s="2"/>
      <c r="G53" s="2"/>
      <c r="H53" s="27"/>
      <c r="I53" s="27"/>
      <c r="J53" s="12"/>
      <c r="K53" s="12"/>
      <c r="L53" s="12"/>
      <c r="M53" s="12"/>
      <c r="N53" s="12"/>
      <c r="O53" s="12"/>
      <c r="P53" s="12"/>
      <c r="Q53" s="12"/>
      <c r="R53" s="12"/>
      <c r="S53" s="12"/>
      <c r="T53" s="12"/>
      <c r="U53" s="12"/>
      <c r="V53" s="12"/>
      <c r="W53" s="12"/>
      <c r="X53" s="12"/>
      <c r="Y53" s="12"/>
      <c r="Z53" s="12"/>
      <c r="AA53" s="12"/>
      <c r="AB53" s="12"/>
    </row>
    <row r="54" spans="1:28" ht="19.5" customHeight="1" x14ac:dyDescent="0.2">
      <c r="A54" s="12"/>
      <c r="B54" s="12"/>
      <c r="C54" s="20"/>
      <c r="D54" s="12"/>
      <c r="E54" s="2"/>
      <c r="F54" s="2"/>
      <c r="G54" s="2"/>
      <c r="H54" s="27"/>
      <c r="I54" s="27"/>
      <c r="J54" s="12"/>
      <c r="K54" s="12"/>
      <c r="L54" s="12"/>
      <c r="M54" s="12"/>
      <c r="N54" s="12"/>
      <c r="O54" s="12"/>
      <c r="P54" s="12"/>
      <c r="Q54" s="12"/>
      <c r="R54" s="12"/>
      <c r="S54" s="12"/>
      <c r="T54" s="12"/>
      <c r="U54" s="12"/>
      <c r="V54" s="12"/>
      <c r="W54" s="12"/>
      <c r="X54" s="12"/>
      <c r="Y54" s="12"/>
      <c r="Z54" s="12"/>
      <c r="AA54" s="12"/>
      <c r="AB54" s="12"/>
    </row>
    <row r="55" spans="1:28" ht="4.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row r="1001" spans="1:28" ht="12.75" customHeight="1" x14ac:dyDescent="0.2">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row>
    <row r="1002" spans="1:28" ht="12.75" customHeight="1" x14ac:dyDescent="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row>
    <row r="1003" spans="1:28" ht="12.75" customHeight="1" x14ac:dyDescent="0.2">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row>
    <row r="1004" spans="1:28" ht="12.75" customHeight="1" x14ac:dyDescent="0.2">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row>
    <row r="1005" spans="1:28" ht="12.75" customHeight="1" x14ac:dyDescent="0.2">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row>
    <row r="1006" spans="1:28" ht="12.75" customHeight="1" x14ac:dyDescent="0.2">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row>
    <row r="1007" spans="1:28" ht="12.75" customHeight="1" x14ac:dyDescent="0.2">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row>
    <row r="1008" spans="1:28" ht="12.75" customHeight="1" x14ac:dyDescent="0.2">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row>
    <row r="1009" spans="1:28" ht="12.75" customHeight="1" x14ac:dyDescent="0.2">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row>
    <row r="1010" spans="1:28" ht="12.75" customHeight="1" x14ac:dyDescent="0.2">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row>
  </sheetData>
  <hyperlinks>
    <hyperlink ref="C17" location="'2'!B10" display="2. Índice de Actividad Económica" xr:uid="{00000000-0004-0000-0000-000005000000}"/>
    <hyperlink ref="C21" location="'4'!A1" display="4. Turismo de Reuniones" xr:uid="{00000000-0004-0000-0000-000008000000}"/>
    <hyperlink ref="C22" location="'5'!A1" display="5. Oferta y demanda hotelera" xr:uid="{00000000-0004-0000-0000-000009000000}"/>
    <hyperlink ref="C23" location="'6'!A1" display="6. Construcción: evolución de expedientes de obra ingresados" xr:uid="{00000000-0004-0000-0000-00000A000000}"/>
    <hyperlink ref="C24" location="'6.1'!A1" display="6.1. Construcción: permisos de construcción y finales de obra otorgados para la construcción de nuevos edificios en altura" xr:uid="{00000000-0004-0000-0000-00000B000000}"/>
    <hyperlink ref="C26" location="'6.3'!A1" display="6.3. Construcción: valor del metro cuadrado de construcción" xr:uid="{00000000-0004-0000-0000-00000C000000}"/>
    <hyperlink ref="C33" location="'9'!A1" display="9. Exportaciones: oferta exportable, dólares FOB exportados" xr:uid="{00000000-0004-0000-0000-00000D000000}"/>
    <hyperlink ref="C34" location="'9.1'!A1" display="9.1. Exportaciones: valor promedio tonelada exportable" xr:uid="{00000000-0004-0000-0000-00000E000000}"/>
    <hyperlink ref="C35" location="'9.2'!A1" display="9.2. Exportaciones: distribución por grandes rubros" xr:uid="{00000000-0004-0000-0000-00000F000000}"/>
    <hyperlink ref="C38" location="'10'!A1" display="10. Movimientos de carga en la terminal de agrograneles del Puerto de la ciudad de Santa Fe" xr:uid="{00000000-0004-0000-0000-000012000000}"/>
    <hyperlink ref="C18" location="'3'!B10" display="3. Disponbilidades de préstamos y depósitos" xr:uid="{1E35265E-A885-4A07-887B-685C1A9E2FB0}"/>
    <hyperlink ref="C27" location="'6.4'!A1" display="6.4. Construcción: superficie cubierta autorizada de permisos de edificación otorgados" xr:uid="{A2A0A901-B13C-4924-AA53-BC3CB3CAA39D}"/>
    <hyperlink ref="C15" location="'1'!A1" display="1. Recaudación mensual del Derecho de Registro e Inspección (DREI)" xr:uid="{4DA6A4D7-5898-4B80-9DC7-ACB78941C041}"/>
    <hyperlink ref="D5" r:id="rId1" display="https://santafeciudad.gov.ar/secretaria-general/santa-fe-como-vamos/" xr:uid="{5EB63EAD-73DC-4289-A6EB-D5999913A10C}"/>
    <hyperlink ref="D4" r:id="rId2" xr:uid="{3EF090D5-6B55-493B-A449-FFCAC255FCF6}"/>
    <hyperlink ref="C36" location="'9.3'!A1" display="9.3. Exportaciones: principales destinos" xr:uid="{D53B3097-F092-4834-89F7-DB4DF46709D7}"/>
    <hyperlink ref="C37" location="'9.4'!A1" display="9.4. Exportaciones: distribución de empresas según monto exportado" xr:uid="{EACAECCA-A1C5-4FE1-91E6-F4C1ED7B12A9}"/>
    <hyperlink ref="C16" location="'1.1'!A1" display="1.1 Derecho, Registro e Inspeción (DREI): padrones, base imponible y derecho determinado, según sector " xr:uid="{58F21E8B-79BE-4FCC-AECF-9F798A86DEBE}"/>
    <hyperlink ref="C39" location="'10.1'!A1" display="10.1. Movimientos de carga en la terminal de contenedores y cargas generales del Puerto de la ciudad de Santa Fe" xr:uid="{48BB2FCB-150F-4CE7-9093-4F7B428E5520}"/>
    <hyperlink ref="C28" location="'7'!A1" display="7. Sector comercial: número de locales comerciales por zona" xr:uid="{40AF0F8E-D39D-4346-87B1-10C924447E67}"/>
    <hyperlink ref="C29" location="'7.1'!A1" display="7.1. Sector comercial: número de locales desocupados por zona" xr:uid="{34EDBE32-0E1E-4107-93C7-CED49EF4C037}"/>
    <hyperlink ref="C30" location="'7.2'!A1" display="7.2. Sector comercial: tasa de desocupación de locales comerciales por zona" xr:uid="{69C3CB61-862E-4E47-8E4E-CC217C17E32A}"/>
    <hyperlink ref="C31" location="'8'!A1" display="8. Solicitudes de habilitaciones de locales, según tipo de sociedad y rubro de actividad económica" xr:uid="{757EEA4A-BDEC-44D5-BEDC-A124FA6537FA}"/>
    <hyperlink ref="C32" location="'8.1'!A1" display="8.1 Solicitudes de habilitaciones de locales, según tipo de sociedad y rubro de actividad económica - Tramites otorgados" xr:uid="{E6F92CA7-D56F-4211-87AE-D7658FA67482}"/>
    <hyperlink ref="C25" location="'6.2'!A1" display="6.2. Construcción: solicitudes de finales de obra" xr:uid="{C70397DD-CAB0-40FF-8D20-2A256284D61C}"/>
    <hyperlink ref="C40" location="'11'!A1" display="11. Patentamientos y transferencias de usados de automotores, motos y maquinarias en la Ciudad de Santa Fe" xr:uid="{CF199509-2A20-41B6-8BC1-C6F49618BA92}"/>
    <hyperlink ref="C41" location="'11.1'!A1" display="11.1 Patentamientos y transferencias de usados de automotores, motos y maquinarias en la Ciudad de Santa Fe" xr:uid="{1F11CB73-7165-4CB0-B370-CBABF7C6B8EE}"/>
    <hyperlink ref="C42" location="'12'!A1" display="12. Precios y volúmenes comercializados de combustibles en estaciones de servicios de la Ciudad de Santa Fe" xr:uid="{068159B7-3881-42C3-B480-684414436861}"/>
  </hyperlinks>
  <pageMargins left="0.2" right="0.2" top="0.2" bottom="0.22" header="0" footer="0"/>
  <pageSetup paperSize="9"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7D2EB-B25B-43B1-95CC-491300ADAE06}">
  <dimension ref="A1:N982"/>
  <sheetViews>
    <sheetView zoomScale="130" zoomScaleNormal="130" workbookViewId="0">
      <pane xSplit="1" ySplit="9" topLeftCell="B10" activePane="bottomRight" state="frozen"/>
      <selection pane="topRight" activeCell="B1" sqref="B1"/>
      <selection pane="bottomLeft" activeCell="A10" sqref="A10"/>
      <selection pane="bottomRight" activeCell="B2" sqref="B2"/>
    </sheetView>
  </sheetViews>
  <sheetFormatPr baseColWidth="10" defaultRowHeight="12.75" x14ac:dyDescent="0.2"/>
  <cols>
    <col min="1" max="1" width="9.85546875" style="81" customWidth="1"/>
    <col min="2" max="4" width="15.5703125" style="81" customWidth="1"/>
    <col min="5" max="6" width="15.140625" style="81" customWidth="1"/>
    <col min="7" max="14" width="14.7109375" style="81" customWidth="1"/>
    <col min="15" max="16384" width="11.42578125" style="272"/>
  </cols>
  <sheetData>
    <row r="1" spans="1:14" ht="2.25" customHeight="1" x14ac:dyDescent="0.2">
      <c r="A1" s="436"/>
      <c r="B1" s="90"/>
      <c r="C1" s="90"/>
      <c r="D1" s="90"/>
      <c r="E1" s="90"/>
      <c r="F1" s="90"/>
      <c r="G1" s="90"/>
      <c r="H1" s="90"/>
      <c r="I1" s="90"/>
      <c r="J1" s="90"/>
      <c r="K1" s="90"/>
      <c r="L1" s="90"/>
      <c r="M1" s="152"/>
      <c r="N1" s="353"/>
    </row>
    <row r="2" spans="1:14" ht="11.25" customHeight="1" x14ac:dyDescent="0.2">
      <c r="A2" s="488" t="s">
        <v>13</v>
      </c>
      <c r="B2" s="450" t="s">
        <v>387</v>
      </c>
      <c r="C2" s="450"/>
      <c r="D2" s="450"/>
      <c r="E2" s="450"/>
      <c r="F2" s="450"/>
      <c r="G2" s="450"/>
      <c r="H2" s="450"/>
      <c r="I2" s="450"/>
      <c r="J2" s="450"/>
      <c r="K2" s="450"/>
      <c r="L2" s="450"/>
      <c r="M2" s="450"/>
      <c r="N2" s="514"/>
    </row>
    <row r="3" spans="1:14" ht="11.25" customHeight="1" x14ac:dyDescent="0.2">
      <c r="A3" s="488" t="s">
        <v>14</v>
      </c>
      <c r="B3" s="450" t="s">
        <v>87</v>
      </c>
      <c r="C3" s="450"/>
      <c r="D3" s="450"/>
      <c r="E3" s="450"/>
      <c r="F3" s="450"/>
      <c r="G3" s="450"/>
      <c r="H3" s="450"/>
      <c r="I3" s="450"/>
      <c r="J3" s="450"/>
      <c r="K3" s="450"/>
      <c r="L3" s="450"/>
      <c r="M3" s="450"/>
      <c r="N3" s="514"/>
    </row>
    <row r="4" spans="1:14" ht="2.25" customHeight="1" x14ac:dyDescent="0.2">
      <c r="A4" s="489"/>
      <c r="B4" s="90"/>
      <c r="C4" s="90"/>
      <c r="D4" s="90"/>
      <c r="E4" s="90"/>
      <c r="F4" s="90"/>
      <c r="G4" s="90"/>
      <c r="H4" s="90"/>
      <c r="I4" s="90"/>
      <c r="J4" s="90"/>
      <c r="K4" s="90"/>
      <c r="L4" s="90"/>
      <c r="M4" s="152"/>
      <c r="N4" s="353"/>
    </row>
    <row r="5" spans="1:14" ht="21" customHeight="1" x14ac:dyDescent="0.2">
      <c r="A5" s="438" t="s">
        <v>84</v>
      </c>
      <c r="B5" s="87"/>
      <c r="C5" s="87"/>
      <c r="D5" s="87"/>
      <c r="E5" s="87"/>
      <c r="F5" s="87"/>
      <c r="G5" s="87"/>
      <c r="H5" s="87"/>
      <c r="I5" s="87"/>
      <c r="J5" s="87"/>
      <c r="K5" s="87"/>
      <c r="L5" s="87"/>
      <c r="M5" s="87"/>
      <c r="N5" s="375"/>
    </row>
    <row r="6" spans="1:14" ht="2.25" customHeight="1" x14ac:dyDescent="0.2">
      <c r="A6" s="490"/>
      <c r="B6" s="271"/>
      <c r="C6" s="271"/>
      <c r="D6" s="271"/>
      <c r="E6" s="271"/>
      <c r="F6" s="271"/>
      <c r="G6" s="271"/>
      <c r="H6" s="271"/>
      <c r="I6" s="271"/>
      <c r="J6" s="271"/>
      <c r="K6" s="271"/>
      <c r="L6" s="271"/>
      <c r="M6" s="271"/>
      <c r="N6" s="376"/>
    </row>
    <row r="7" spans="1:14" ht="21" customHeight="1" x14ac:dyDescent="0.2">
      <c r="A7" s="441" t="s">
        <v>15</v>
      </c>
      <c r="B7" s="1084" t="s">
        <v>19</v>
      </c>
      <c r="C7" s="1093" t="s">
        <v>19</v>
      </c>
      <c r="D7" s="1089" t="s">
        <v>19</v>
      </c>
      <c r="E7" s="151" t="s">
        <v>19</v>
      </c>
      <c r="F7" s="1066" t="s">
        <v>182</v>
      </c>
      <c r="G7" s="54" t="s">
        <v>19</v>
      </c>
      <c r="H7" s="274" t="s">
        <v>19</v>
      </c>
      <c r="I7" s="274" t="s">
        <v>19</v>
      </c>
      <c r="J7" s="274" t="s">
        <v>19</v>
      </c>
      <c r="K7" s="274" t="s">
        <v>19</v>
      </c>
      <c r="L7" s="274" t="s">
        <v>19</v>
      </c>
      <c r="M7" s="274" t="s">
        <v>19</v>
      </c>
      <c r="N7" s="61" t="s">
        <v>19</v>
      </c>
    </row>
    <row r="8" spans="1:14" ht="16.5" customHeight="1" x14ac:dyDescent="0.2">
      <c r="A8" s="489"/>
      <c r="B8" s="1085" t="s">
        <v>381</v>
      </c>
      <c r="C8" s="1094"/>
      <c r="D8" s="1090"/>
      <c r="E8" s="1079"/>
      <c r="F8" s="1078"/>
      <c r="G8" s="1098" t="s">
        <v>385</v>
      </c>
      <c r="H8" s="1099"/>
      <c r="I8" s="1099"/>
      <c r="J8" s="1099"/>
      <c r="K8" s="1099"/>
      <c r="L8" s="1100"/>
      <c r="M8" s="1101"/>
      <c r="N8" s="1102"/>
    </row>
    <row r="9" spans="1:14" ht="27" customHeight="1" thickBot="1" x14ac:dyDescent="0.25">
      <c r="A9" s="549" t="s">
        <v>103</v>
      </c>
      <c r="B9" s="1086" t="s">
        <v>380</v>
      </c>
      <c r="C9" s="1104" t="s">
        <v>386</v>
      </c>
      <c r="D9" s="1105" t="s">
        <v>382</v>
      </c>
      <c r="E9" s="463" t="s">
        <v>164</v>
      </c>
      <c r="F9" s="1083" t="s">
        <v>400</v>
      </c>
      <c r="G9" s="1097" t="s">
        <v>166</v>
      </c>
      <c r="H9" s="583" t="s">
        <v>167</v>
      </c>
      <c r="I9" s="583" t="s">
        <v>168</v>
      </c>
      <c r="J9" s="583" t="s">
        <v>169</v>
      </c>
      <c r="K9" s="583" t="s">
        <v>170</v>
      </c>
      <c r="L9" s="583" t="s">
        <v>171</v>
      </c>
      <c r="M9" s="583" t="s">
        <v>172</v>
      </c>
      <c r="N9" s="1103" t="s">
        <v>173</v>
      </c>
    </row>
    <row r="10" spans="1:14" x14ac:dyDescent="0.2">
      <c r="A10" s="527">
        <v>2025</v>
      </c>
      <c r="B10" s="1147">
        <v>262</v>
      </c>
      <c r="C10" s="1148">
        <v>152</v>
      </c>
      <c r="D10" s="1149">
        <v>44</v>
      </c>
      <c r="E10" s="1150">
        <v>218</v>
      </c>
      <c r="F10" s="1151">
        <v>350769.32199999999</v>
      </c>
      <c r="G10" s="1140">
        <v>32</v>
      </c>
      <c r="H10" s="1141">
        <v>60</v>
      </c>
      <c r="I10" s="1141">
        <v>5</v>
      </c>
      <c r="J10" s="1141">
        <v>4</v>
      </c>
      <c r="K10" s="1141">
        <v>15</v>
      </c>
      <c r="L10" s="1141">
        <v>1</v>
      </c>
      <c r="M10" s="1141">
        <v>1</v>
      </c>
      <c r="N10" s="1152">
        <v>48</v>
      </c>
    </row>
    <row r="11" spans="1:14" x14ac:dyDescent="0.2">
      <c r="A11" s="527">
        <v>2026</v>
      </c>
      <c r="B11" s="1087" t="e">
        <v>#N/A</v>
      </c>
      <c r="C11" s="1095" t="e">
        <v>#N/A</v>
      </c>
      <c r="D11" s="1091" t="e">
        <v>#N/A</v>
      </c>
      <c r="E11" s="1033" t="e">
        <v>#N/A</v>
      </c>
      <c r="F11" s="792" t="e">
        <v>#N/A</v>
      </c>
      <c r="G11" s="230" t="e">
        <v>#N/A</v>
      </c>
      <c r="H11" s="257" t="e">
        <v>#N/A</v>
      </c>
      <c r="I11" s="257" t="e">
        <v>#N/A</v>
      </c>
      <c r="J11" s="257" t="e">
        <v>#N/A</v>
      </c>
      <c r="K11" s="257" t="e">
        <v>#N/A</v>
      </c>
      <c r="L11" s="257" t="e">
        <v>#N/A</v>
      </c>
      <c r="M11" s="257" t="e">
        <v>#N/A</v>
      </c>
      <c r="N11" s="259" t="e">
        <v>#N/A</v>
      </c>
    </row>
    <row r="12" spans="1:14" x14ac:dyDescent="0.2">
      <c r="A12" s="527">
        <v>2027</v>
      </c>
      <c r="B12" s="1087" t="e">
        <v>#N/A</v>
      </c>
      <c r="C12" s="1095" t="e">
        <v>#N/A</v>
      </c>
      <c r="D12" s="1091" t="e">
        <v>#N/A</v>
      </c>
      <c r="E12" s="1033" t="e">
        <v>#N/A</v>
      </c>
      <c r="F12" s="792" t="e">
        <v>#N/A</v>
      </c>
      <c r="G12" s="230" t="e">
        <v>#N/A</v>
      </c>
      <c r="H12" s="257" t="e">
        <v>#N/A</v>
      </c>
      <c r="I12" s="257" t="e">
        <v>#N/A</v>
      </c>
      <c r="J12" s="257" t="e">
        <v>#N/A</v>
      </c>
      <c r="K12" s="257" t="e">
        <v>#N/A</v>
      </c>
      <c r="L12" s="257" t="e">
        <v>#N/A</v>
      </c>
      <c r="M12" s="257" t="e">
        <v>#N/A</v>
      </c>
      <c r="N12" s="259" t="e">
        <v>#N/A</v>
      </c>
    </row>
    <row r="13" spans="1:14" x14ac:dyDescent="0.2">
      <c r="A13" s="527">
        <v>2028</v>
      </c>
      <c r="B13" s="1087" t="e">
        <v>#N/A</v>
      </c>
      <c r="C13" s="1095" t="e">
        <v>#N/A</v>
      </c>
      <c r="D13" s="1091" t="e">
        <v>#N/A</v>
      </c>
      <c r="E13" s="1033" t="e">
        <v>#N/A</v>
      </c>
      <c r="F13" s="792" t="e">
        <v>#N/A</v>
      </c>
      <c r="G13" s="230" t="e">
        <v>#N/A</v>
      </c>
      <c r="H13" s="257" t="e">
        <v>#N/A</v>
      </c>
      <c r="I13" s="257" t="e">
        <v>#N/A</v>
      </c>
      <c r="J13" s="257" t="e">
        <v>#N/A</v>
      </c>
      <c r="K13" s="257" t="e">
        <v>#N/A</v>
      </c>
      <c r="L13" s="257" t="e">
        <v>#N/A</v>
      </c>
      <c r="M13" s="257" t="e">
        <v>#N/A</v>
      </c>
      <c r="N13" s="259" t="e">
        <v>#N/A</v>
      </c>
    </row>
    <row r="14" spans="1:14" x14ac:dyDescent="0.2">
      <c r="A14" s="527">
        <v>2029</v>
      </c>
      <c r="B14" s="1087" t="e">
        <v>#N/A</v>
      </c>
      <c r="C14" s="1095" t="e">
        <v>#N/A</v>
      </c>
      <c r="D14" s="1091" t="e">
        <v>#N/A</v>
      </c>
      <c r="E14" s="1033" t="e">
        <v>#N/A</v>
      </c>
      <c r="F14" s="792" t="e">
        <v>#N/A</v>
      </c>
      <c r="G14" s="230" t="e">
        <v>#N/A</v>
      </c>
      <c r="H14" s="257" t="e">
        <v>#N/A</v>
      </c>
      <c r="I14" s="257" t="e">
        <v>#N/A</v>
      </c>
      <c r="J14" s="257" t="e">
        <v>#N/A</v>
      </c>
      <c r="K14" s="257" t="e">
        <v>#N/A</v>
      </c>
      <c r="L14" s="257" t="e">
        <v>#N/A</v>
      </c>
      <c r="M14" s="257" t="e">
        <v>#N/A</v>
      </c>
      <c r="N14" s="259" t="e">
        <v>#N/A</v>
      </c>
    </row>
    <row r="15" spans="1:14" ht="13.5" thickBot="1" x14ac:dyDescent="0.25">
      <c r="A15" s="528">
        <v>2030</v>
      </c>
      <c r="B15" s="1088" t="e">
        <v>#N/A</v>
      </c>
      <c r="C15" s="1096" t="e">
        <v>#N/A</v>
      </c>
      <c r="D15" s="1092" t="e">
        <v>#N/A</v>
      </c>
      <c r="E15" s="1034" t="e">
        <v>#N/A</v>
      </c>
      <c r="F15" s="1067" t="e">
        <v>#N/A</v>
      </c>
      <c r="G15" s="544" t="e">
        <v>#N/A</v>
      </c>
      <c r="H15" s="545" t="e">
        <v>#N/A</v>
      </c>
      <c r="I15" s="545" t="e">
        <v>#N/A</v>
      </c>
      <c r="J15" s="545" t="e">
        <v>#N/A</v>
      </c>
      <c r="K15" s="545" t="e">
        <v>#N/A</v>
      </c>
      <c r="L15" s="545" t="e">
        <v>#N/A</v>
      </c>
      <c r="M15" s="545" t="e">
        <v>#N/A</v>
      </c>
      <c r="N15" s="546" t="e">
        <v>#N/A</v>
      </c>
    </row>
    <row r="16" spans="1:14" x14ac:dyDescent="0.2">
      <c r="A16" s="38"/>
      <c r="B16" s="40"/>
      <c r="C16" s="40"/>
      <c r="D16" s="40"/>
      <c r="E16" s="40"/>
      <c r="F16" s="40"/>
      <c r="G16" s="40"/>
      <c r="H16" s="40"/>
      <c r="I16" s="40"/>
      <c r="J16" s="40"/>
      <c r="K16" s="40"/>
      <c r="L16" s="40"/>
      <c r="M16" s="39"/>
      <c r="N16" s="39"/>
    </row>
    <row r="17" spans="1:14" x14ac:dyDescent="0.2">
      <c r="A17" s="38"/>
      <c r="B17" s="40" t="s">
        <v>383</v>
      </c>
      <c r="C17" s="40"/>
      <c r="D17" s="40"/>
      <c r="E17" s="40"/>
      <c r="F17" s="40"/>
      <c r="G17" s="40"/>
      <c r="H17" s="40"/>
      <c r="I17" s="40"/>
      <c r="J17" s="40"/>
      <c r="K17" s="40"/>
      <c r="L17" s="40"/>
      <c r="M17" s="39"/>
      <c r="N17" s="39"/>
    </row>
    <row r="18" spans="1:14" x14ac:dyDescent="0.2">
      <c r="A18" s="38"/>
      <c r="B18" s="40" t="s">
        <v>384</v>
      </c>
      <c r="C18" s="40"/>
      <c r="D18" s="40"/>
      <c r="E18" s="40"/>
      <c r="F18" s="40"/>
      <c r="G18" s="40"/>
      <c r="H18" s="40"/>
      <c r="I18" s="40"/>
      <c r="J18" s="40"/>
      <c r="K18" s="40"/>
      <c r="L18" s="40"/>
      <c r="M18" s="39"/>
      <c r="N18" s="39"/>
    </row>
    <row r="19" spans="1:14" x14ac:dyDescent="0.2">
      <c r="A19" s="38"/>
      <c r="B19" s="40"/>
      <c r="C19" s="40"/>
      <c r="D19" s="40"/>
      <c r="E19" s="40"/>
      <c r="F19" s="40"/>
      <c r="G19" s="40"/>
      <c r="H19" s="40"/>
      <c r="I19" s="40"/>
      <c r="J19" s="40"/>
      <c r="K19" s="40"/>
      <c r="L19" s="40"/>
      <c r="M19" s="39"/>
      <c r="N19" s="39"/>
    </row>
    <row r="20" spans="1:14" x14ac:dyDescent="0.2">
      <c r="A20" s="38"/>
      <c r="B20" s="40"/>
      <c r="C20" s="40"/>
      <c r="D20" s="40"/>
      <c r="E20" s="40"/>
      <c r="F20" s="40"/>
      <c r="G20" s="40"/>
      <c r="H20" s="40"/>
      <c r="I20" s="40"/>
      <c r="J20" s="40"/>
      <c r="K20" s="40"/>
      <c r="L20" s="40"/>
      <c r="M20" s="39"/>
      <c r="N20" s="39"/>
    </row>
    <row r="21" spans="1:14" x14ac:dyDescent="0.2">
      <c r="A21" s="38"/>
      <c r="B21" s="40"/>
      <c r="C21" s="40"/>
      <c r="D21" s="40"/>
      <c r="E21" s="40"/>
      <c r="F21" s="40"/>
      <c r="G21" s="40"/>
      <c r="H21" s="40"/>
      <c r="I21" s="40"/>
      <c r="J21" s="40"/>
      <c r="K21" s="40"/>
      <c r="L21" s="40"/>
      <c r="M21" s="39"/>
      <c r="N21" s="39"/>
    </row>
    <row r="22" spans="1:14" x14ac:dyDescent="0.2">
      <c r="A22" s="38"/>
      <c r="B22" s="40"/>
      <c r="C22" s="40"/>
      <c r="D22" s="40"/>
      <c r="E22" s="40"/>
      <c r="F22" s="40"/>
      <c r="G22" s="40"/>
      <c r="H22" s="40"/>
      <c r="I22" s="40"/>
      <c r="J22" s="40"/>
      <c r="K22" s="40"/>
      <c r="L22" s="40"/>
      <c r="M22" s="39"/>
      <c r="N22" s="39"/>
    </row>
    <row r="23" spans="1:14" x14ac:dyDescent="0.2">
      <c r="A23" s="38"/>
      <c r="B23" s="40"/>
      <c r="C23" s="40"/>
      <c r="D23" s="40"/>
      <c r="E23" s="40"/>
      <c r="F23" s="40"/>
      <c r="G23" s="40"/>
      <c r="H23" s="40"/>
      <c r="I23" s="40"/>
      <c r="J23" s="40"/>
      <c r="K23" s="40"/>
      <c r="L23" s="40"/>
      <c r="M23" s="39"/>
      <c r="N23" s="39"/>
    </row>
    <row r="24" spans="1:14" x14ac:dyDescent="0.2">
      <c r="A24" s="38"/>
      <c r="B24" s="40"/>
      <c r="C24" s="40"/>
      <c r="D24" s="40"/>
      <c r="E24" s="40"/>
      <c r="F24" s="40"/>
      <c r="G24" s="40"/>
      <c r="H24" s="40"/>
      <c r="I24" s="40"/>
      <c r="J24" s="40"/>
      <c r="K24" s="40"/>
      <c r="L24" s="40"/>
      <c r="M24" s="39"/>
      <c r="N24" s="39"/>
    </row>
    <row r="25" spans="1:14" x14ac:dyDescent="0.2">
      <c r="A25" s="38"/>
      <c r="B25" s="40"/>
      <c r="C25" s="40"/>
      <c r="D25" s="40"/>
      <c r="E25" s="40"/>
      <c r="F25" s="40"/>
      <c r="G25" s="40"/>
      <c r="H25" s="40"/>
      <c r="I25" s="40"/>
      <c r="J25" s="40"/>
      <c r="K25" s="40"/>
      <c r="L25" s="40"/>
      <c r="M25" s="39"/>
      <c r="N25" s="39"/>
    </row>
    <row r="26" spans="1:14" x14ac:dyDescent="0.2">
      <c r="A26" s="38"/>
      <c r="B26" s="40"/>
      <c r="C26" s="40"/>
      <c r="D26" s="40"/>
      <c r="E26" s="40"/>
      <c r="F26" s="40"/>
      <c r="G26" s="40"/>
      <c r="H26" s="40"/>
      <c r="I26" s="40"/>
      <c r="J26" s="40"/>
      <c r="K26" s="40"/>
      <c r="L26" s="40"/>
      <c r="M26" s="39"/>
      <c r="N26" s="39"/>
    </row>
    <row r="27" spans="1:14" x14ac:dyDescent="0.2">
      <c r="A27" s="38"/>
      <c r="B27" s="40"/>
      <c r="C27" s="40"/>
      <c r="D27" s="40"/>
      <c r="E27" s="40"/>
      <c r="F27" s="40"/>
      <c r="G27" s="40"/>
      <c r="H27" s="40"/>
      <c r="I27" s="40"/>
      <c r="J27" s="40"/>
      <c r="K27" s="40"/>
      <c r="L27" s="40"/>
      <c r="M27" s="39"/>
      <c r="N27" s="39"/>
    </row>
    <row r="28" spans="1:14" x14ac:dyDescent="0.2">
      <c r="A28" s="38"/>
      <c r="B28" s="40"/>
      <c r="C28" s="40"/>
      <c r="D28" s="40"/>
      <c r="E28" s="40"/>
      <c r="F28" s="40"/>
      <c r="G28" s="40"/>
      <c r="H28" s="40"/>
      <c r="I28" s="40"/>
      <c r="J28" s="40"/>
      <c r="K28" s="40"/>
      <c r="L28" s="40"/>
      <c r="M28" s="39"/>
      <c r="N28" s="39"/>
    </row>
    <row r="29" spans="1:14" x14ac:dyDescent="0.2">
      <c r="A29" s="38"/>
      <c r="B29" s="40"/>
      <c r="C29" s="40"/>
      <c r="D29" s="40"/>
      <c r="E29" s="40"/>
      <c r="F29" s="40"/>
      <c r="G29" s="40"/>
      <c r="H29" s="40"/>
      <c r="I29" s="40"/>
      <c r="J29" s="40"/>
      <c r="K29" s="40"/>
      <c r="L29" s="40"/>
      <c r="M29" s="39"/>
      <c r="N29" s="39"/>
    </row>
    <row r="30" spans="1:14" x14ac:dyDescent="0.2">
      <c r="A30" s="38"/>
      <c r="B30" s="40"/>
      <c r="C30" s="40"/>
      <c r="D30" s="40"/>
      <c r="E30" s="40"/>
      <c r="F30" s="40"/>
      <c r="G30" s="40"/>
      <c r="H30" s="40"/>
      <c r="I30" s="40"/>
      <c r="J30" s="40"/>
      <c r="K30" s="40"/>
      <c r="L30" s="40"/>
      <c r="M30" s="39"/>
      <c r="N30" s="39"/>
    </row>
    <row r="31" spans="1:14" x14ac:dyDescent="0.2">
      <c r="A31" s="38"/>
      <c r="B31" s="40"/>
      <c r="C31" s="40"/>
      <c r="D31" s="40"/>
      <c r="E31" s="40"/>
      <c r="F31" s="40"/>
      <c r="G31" s="40"/>
      <c r="H31" s="40"/>
      <c r="I31" s="40"/>
      <c r="J31" s="40"/>
      <c r="K31" s="40"/>
      <c r="L31" s="40"/>
      <c r="M31" s="39"/>
      <c r="N31" s="39"/>
    </row>
    <row r="32" spans="1:14" x14ac:dyDescent="0.2">
      <c r="A32" s="38"/>
      <c r="B32" s="40"/>
      <c r="C32" s="40"/>
      <c r="D32" s="40"/>
      <c r="E32" s="40"/>
      <c r="F32" s="40"/>
      <c r="G32" s="40"/>
      <c r="H32" s="40"/>
      <c r="I32" s="40"/>
      <c r="J32" s="40"/>
      <c r="K32" s="40"/>
      <c r="L32" s="40"/>
      <c r="M32" s="39"/>
      <c r="N32" s="39"/>
    </row>
    <row r="33" spans="1:14" x14ac:dyDescent="0.2">
      <c r="A33" s="38"/>
      <c r="B33" s="40"/>
      <c r="C33" s="40"/>
      <c r="D33" s="40"/>
      <c r="E33" s="40"/>
      <c r="F33" s="40"/>
      <c r="G33" s="40"/>
      <c r="H33" s="40"/>
      <c r="I33" s="40"/>
      <c r="J33" s="40"/>
      <c r="K33" s="40"/>
      <c r="L33" s="40"/>
      <c r="M33" s="39"/>
      <c r="N33" s="39"/>
    </row>
    <row r="34" spans="1:14" x14ac:dyDescent="0.2">
      <c r="A34" s="38"/>
      <c r="B34" s="40"/>
      <c r="C34" s="40"/>
      <c r="D34" s="40"/>
      <c r="E34" s="40"/>
      <c r="F34" s="40"/>
      <c r="G34" s="40"/>
      <c r="H34" s="40"/>
      <c r="I34" s="40"/>
      <c r="J34" s="40"/>
      <c r="K34" s="40"/>
      <c r="L34" s="40"/>
      <c r="M34" s="39"/>
      <c r="N34" s="39"/>
    </row>
    <row r="35" spans="1:14" x14ac:dyDescent="0.2">
      <c r="A35" s="38"/>
      <c r="B35" s="40"/>
      <c r="C35" s="40"/>
      <c r="D35" s="40"/>
      <c r="E35" s="40"/>
      <c r="F35" s="40"/>
      <c r="G35" s="40"/>
      <c r="H35" s="40"/>
      <c r="I35" s="40"/>
      <c r="J35" s="40"/>
      <c r="K35" s="40"/>
      <c r="L35" s="40"/>
      <c r="M35" s="39"/>
      <c r="N35" s="39"/>
    </row>
    <row r="36" spans="1:14" x14ac:dyDescent="0.2">
      <c r="A36" s="38"/>
      <c r="B36" s="40"/>
      <c r="C36" s="40"/>
      <c r="D36" s="40"/>
      <c r="E36" s="40"/>
      <c r="F36" s="40"/>
      <c r="G36" s="40"/>
      <c r="H36" s="40"/>
      <c r="I36" s="40"/>
      <c r="J36" s="40"/>
      <c r="K36" s="40"/>
      <c r="L36" s="40"/>
      <c r="M36" s="39"/>
      <c r="N36" s="39"/>
    </row>
    <row r="37" spans="1:14" x14ac:dyDescent="0.2">
      <c r="A37" s="38"/>
      <c r="B37" s="40"/>
      <c r="C37" s="40"/>
      <c r="D37" s="40"/>
      <c r="E37" s="40"/>
      <c r="F37" s="40"/>
      <c r="G37" s="40"/>
      <c r="H37" s="40"/>
      <c r="I37" s="40"/>
      <c r="J37" s="40"/>
      <c r="K37" s="40"/>
      <c r="L37" s="40"/>
      <c r="M37" s="39"/>
      <c r="N37" s="39"/>
    </row>
    <row r="38" spans="1:14" x14ac:dyDescent="0.2">
      <c r="A38" s="38"/>
      <c r="B38" s="40"/>
      <c r="C38" s="40"/>
      <c r="D38" s="40"/>
      <c r="E38" s="40"/>
      <c r="F38" s="40"/>
      <c r="G38" s="40"/>
      <c r="H38" s="40"/>
      <c r="I38" s="40"/>
      <c r="J38" s="40"/>
      <c r="K38" s="40"/>
      <c r="L38" s="40"/>
      <c r="M38" s="39"/>
      <c r="N38" s="39"/>
    </row>
    <row r="39" spans="1:14" x14ac:dyDescent="0.2">
      <c r="A39" s="38"/>
      <c r="B39" s="40"/>
      <c r="C39" s="40"/>
      <c r="D39" s="40"/>
      <c r="E39" s="40"/>
      <c r="F39" s="40"/>
      <c r="G39" s="40"/>
      <c r="H39" s="40"/>
      <c r="I39" s="40"/>
      <c r="J39" s="40"/>
      <c r="K39" s="40"/>
      <c r="L39" s="40"/>
      <c r="M39" s="39"/>
      <c r="N39" s="39"/>
    </row>
    <row r="40" spans="1:14" x14ac:dyDescent="0.2">
      <c r="A40" s="38"/>
      <c r="B40" s="40"/>
      <c r="C40" s="40"/>
      <c r="D40" s="40"/>
      <c r="E40" s="40"/>
      <c r="F40" s="40"/>
      <c r="G40" s="40"/>
      <c r="H40" s="40"/>
      <c r="I40" s="40"/>
      <c r="J40" s="40"/>
      <c r="K40" s="40"/>
      <c r="L40" s="40"/>
      <c r="M40" s="39"/>
      <c r="N40" s="39"/>
    </row>
    <row r="41" spans="1:14" x14ac:dyDescent="0.2">
      <c r="A41" s="38"/>
      <c r="B41" s="40"/>
      <c r="C41" s="40"/>
      <c r="D41" s="40"/>
      <c r="E41" s="40"/>
      <c r="F41" s="40"/>
      <c r="G41" s="40"/>
      <c r="H41" s="40"/>
      <c r="I41" s="40"/>
      <c r="J41" s="40"/>
      <c r="K41" s="40"/>
      <c r="L41" s="40"/>
      <c r="M41" s="39"/>
      <c r="N41" s="39"/>
    </row>
    <row r="42" spans="1:14" x14ac:dyDescent="0.2">
      <c r="A42" s="38"/>
      <c r="B42" s="40"/>
      <c r="C42" s="40"/>
      <c r="D42" s="40"/>
      <c r="E42" s="40"/>
      <c r="F42" s="40"/>
      <c r="G42" s="40"/>
      <c r="H42" s="40"/>
      <c r="I42" s="40"/>
      <c r="J42" s="40"/>
      <c r="K42" s="40"/>
      <c r="L42" s="40"/>
      <c r="M42" s="39"/>
      <c r="N42" s="39"/>
    </row>
    <row r="43" spans="1:14" x14ac:dyDescent="0.2">
      <c r="A43" s="38"/>
      <c r="B43" s="40"/>
      <c r="C43" s="40"/>
      <c r="D43" s="40"/>
      <c r="E43" s="40"/>
      <c r="F43" s="40"/>
      <c r="G43" s="40"/>
      <c r="H43" s="40"/>
      <c r="I43" s="40"/>
      <c r="J43" s="40"/>
      <c r="K43" s="40"/>
      <c r="L43" s="40"/>
      <c r="M43" s="39"/>
      <c r="N43" s="39"/>
    </row>
    <row r="44" spans="1:14" x14ac:dyDescent="0.2">
      <c r="A44" s="38"/>
      <c r="B44" s="40"/>
      <c r="C44" s="40"/>
      <c r="D44" s="40"/>
      <c r="E44" s="40"/>
      <c r="F44" s="40"/>
      <c r="G44" s="40"/>
      <c r="H44" s="40"/>
      <c r="I44" s="40"/>
      <c r="J44" s="40"/>
      <c r="K44" s="40"/>
      <c r="L44" s="40"/>
      <c r="M44" s="39"/>
      <c r="N44" s="39"/>
    </row>
    <row r="45" spans="1:14" x14ac:dyDescent="0.2">
      <c r="A45" s="38"/>
      <c r="B45" s="40"/>
      <c r="C45" s="40"/>
      <c r="D45" s="40"/>
      <c r="E45" s="40"/>
      <c r="F45" s="40"/>
      <c r="G45" s="40"/>
      <c r="H45" s="40"/>
      <c r="I45" s="40"/>
      <c r="J45" s="40"/>
      <c r="K45" s="40"/>
      <c r="L45" s="40"/>
      <c r="M45" s="39"/>
      <c r="N45" s="39"/>
    </row>
    <row r="46" spans="1:14" x14ac:dyDescent="0.2">
      <c r="A46" s="38"/>
      <c r="B46" s="40"/>
      <c r="C46" s="40"/>
      <c r="D46" s="40"/>
      <c r="E46" s="40"/>
      <c r="F46" s="40"/>
      <c r="G46" s="40"/>
      <c r="H46" s="40"/>
      <c r="I46" s="40"/>
      <c r="J46" s="40"/>
      <c r="K46" s="40"/>
      <c r="L46" s="40"/>
      <c r="M46" s="39"/>
      <c r="N46" s="39"/>
    </row>
    <row r="47" spans="1:14" x14ac:dyDescent="0.2">
      <c r="A47" s="38"/>
      <c r="B47" s="40"/>
      <c r="C47" s="40"/>
      <c r="D47" s="40"/>
      <c r="E47" s="40"/>
      <c r="F47" s="40"/>
      <c r="G47" s="40"/>
      <c r="H47" s="40"/>
      <c r="I47" s="40"/>
      <c r="J47" s="40"/>
      <c r="K47" s="40"/>
      <c r="L47" s="40"/>
      <c r="M47" s="39"/>
      <c r="N47" s="39"/>
    </row>
    <row r="48" spans="1:14" x14ac:dyDescent="0.2">
      <c r="A48" s="38"/>
      <c r="B48" s="40"/>
      <c r="C48" s="40"/>
      <c r="D48" s="40"/>
      <c r="E48" s="40"/>
      <c r="F48" s="40"/>
      <c r="G48" s="40"/>
      <c r="H48" s="40"/>
      <c r="I48" s="40"/>
      <c r="J48" s="40"/>
      <c r="K48" s="40"/>
      <c r="L48" s="40"/>
      <c r="M48" s="39"/>
      <c r="N48" s="39"/>
    </row>
    <row r="49" spans="1:14" x14ac:dyDescent="0.2">
      <c r="A49" s="38"/>
      <c r="B49" s="40"/>
      <c r="C49" s="40"/>
      <c r="D49" s="40"/>
      <c r="E49" s="40"/>
      <c r="F49" s="40"/>
      <c r="G49" s="40"/>
      <c r="H49" s="40"/>
      <c r="I49" s="40"/>
      <c r="J49" s="40"/>
      <c r="K49" s="40"/>
      <c r="L49" s="40"/>
      <c r="M49" s="39"/>
      <c r="N49" s="39"/>
    </row>
    <row r="50" spans="1:14" x14ac:dyDescent="0.2">
      <c r="A50" s="38"/>
      <c r="B50" s="40"/>
      <c r="C50" s="40"/>
      <c r="D50" s="40"/>
      <c r="E50" s="40"/>
      <c r="F50" s="40"/>
      <c r="G50" s="40"/>
      <c r="H50" s="40"/>
      <c r="I50" s="40"/>
      <c r="J50" s="40"/>
      <c r="K50" s="40"/>
      <c r="L50" s="40"/>
      <c r="M50" s="39"/>
      <c r="N50" s="39"/>
    </row>
    <row r="51" spans="1:14" x14ac:dyDescent="0.2">
      <c r="A51" s="38"/>
      <c r="B51" s="40"/>
      <c r="C51" s="40"/>
      <c r="D51" s="40"/>
      <c r="E51" s="40"/>
      <c r="F51" s="40"/>
      <c r="G51" s="40"/>
      <c r="H51" s="40"/>
      <c r="I51" s="40"/>
      <c r="J51" s="40"/>
      <c r="K51" s="40"/>
      <c r="L51" s="40"/>
      <c r="M51" s="39"/>
      <c r="N51" s="39"/>
    </row>
    <row r="52" spans="1:14" x14ac:dyDescent="0.2">
      <c r="A52" s="38"/>
      <c r="B52" s="40"/>
      <c r="C52" s="40"/>
      <c r="D52" s="40"/>
      <c r="E52" s="40"/>
      <c r="F52" s="40"/>
      <c r="G52" s="40"/>
      <c r="H52" s="40"/>
      <c r="I52" s="40"/>
      <c r="J52" s="40"/>
      <c r="K52" s="40"/>
      <c r="L52" s="40"/>
      <c r="M52" s="39"/>
      <c r="N52" s="39"/>
    </row>
    <row r="53" spans="1:14" x14ac:dyDescent="0.2">
      <c r="A53" s="38"/>
      <c r="B53" s="40"/>
      <c r="C53" s="40"/>
      <c r="D53" s="40"/>
      <c r="E53" s="40"/>
      <c r="F53" s="40"/>
      <c r="G53" s="40"/>
      <c r="H53" s="40"/>
      <c r="I53" s="40"/>
      <c r="J53" s="40"/>
      <c r="K53" s="40"/>
      <c r="L53" s="40"/>
      <c r="M53" s="39"/>
      <c r="N53" s="39"/>
    </row>
    <row r="54" spans="1:14" x14ac:dyDescent="0.2">
      <c r="A54" s="38"/>
      <c r="B54" s="40"/>
      <c r="C54" s="40"/>
      <c r="D54" s="40"/>
      <c r="E54" s="40"/>
      <c r="F54" s="40"/>
      <c r="G54" s="40"/>
      <c r="H54" s="40"/>
      <c r="I54" s="40"/>
      <c r="J54" s="40"/>
      <c r="K54" s="40"/>
      <c r="L54" s="40"/>
      <c r="M54" s="39"/>
      <c r="N54" s="39"/>
    </row>
    <row r="55" spans="1:14" x14ac:dyDescent="0.2">
      <c r="A55" s="38"/>
      <c r="B55" s="40"/>
      <c r="C55" s="40"/>
      <c r="D55" s="40"/>
      <c r="E55" s="40"/>
      <c r="F55" s="40"/>
      <c r="G55" s="40"/>
      <c r="H55" s="40"/>
      <c r="I55" s="40"/>
      <c r="J55" s="40"/>
      <c r="K55" s="40"/>
      <c r="L55" s="40"/>
      <c r="M55" s="39"/>
      <c r="N55" s="39"/>
    </row>
    <row r="56" spans="1:14" x14ac:dyDescent="0.2">
      <c r="A56" s="38"/>
      <c r="B56" s="40"/>
      <c r="C56" s="40"/>
      <c r="D56" s="40"/>
      <c r="E56" s="40"/>
      <c r="F56" s="40"/>
      <c r="G56" s="40"/>
      <c r="H56" s="40"/>
      <c r="I56" s="40"/>
      <c r="J56" s="40"/>
      <c r="K56" s="40"/>
      <c r="L56" s="40"/>
      <c r="M56" s="39"/>
      <c r="N56" s="39"/>
    </row>
    <row r="57" spans="1:14" x14ac:dyDescent="0.2">
      <c r="A57" s="38"/>
      <c r="B57" s="40"/>
      <c r="C57" s="40"/>
      <c r="D57" s="40"/>
      <c r="E57" s="40"/>
      <c r="F57" s="40"/>
      <c r="G57" s="40"/>
      <c r="H57" s="40"/>
      <c r="I57" s="40"/>
      <c r="J57" s="40"/>
      <c r="K57" s="40"/>
      <c r="L57" s="40"/>
      <c r="M57" s="39"/>
      <c r="N57" s="39"/>
    </row>
    <row r="58" spans="1:14" x14ac:dyDescent="0.2">
      <c r="A58" s="38"/>
      <c r="B58" s="40"/>
      <c r="C58" s="40"/>
      <c r="D58" s="40"/>
      <c r="E58" s="40"/>
      <c r="F58" s="40"/>
      <c r="G58" s="40"/>
      <c r="H58" s="40"/>
      <c r="I58" s="40"/>
      <c r="J58" s="40"/>
      <c r="K58" s="40"/>
      <c r="L58" s="40"/>
      <c r="M58" s="39"/>
      <c r="N58" s="39"/>
    </row>
    <row r="59" spans="1:14" x14ac:dyDescent="0.2">
      <c r="A59" s="38"/>
      <c r="B59" s="40"/>
      <c r="C59" s="40"/>
      <c r="D59" s="40"/>
      <c r="E59" s="40"/>
      <c r="F59" s="40"/>
      <c r="G59" s="40"/>
      <c r="H59" s="40"/>
      <c r="I59" s="40"/>
      <c r="J59" s="40"/>
      <c r="K59" s="40"/>
      <c r="L59" s="40"/>
      <c r="M59" s="39"/>
      <c r="N59" s="39"/>
    </row>
    <row r="60" spans="1:14" x14ac:dyDescent="0.2">
      <c r="A60" s="38"/>
      <c r="B60" s="40"/>
      <c r="C60" s="40"/>
      <c r="D60" s="40"/>
      <c r="E60" s="40"/>
      <c r="F60" s="40"/>
      <c r="G60" s="40"/>
      <c r="H60" s="40"/>
      <c r="I60" s="40"/>
      <c r="J60" s="40"/>
      <c r="K60" s="40"/>
      <c r="L60" s="40"/>
      <c r="M60" s="39"/>
      <c r="N60" s="39"/>
    </row>
    <row r="61" spans="1:14" x14ac:dyDescent="0.2">
      <c r="A61" s="38"/>
      <c r="B61" s="40"/>
      <c r="C61" s="40"/>
      <c r="D61" s="40"/>
      <c r="E61" s="40"/>
      <c r="F61" s="40"/>
      <c r="G61" s="40"/>
      <c r="H61" s="40"/>
      <c r="I61" s="40"/>
      <c r="J61" s="40"/>
      <c r="K61" s="40"/>
      <c r="L61" s="40"/>
      <c r="M61" s="39"/>
      <c r="N61" s="39"/>
    </row>
    <row r="62" spans="1:14" x14ac:dyDescent="0.2">
      <c r="A62" s="38"/>
      <c r="B62" s="40"/>
      <c r="C62" s="40"/>
      <c r="D62" s="40"/>
      <c r="E62" s="40"/>
      <c r="F62" s="40"/>
      <c r="G62" s="40"/>
      <c r="H62" s="40"/>
      <c r="I62" s="40"/>
      <c r="J62" s="40"/>
      <c r="K62" s="40"/>
      <c r="L62" s="40"/>
      <c r="M62" s="39"/>
      <c r="N62" s="39"/>
    </row>
    <row r="63" spans="1:14" x14ac:dyDescent="0.2">
      <c r="A63" s="38"/>
      <c r="B63" s="40"/>
      <c r="C63" s="40"/>
      <c r="D63" s="40"/>
      <c r="E63" s="40"/>
      <c r="F63" s="40"/>
      <c r="G63" s="40"/>
      <c r="H63" s="40"/>
      <c r="I63" s="40"/>
      <c r="J63" s="40"/>
      <c r="K63" s="40"/>
      <c r="L63" s="40"/>
      <c r="M63" s="39"/>
      <c r="N63" s="39"/>
    </row>
    <row r="64" spans="1:14" x14ac:dyDescent="0.2">
      <c r="A64" s="38"/>
      <c r="B64" s="40"/>
      <c r="C64" s="40"/>
      <c r="D64" s="40"/>
      <c r="E64" s="40"/>
      <c r="F64" s="40"/>
      <c r="G64" s="40"/>
      <c r="H64" s="40"/>
      <c r="I64" s="40"/>
      <c r="J64" s="40"/>
      <c r="K64" s="40"/>
      <c r="L64" s="40"/>
      <c r="M64" s="39"/>
      <c r="N64" s="39"/>
    </row>
    <row r="65" spans="1:14" x14ac:dyDescent="0.2">
      <c r="A65" s="38"/>
      <c r="B65" s="40"/>
      <c r="C65" s="40"/>
      <c r="D65" s="40"/>
      <c r="E65" s="40"/>
      <c r="F65" s="40"/>
      <c r="G65" s="40"/>
      <c r="H65" s="40"/>
      <c r="I65" s="40"/>
      <c r="J65" s="40"/>
      <c r="K65" s="40"/>
      <c r="L65" s="40"/>
      <c r="M65" s="39"/>
      <c r="N65" s="39"/>
    </row>
    <row r="66" spans="1:14" x14ac:dyDescent="0.2">
      <c r="A66" s="38"/>
      <c r="B66" s="40"/>
      <c r="C66" s="40"/>
      <c r="D66" s="40"/>
      <c r="E66" s="40"/>
      <c r="F66" s="40"/>
      <c r="G66" s="40"/>
      <c r="H66" s="40"/>
      <c r="I66" s="40"/>
      <c r="J66" s="40"/>
      <c r="K66" s="40"/>
      <c r="L66" s="40"/>
      <c r="M66" s="39"/>
      <c r="N66" s="39"/>
    </row>
    <row r="67" spans="1:14" x14ac:dyDescent="0.2">
      <c r="A67" s="38"/>
      <c r="B67" s="40"/>
      <c r="C67" s="40"/>
      <c r="D67" s="40"/>
      <c r="E67" s="40"/>
      <c r="F67" s="40"/>
      <c r="G67" s="40"/>
      <c r="H67" s="40"/>
      <c r="I67" s="40"/>
      <c r="J67" s="40"/>
      <c r="K67" s="40"/>
      <c r="L67" s="40"/>
      <c r="M67" s="39"/>
      <c r="N67" s="39"/>
    </row>
    <row r="68" spans="1:14" x14ac:dyDescent="0.2">
      <c r="A68" s="38"/>
      <c r="B68" s="40"/>
      <c r="C68" s="40"/>
      <c r="D68" s="40"/>
      <c r="E68" s="40"/>
      <c r="F68" s="40"/>
      <c r="G68" s="40"/>
      <c r="H68" s="40"/>
      <c r="I68" s="40"/>
      <c r="J68" s="40"/>
      <c r="K68" s="40"/>
      <c r="L68" s="40"/>
      <c r="M68" s="39"/>
      <c r="N68" s="39"/>
    </row>
    <row r="69" spans="1:14" x14ac:dyDescent="0.2">
      <c r="A69" s="38"/>
      <c r="B69" s="40"/>
      <c r="C69" s="40"/>
      <c r="D69" s="40"/>
      <c r="E69" s="40"/>
      <c r="F69" s="40"/>
      <c r="G69" s="40"/>
      <c r="H69" s="40"/>
      <c r="I69" s="40"/>
      <c r="J69" s="40"/>
      <c r="K69" s="40"/>
      <c r="L69" s="40"/>
      <c r="M69" s="39"/>
      <c r="N69" s="39"/>
    </row>
    <row r="70" spans="1:14" x14ac:dyDescent="0.2">
      <c r="A70" s="38"/>
      <c r="B70" s="40"/>
      <c r="C70" s="40"/>
      <c r="D70" s="40"/>
      <c r="E70" s="40"/>
      <c r="F70" s="40"/>
      <c r="G70" s="40"/>
      <c r="H70" s="40"/>
      <c r="I70" s="40"/>
      <c r="J70" s="40"/>
      <c r="K70" s="40"/>
      <c r="L70" s="40"/>
      <c r="M70" s="39"/>
      <c r="N70" s="39"/>
    </row>
    <row r="71" spans="1:14" x14ac:dyDescent="0.2">
      <c r="A71" s="38"/>
      <c r="B71" s="40"/>
      <c r="C71" s="40"/>
      <c r="D71" s="40"/>
      <c r="E71" s="40"/>
      <c r="F71" s="40"/>
      <c r="G71" s="40"/>
      <c r="H71" s="40"/>
      <c r="I71" s="40"/>
      <c r="J71" s="40"/>
      <c r="K71" s="40"/>
      <c r="L71" s="40"/>
      <c r="M71" s="39"/>
      <c r="N71" s="39"/>
    </row>
    <row r="72" spans="1:14" x14ac:dyDescent="0.2">
      <c r="A72" s="38"/>
      <c r="B72" s="40"/>
      <c r="C72" s="40"/>
      <c r="D72" s="40"/>
      <c r="E72" s="40"/>
      <c r="F72" s="40"/>
      <c r="G72" s="40"/>
      <c r="H72" s="40"/>
      <c r="I72" s="40"/>
      <c r="J72" s="40"/>
      <c r="K72" s="40"/>
      <c r="L72" s="40"/>
      <c r="M72" s="39"/>
      <c r="N72" s="39"/>
    </row>
    <row r="73" spans="1:14" x14ac:dyDescent="0.2">
      <c r="A73" s="38"/>
      <c r="B73" s="40"/>
      <c r="C73" s="40"/>
      <c r="D73" s="40"/>
      <c r="E73" s="40"/>
      <c r="F73" s="40"/>
      <c r="G73" s="40"/>
      <c r="H73" s="40"/>
      <c r="I73" s="40"/>
      <c r="J73" s="40"/>
      <c r="K73" s="40"/>
      <c r="L73" s="40"/>
      <c r="M73" s="39"/>
      <c r="N73" s="39"/>
    </row>
    <row r="74" spans="1:14" x14ac:dyDescent="0.2">
      <c r="A74" s="38"/>
      <c r="B74" s="40"/>
      <c r="C74" s="40"/>
      <c r="D74" s="40"/>
      <c r="E74" s="40"/>
      <c r="F74" s="40"/>
      <c r="G74" s="40"/>
      <c r="H74" s="40"/>
      <c r="I74" s="40"/>
      <c r="J74" s="40"/>
      <c r="K74" s="40"/>
      <c r="L74" s="40"/>
      <c r="M74" s="39"/>
      <c r="N74" s="39"/>
    </row>
    <row r="75" spans="1:14" x14ac:dyDescent="0.2">
      <c r="A75" s="38"/>
      <c r="B75" s="40"/>
      <c r="C75" s="40"/>
      <c r="D75" s="40"/>
      <c r="E75" s="40"/>
      <c r="F75" s="40"/>
      <c r="G75" s="40"/>
      <c r="H75" s="40"/>
      <c r="I75" s="40"/>
      <c r="J75" s="40"/>
      <c r="K75" s="40"/>
      <c r="L75" s="40"/>
      <c r="M75" s="39"/>
      <c r="N75" s="39"/>
    </row>
    <row r="76" spans="1:14" x14ac:dyDescent="0.2">
      <c r="A76" s="38"/>
      <c r="B76" s="40"/>
      <c r="C76" s="40"/>
      <c r="D76" s="40"/>
      <c r="E76" s="40"/>
      <c r="F76" s="40"/>
      <c r="G76" s="40"/>
      <c r="H76" s="40"/>
      <c r="I76" s="40"/>
      <c r="J76" s="40"/>
      <c r="K76" s="40"/>
      <c r="L76" s="40"/>
      <c r="M76" s="39"/>
      <c r="N76" s="39"/>
    </row>
    <row r="77" spans="1:14" x14ac:dyDescent="0.2">
      <c r="A77" s="38"/>
      <c r="B77" s="40"/>
      <c r="C77" s="40"/>
      <c r="D77" s="40"/>
      <c r="E77" s="40"/>
      <c r="F77" s="40"/>
      <c r="G77" s="40"/>
      <c r="H77" s="40"/>
      <c r="I77" s="40"/>
      <c r="J77" s="40"/>
      <c r="K77" s="40"/>
      <c r="L77" s="40"/>
      <c r="M77" s="39"/>
      <c r="N77" s="39"/>
    </row>
    <row r="78" spans="1:14" x14ac:dyDescent="0.2">
      <c r="A78" s="38"/>
      <c r="B78" s="40"/>
      <c r="C78" s="40"/>
      <c r="D78" s="40"/>
      <c r="E78" s="40"/>
      <c r="F78" s="40"/>
      <c r="G78" s="40"/>
      <c r="H78" s="40"/>
      <c r="I78" s="40"/>
      <c r="J78" s="40"/>
      <c r="K78" s="40"/>
      <c r="L78" s="40"/>
      <c r="M78" s="39"/>
      <c r="N78" s="39"/>
    </row>
    <row r="79" spans="1:14" x14ac:dyDescent="0.2">
      <c r="A79" s="38"/>
      <c r="B79" s="40"/>
      <c r="C79" s="40"/>
      <c r="D79" s="40"/>
      <c r="E79" s="40"/>
      <c r="F79" s="40"/>
      <c r="G79" s="40"/>
      <c r="H79" s="40"/>
      <c r="I79" s="40"/>
      <c r="J79" s="40"/>
      <c r="K79" s="40"/>
      <c r="L79" s="40"/>
      <c r="M79" s="39"/>
      <c r="N79" s="39"/>
    </row>
    <row r="80" spans="1:14" x14ac:dyDescent="0.2">
      <c r="A80" s="38"/>
      <c r="B80" s="40"/>
      <c r="C80" s="40"/>
      <c r="D80" s="40"/>
      <c r="E80" s="40"/>
      <c r="F80" s="40"/>
      <c r="G80" s="40"/>
      <c r="H80" s="40"/>
      <c r="I80" s="40"/>
      <c r="J80" s="40"/>
      <c r="K80" s="40"/>
      <c r="L80" s="40"/>
      <c r="M80" s="39"/>
      <c r="N80" s="39"/>
    </row>
    <row r="81" spans="1:14" x14ac:dyDescent="0.2">
      <c r="A81" s="38"/>
      <c r="B81" s="40"/>
      <c r="C81" s="40"/>
      <c r="D81" s="40"/>
      <c r="E81" s="40"/>
      <c r="F81" s="40"/>
      <c r="G81" s="40"/>
      <c r="H81" s="40"/>
      <c r="I81" s="40"/>
      <c r="J81" s="40"/>
      <c r="K81" s="40"/>
      <c r="L81" s="40"/>
      <c r="M81" s="39"/>
      <c r="N81" s="39"/>
    </row>
    <row r="82" spans="1:14" x14ac:dyDescent="0.2">
      <c r="A82" s="38"/>
      <c r="B82" s="40"/>
      <c r="C82" s="40"/>
      <c r="D82" s="40"/>
      <c r="E82" s="40"/>
      <c r="F82" s="40"/>
      <c r="G82" s="40"/>
      <c r="H82" s="40"/>
      <c r="I82" s="40"/>
      <c r="J82" s="40"/>
      <c r="K82" s="40"/>
      <c r="L82" s="40"/>
      <c r="M82" s="39"/>
      <c r="N82" s="39"/>
    </row>
    <row r="83" spans="1:14" x14ac:dyDescent="0.2">
      <c r="A83" s="38"/>
      <c r="B83" s="40"/>
      <c r="C83" s="40"/>
      <c r="D83" s="40"/>
      <c r="E83" s="40"/>
      <c r="F83" s="40"/>
      <c r="G83" s="40"/>
      <c r="H83" s="40"/>
      <c r="I83" s="40"/>
      <c r="J83" s="40"/>
      <c r="K83" s="40"/>
      <c r="L83" s="40"/>
      <c r="M83" s="39"/>
      <c r="N83" s="39"/>
    </row>
    <row r="84" spans="1:14" x14ac:dyDescent="0.2">
      <c r="A84" s="38"/>
      <c r="B84" s="40"/>
      <c r="C84" s="40"/>
      <c r="D84" s="40"/>
      <c r="E84" s="40"/>
      <c r="F84" s="40"/>
      <c r="G84" s="40"/>
      <c r="H84" s="40"/>
      <c r="I84" s="40"/>
      <c r="J84" s="40"/>
      <c r="K84" s="40"/>
      <c r="L84" s="40"/>
      <c r="M84" s="39"/>
      <c r="N84" s="39"/>
    </row>
    <row r="85" spans="1:14" x14ac:dyDescent="0.2">
      <c r="A85" s="38"/>
      <c r="B85" s="40"/>
      <c r="C85" s="40"/>
      <c r="D85" s="40"/>
      <c r="E85" s="40"/>
      <c r="F85" s="40"/>
      <c r="G85" s="40"/>
      <c r="H85" s="40"/>
      <c r="I85" s="40"/>
      <c r="J85" s="40"/>
      <c r="K85" s="40"/>
      <c r="L85" s="40"/>
      <c r="M85" s="39"/>
      <c r="N85" s="39"/>
    </row>
    <row r="86" spans="1:14" x14ac:dyDescent="0.2">
      <c r="A86" s="38"/>
      <c r="B86" s="40"/>
      <c r="C86" s="40"/>
      <c r="D86" s="40"/>
      <c r="E86" s="40"/>
      <c r="F86" s="40"/>
      <c r="G86" s="40"/>
      <c r="H86" s="40"/>
      <c r="I86" s="40"/>
      <c r="J86" s="40"/>
      <c r="K86" s="40"/>
      <c r="L86" s="40"/>
      <c r="M86" s="39"/>
      <c r="N86" s="39"/>
    </row>
    <row r="87" spans="1:14" x14ac:dyDescent="0.2">
      <c r="A87" s="38"/>
      <c r="B87" s="40"/>
      <c r="C87" s="40"/>
      <c r="D87" s="40"/>
      <c r="E87" s="40"/>
      <c r="F87" s="40"/>
      <c r="G87" s="40"/>
      <c r="H87" s="40"/>
      <c r="I87" s="40"/>
      <c r="J87" s="40"/>
      <c r="K87" s="40"/>
      <c r="L87" s="40"/>
      <c r="M87" s="39"/>
      <c r="N87" s="39"/>
    </row>
    <row r="88" spans="1:14" x14ac:dyDescent="0.2">
      <c r="A88" s="38"/>
      <c r="B88" s="40"/>
      <c r="C88" s="40"/>
      <c r="D88" s="40"/>
      <c r="E88" s="40"/>
      <c r="F88" s="40"/>
      <c r="G88" s="40"/>
      <c r="H88" s="40"/>
      <c r="I88" s="40"/>
      <c r="J88" s="40"/>
      <c r="K88" s="40"/>
      <c r="L88" s="40"/>
      <c r="M88" s="39"/>
      <c r="N88" s="39"/>
    </row>
    <row r="89" spans="1:14" x14ac:dyDescent="0.2">
      <c r="A89" s="38"/>
      <c r="B89" s="40"/>
      <c r="C89" s="40"/>
      <c r="D89" s="40"/>
      <c r="E89" s="40"/>
      <c r="F89" s="40"/>
      <c r="G89" s="40"/>
      <c r="H89" s="40"/>
      <c r="I89" s="40"/>
      <c r="J89" s="40"/>
      <c r="K89" s="40"/>
      <c r="L89" s="40"/>
      <c r="M89" s="39"/>
      <c r="N89" s="39"/>
    </row>
    <row r="90" spans="1:14" x14ac:dyDescent="0.2">
      <c r="A90" s="38"/>
      <c r="B90" s="40"/>
      <c r="C90" s="40"/>
      <c r="D90" s="40"/>
      <c r="E90" s="40"/>
      <c r="F90" s="40"/>
      <c r="G90" s="40"/>
      <c r="H90" s="40"/>
      <c r="I90" s="40"/>
      <c r="J90" s="40"/>
      <c r="K90" s="40"/>
      <c r="L90" s="40"/>
      <c r="M90" s="39"/>
      <c r="N90" s="39"/>
    </row>
    <row r="91" spans="1:14" x14ac:dyDescent="0.2">
      <c r="A91" s="38"/>
      <c r="B91" s="40"/>
      <c r="C91" s="40"/>
      <c r="D91" s="40"/>
      <c r="E91" s="40"/>
      <c r="F91" s="40"/>
      <c r="G91" s="40"/>
      <c r="H91" s="40"/>
      <c r="I91" s="40"/>
      <c r="J91" s="40"/>
      <c r="K91" s="40"/>
      <c r="L91" s="40"/>
      <c r="M91" s="39"/>
      <c r="N91" s="39"/>
    </row>
    <row r="92" spans="1:14" x14ac:dyDescent="0.2">
      <c r="A92" s="38"/>
      <c r="B92" s="40"/>
      <c r="C92" s="40"/>
      <c r="D92" s="40"/>
      <c r="E92" s="40"/>
      <c r="F92" s="40"/>
      <c r="G92" s="40"/>
      <c r="H92" s="40"/>
      <c r="I92" s="40"/>
      <c r="J92" s="40"/>
      <c r="K92" s="40"/>
      <c r="L92" s="40"/>
      <c r="M92" s="39"/>
      <c r="N92" s="39"/>
    </row>
    <row r="93" spans="1:14" x14ac:dyDescent="0.2">
      <c r="A93" s="38"/>
      <c r="B93" s="40"/>
      <c r="C93" s="40"/>
      <c r="D93" s="40"/>
      <c r="E93" s="40"/>
      <c r="F93" s="40"/>
      <c r="G93" s="40"/>
      <c r="H93" s="40"/>
      <c r="I93" s="40"/>
      <c r="J93" s="40"/>
      <c r="K93" s="40"/>
      <c r="L93" s="40"/>
      <c r="M93" s="39"/>
      <c r="N93" s="39"/>
    </row>
    <row r="94" spans="1:14" x14ac:dyDescent="0.2">
      <c r="A94" s="38"/>
      <c r="B94" s="40"/>
      <c r="C94" s="40"/>
      <c r="D94" s="40"/>
      <c r="E94" s="40"/>
      <c r="F94" s="40"/>
      <c r="G94" s="40"/>
      <c r="H94" s="40"/>
      <c r="I94" s="40"/>
      <c r="J94" s="40"/>
      <c r="K94" s="40"/>
      <c r="L94" s="40"/>
      <c r="M94" s="39"/>
      <c r="N94" s="39"/>
    </row>
    <row r="95" spans="1:14" x14ac:dyDescent="0.2">
      <c r="A95" s="38"/>
      <c r="B95" s="40"/>
      <c r="C95" s="40"/>
      <c r="D95" s="40"/>
      <c r="E95" s="40"/>
      <c r="F95" s="40"/>
      <c r="G95" s="40"/>
      <c r="H95" s="40"/>
      <c r="I95" s="40"/>
      <c r="J95" s="40"/>
      <c r="K95" s="40"/>
      <c r="L95" s="40"/>
      <c r="M95" s="39"/>
      <c r="N95" s="39"/>
    </row>
    <row r="96" spans="1:14" x14ac:dyDescent="0.2">
      <c r="A96" s="38"/>
      <c r="B96" s="40"/>
      <c r="C96" s="40"/>
      <c r="D96" s="40"/>
      <c r="E96" s="40"/>
      <c r="F96" s="40"/>
      <c r="G96" s="40"/>
      <c r="H96" s="40"/>
      <c r="I96" s="40"/>
      <c r="J96" s="40"/>
      <c r="K96" s="40"/>
      <c r="L96" s="40"/>
      <c r="M96" s="39"/>
      <c r="N96" s="39"/>
    </row>
    <row r="97" spans="1:14" x14ac:dyDescent="0.2">
      <c r="A97" s="38"/>
      <c r="B97" s="40"/>
      <c r="C97" s="40"/>
      <c r="D97" s="40"/>
      <c r="E97" s="40"/>
      <c r="F97" s="40"/>
      <c r="G97" s="40"/>
      <c r="H97" s="40"/>
      <c r="I97" s="40"/>
      <c r="J97" s="40"/>
      <c r="K97" s="40"/>
      <c r="L97" s="40"/>
      <c r="M97" s="39"/>
      <c r="N97" s="39"/>
    </row>
    <row r="98" spans="1:14" x14ac:dyDescent="0.2">
      <c r="A98" s="38"/>
      <c r="B98" s="40"/>
      <c r="C98" s="40"/>
      <c r="D98" s="40"/>
      <c r="E98" s="40"/>
      <c r="F98" s="40"/>
      <c r="G98" s="40"/>
      <c r="H98" s="40"/>
      <c r="I98" s="40"/>
      <c r="J98" s="40"/>
      <c r="K98" s="40"/>
      <c r="L98" s="40"/>
      <c r="M98" s="39"/>
      <c r="N98" s="39"/>
    </row>
    <row r="99" spans="1:14" x14ac:dyDescent="0.2">
      <c r="A99" s="38"/>
      <c r="B99" s="40"/>
      <c r="C99" s="40"/>
      <c r="D99" s="40"/>
      <c r="E99" s="40"/>
      <c r="F99" s="40"/>
      <c r="G99" s="40"/>
      <c r="H99" s="40"/>
      <c r="I99" s="40"/>
      <c r="J99" s="40"/>
      <c r="K99" s="40"/>
      <c r="L99" s="40"/>
      <c r="M99" s="39"/>
      <c r="N99" s="39"/>
    </row>
    <row r="100" spans="1:14" x14ac:dyDescent="0.2">
      <c r="A100" s="38"/>
      <c r="B100" s="40"/>
      <c r="C100" s="40"/>
      <c r="D100" s="40"/>
      <c r="E100" s="40"/>
      <c r="F100" s="40"/>
      <c r="G100" s="40"/>
      <c r="H100" s="40"/>
      <c r="I100" s="40"/>
      <c r="J100" s="40"/>
      <c r="K100" s="40"/>
      <c r="L100" s="40"/>
      <c r="M100" s="39"/>
      <c r="N100" s="39"/>
    </row>
    <row r="101" spans="1:14" x14ac:dyDescent="0.2">
      <c r="A101" s="38"/>
      <c r="B101" s="40"/>
      <c r="C101" s="40"/>
      <c r="D101" s="40"/>
      <c r="E101" s="40"/>
      <c r="F101" s="40"/>
      <c r="G101" s="40"/>
      <c r="H101" s="40"/>
      <c r="I101" s="40"/>
      <c r="J101" s="40"/>
      <c r="K101" s="40"/>
      <c r="L101" s="40"/>
      <c r="M101" s="39"/>
      <c r="N101" s="39"/>
    </row>
    <row r="102" spans="1:14" x14ac:dyDescent="0.2">
      <c r="A102" s="38"/>
      <c r="B102" s="40"/>
      <c r="C102" s="40"/>
      <c r="D102" s="40"/>
      <c r="E102" s="40"/>
      <c r="F102" s="40"/>
      <c r="G102" s="40"/>
      <c r="H102" s="40"/>
      <c r="I102" s="40"/>
      <c r="J102" s="40"/>
      <c r="K102" s="40"/>
      <c r="L102" s="40"/>
      <c r="M102" s="39"/>
      <c r="N102" s="39"/>
    </row>
    <row r="103" spans="1:14" x14ac:dyDescent="0.2">
      <c r="A103" s="38"/>
      <c r="B103" s="40"/>
      <c r="C103" s="40"/>
      <c r="D103" s="40"/>
      <c r="E103" s="40"/>
      <c r="F103" s="40"/>
      <c r="G103" s="40"/>
      <c r="H103" s="40"/>
      <c r="I103" s="40"/>
      <c r="J103" s="40"/>
      <c r="K103" s="40"/>
      <c r="L103" s="40"/>
      <c r="M103" s="39"/>
      <c r="N103" s="39"/>
    </row>
    <row r="104" spans="1:14" x14ac:dyDescent="0.2">
      <c r="A104" s="38"/>
      <c r="B104" s="40"/>
      <c r="C104" s="40"/>
      <c r="D104" s="40"/>
      <c r="E104" s="40"/>
      <c r="F104" s="40"/>
      <c r="G104" s="40"/>
      <c r="H104" s="40"/>
      <c r="I104" s="40"/>
      <c r="J104" s="40"/>
      <c r="K104" s="40"/>
      <c r="L104" s="40"/>
      <c r="M104" s="39"/>
      <c r="N104" s="39"/>
    </row>
    <row r="105" spans="1:14" x14ac:dyDescent="0.2">
      <c r="A105" s="38"/>
      <c r="B105" s="40"/>
      <c r="C105" s="40"/>
      <c r="D105" s="40"/>
      <c r="E105" s="40"/>
      <c r="F105" s="40"/>
      <c r="G105" s="40"/>
      <c r="H105" s="40"/>
      <c r="I105" s="40"/>
      <c r="J105" s="40"/>
      <c r="K105" s="40"/>
      <c r="L105" s="40"/>
      <c r="M105" s="39"/>
      <c r="N105" s="39"/>
    </row>
    <row r="106" spans="1:14" x14ac:dyDescent="0.2">
      <c r="A106" s="38"/>
      <c r="B106" s="40"/>
      <c r="C106" s="40"/>
      <c r="D106" s="40"/>
      <c r="E106" s="40"/>
      <c r="F106" s="40"/>
      <c r="G106" s="40"/>
      <c r="H106" s="40"/>
      <c r="I106" s="40"/>
      <c r="J106" s="40"/>
      <c r="K106" s="40"/>
      <c r="L106" s="40"/>
      <c r="M106" s="39"/>
      <c r="N106" s="39"/>
    </row>
    <row r="107" spans="1:14" x14ac:dyDescent="0.2">
      <c r="A107" s="38"/>
      <c r="B107" s="40"/>
      <c r="C107" s="40"/>
      <c r="D107" s="40"/>
      <c r="E107" s="40"/>
      <c r="F107" s="40"/>
      <c r="G107" s="40"/>
      <c r="H107" s="40"/>
      <c r="I107" s="40"/>
      <c r="J107" s="40"/>
      <c r="K107" s="40"/>
      <c r="L107" s="40"/>
      <c r="M107" s="39"/>
      <c r="N107" s="39"/>
    </row>
    <row r="108" spans="1:14" x14ac:dyDescent="0.2">
      <c r="A108" s="38"/>
      <c r="B108" s="40"/>
      <c r="C108" s="40"/>
      <c r="D108" s="40"/>
      <c r="E108" s="40"/>
      <c r="F108" s="40"/>
      <c r="G108" s="40"/>
      <c r="H108" s="40"/>
      <c r="I108" s="40"/>
      <c r="J108" s="40"/>
      <c r="K108" s="40"/>
      <c r="L108" s="40"/>
      <c r="M108" s="39"/>
      <c r="N108" s="39"/>
    </row>
    <row r="109" spans="1:14" x14ac:dyDescent="0.2">
      <c r="A109" s="38"/>
      <c r="B109" s="40"/>
      <c r="C109" s="40"/>
      <c r="D109" s="40"/>
      <c r="E109" s="40"/>
      <c r="F109" s="40"/>
      <c r="G109" s="40"/>
      <c r="H109" s="40"/>
      <c r="I109" s="40"/>
      <c r="J109" s="40"/>
      <c r="K109" s="40"/>
      <c r="L109" s="40"/>
      <c r="M109" s="39"/>
      <c r="N109" s="39"/>
    </row>
    <row r="110" spans="1:14" x14ac:dyDescent="0.2">
      <c r="A110" s="38"/>
      <c r="B110" s="40"/>
      <c r="C110" s="40"/>
      <c r="D110" s="40"/>
      <c r="E110" s="40"/>
      <c r="F110" s="40"/>
      <c r="G110" s="40"/>
      <c r="H110" s="40"/>
      <c r="I110" s="40"/>
      <c r="J110" s="40"/>
      <c r="K110" s="40"/>
      <c r="L110" s="40"/>
      <c r="M110" s="39"/>
      <c r="N110" s="39"/>
    </row>
    <row r="111" spans="1:14" x14ac:dyDescent="0.2">
      <c r="A111" s="38"/>
      <c r="B111" s="40"/>
      <c r="C111" s="40"/>
      <c r="D111" s="40"/>
      <c r="E111" s="40"/>
      <c r="F111" s="40"/>
      <c r="G111" s="40"/>
      <c r="H111" s="40"/>
      <c r="I111" s="40"/>
      <c r="J111" s="40"/>
      <c r="K111" s="40"/>
      <c r="L111" s="40"/>
      <c r="M111" s="39"/>
      <c r="N111" s="39"/>
    </row>
    <row r="112" spans="1:14" x14ac:dyDescent="0.2">
      <c r="A112" s="38"/>
      <c r="B112" s="40"/>
      <c r="C112" s="40"/>
      <c r="D112" s="40"/>
      <c r="E112" s="40"/>
      <c r="F112" s="40"/>
      <c r="G112" s="40"/>
      <c r="H112" s="40"/>
      <c r="I112" s="40"/>
      <c r="J112" s="40"/>
      <c r="K112" s="40"/>
      <c r="L112" s="40"/>
      <c r="M112" s="39"/>
      <c r="N112" s="39"/>
    </row>
    <row r="113" spans="1:14" x14ac:dyDescent="0.2">
      <c r="A113" s="38"/>
      <c r="B113" s="40"/>
      <c r="C113" s="40"/>
      <c r="D113" s="40"/>
      <c r="E113" s="40"/>
      <c r="F113" s="40"/>
      <c r="G113" s="40"/>
      <c r="H113" s="40"/>
      <c r="I113" s="40"/>
      <c r="J113" s="40"/>
      <c r="K113" s="40"/>
      <c r="L113" s="40"/>
      <c r="M113" s="39"/>
      <c r="N113" s="39"/>
    </row>
    <row r="114" spans="1:14" x14ac:dyDescent="0.2">
      <c r="A114" s="38"/>
      <c r="B114" s="40"/>
      <c r="C114" s="40"/>
      <c r="D114" s="40"/>
      <c r="E114" s="40"/>
      <c r="F114" s="40"/>
      <c r="G114" s="40"/>
      <c r="H114" s="40"/>
      <c r="I114" s="40"/>
      <c r="J114" s="40"/>
      <c r="K114" s="40"/>
      <c r="L114" s="40"/>
      <c r="M114" s="39"/>
      <c r="N114" s="39"/>
    </row>
    <row r="115" spans="1:14" x14ac:dyDescent="0.2">
      <c r="A115" s="38"/>
      <c r="B115" s="40"/>
      <c r="C115" s="40"/>
      <c r="D115" s="40"/>
      <c r="E115" s="40"/>
      <c r="F115" s="40"/>
      <c r="G115" s="40"/>
      <c r="H115" s="40"/>
      <c r="I115" s="40"/>
      <c r="J115" s="40"/>
      <c r="K115" s="40"/>
      <c r="L115" s="40"/>
      <c r="M115" s="39"/>
      <c r="N115" s="39"/>
    </row>
    <row r="116" spans="1:14" x14ac:dyDescent="0.2">
      <c r="A116" s="38"/>
      <c r="B116" s="40"/>
      <c r="C116" s="40"/>
      <c r="D116" s="40"/>
      <c r="E116" s="40"/>
      <c r="F116" s="40"/>
      <c r="G116" s="40"/>
      <c r="H116" s="40"/>
      <c r="I116" s="40"/>
      <c r="J116" s="40"/>
      <c r="K116" s="40"/>
      <c r="L116" s="40"/>
      <c r="M116" s="39"/>
      <c r="N116" s="39"/>
    </row>
    <row r="117" spans="1:14" x14ac:dyDescent="0.2">
      <c r="A117" s="38"/>
      <c r="B117" s="40"/>
      <c r="C117" s="40"/>
      <c r="D117" s="40"/>
      <c r="E117" s="40"/>
      <c r="F117" s="40"/>
      <c r="G117" s="40"/>
      <c r="H117" s="40"/>
      <c r="I117" s="40"/>
      <c r="J117" s="40"/>
      <c r="K117" s="40"/>
      <c r="L117" s="40"/>
      <c r="M117" s="39"/>
      <c r="N117" s="39"/>
    </row>
    <row r="118" spans="1:14" x14ac:dyDescent="0.2">
      <c r="A118" s="38"/>
      <c r="B118" s="40"/>
      <c r="C118" s="40"/>
      <c r="D118" s="40"/>
      <c r="E118" s="40"/>
      <c r="F118" s="40"/>
      <c r="G118" s="40"/>
      <c r="H118" s="40"/>
      <c r="I118" s="40"/>
      <c r="J118" s="40"/>
      <c r="K118" s="40"/>
      <c r="L118" s="40"/>
      <c r="M118" s="39"/>
      <c r="N118" s="39"/>
    </row>
    <row r="119" spans="1:14" x14ac:dyDescent="0.2">
      <c r="A119" s="38"/>
      <c r="B119" s="40"/>
      <c r="C119" s="40"/>
      <c r="D119" s="40"/>
      <c r="E119" s="40"/>
      <c r="F119" s="40"/>
      <c r="G119" s="40"/>
      <c r="H119" s="40"/>
      <c r="I119" s="40"/>
      <c r="J119" s="40"/>
      <c r="K119" s="40"/>
      <c r="L119" s="40"/>
      <c r="M119" s="39"/>
      <c r="N119" s="39"/>
    </row>
    <row r="120" spans="1:14" x14ac:dyDescent="0.2">
      <c r="A120" s="38"/>
      <c r="B120" s="40"/>
      <c r="C120" s="40"/>
      <c r="D120" s="40"/>
      <c r="E120" s="40"/>
      <c r="F120" s="40"/>
      <c r="G120" s="40"/>
      <c r="H120" s="40"/>
      <c r="I120" s="40"/>
      <c r="J120" s="40"/>
      <c r="K120" s="40"/>
      <c r="L120" s="40"/>
      <c r="M120" s="39"/>
      <c r="N120" s="39"/>
    </row>
    <row r="121" spans="1:14" x14ac:dyDescent="0.2">
      <c r="A121" s="38"/>
      <c r="B121" s="40"/>
      <c r="C121" s="40"/>
      <c r="D121" s="40"/>
      <c r="E121" s="40"/>
      <c r="F121" s="40"/>
      <c r="G121" s="40"/>
      <c r="H121" s="40"/>
      <c r="I121" s="40"/>
      <c r="J121" s="40"/>
      <c r="K121" s="40"/>
      <c r="L121" s="40"/>
      <c r="M121" s="39"/>
      <c r="N121" s="39"/>
    </row>
    <row r="122" spans="1:14" x14ac:dyDescent="0.2">
      <c r="A122" s="38"/>
      <c r="B122" s="40"/>
      <c r="C122" s="40"/>
      <c r="D122" s="40"/>
      <c r="E122" s="40"/>
      <c r="F122" s="40"/>
      <c r="G122" s="40"/>
      <c r="H122" s="40"/>
      <c r="I122" s="40"/>
      <c r="J122" s="40"/>
      <c r="K122" s="40"/>
      <c r="L122" s="40"/>
      <c r="M122" s="39"/>
      <c r="N122" s="39"/>
    </row>
    <row r="123" spans="1:14" x14ac:dyDescent="0.2">
      <c r="A123" s="38"/>
      <c r="B123" s="40"/>
      <c r="C123" s="40"/>
      <c r="D123" s="40"/>
      <c r="E123" s="40"/>
      <c r="F123" s="40"/>
      <c r="G123" s="40"/>
      <c r="H123" s="40"/>
      <c r="I123" s="40"/>
      <c r="J123" s="40"/>
      <c r="K123" s="40"/>
      <c r="L123" s="40"/>
      <c r="M123" s="39"/>
      <c r="N123" s="39"/>
    </row>
    <row r="124" spans="1:14" x14ac:dyDescent="0.2">
      <c r="A124" s="38"/>
      <c r="B124" s="40"/>
      <c r="C124" s="40"/>
      <c r="D124" s="40"/>
      <c r="E124" s="40"/>
      <c r="F124" s="40"/>
      <c r="G124" s="40"/>
      <c r="H124" s="40"/>
      <c r="I124" s="40"/>
      <c r="J124" s="40"/>
      <c r="K124" s="40"/>
      <c r="L124" s="40"/>
      <c r="M124" s="39"/>
      <c r="N124" s="39"/>
    </row>
    <row r="125" spans="1:14" x14ac:dyDescent="0.2">
      <c r="A125" s="38"/>
      <c r="B125" s="40"/>
      <c r="C125" s="40"/>
      <c r="D125" s="40"/>
      <c r="E125" s="40"/>
      <c r="F125" s="40"/>
      <c r="G125" s="40"/>
      <c r="H125" s="40"/>
      <c r="I125" s="40"/>
      <c r="J125" s="40"/>
      <c r="K125" s="40"/>
      <c r="L125" s="40"/>
      <c r="M125" s="39"/>
      <c r="N125" s="39"/>
    </row>
    <row r="126" spans="1:14" x14ac:dyDescent="0.2">
      <c r="A126" s="38"/>
      <c r="B126" s="40"/>
      <c r="C126" s="40"/>
      <c r="D126" s="40"/>
      <c r="E126" s="40"/>
      <c r="F126" s="40"/>
      <c r="G126" s="40"/>
      <c r="H126" s="40"/>
      <c r="I126" s="40"/>
      <c r="J126" s="40"/>
      <c r="K126" s="40"/>
      <c r="L126" s="40"/>
      <c r="M126" s="39"/>
      <c r="N126" s="39"/>
    </row>
    <row r="127" spans="1:14" x14ac:dyDescent="0.2">
      <c r="A127" s="38"/>
      <c r="B127" s="40"/>
      <c r="C127" s="40"/>
      <c r="D127" s="40"/>
      <c r="E127" s="40"/>
      <c r="F127" s="40"/>
      <c r="G127" s="40"/>
      <c r="H127" s="40"/>
      <c r="I127" s="40"/>
      <c r="J127" s="40"/>
      <c r="K127" s="40"/>
      <c r="L127" s="40"/>
      <c r="M127" s="39"/>
      <c r="N127" s="39"/>
    </row>
    <row r="128" spans="1:14" x14ac:dyDescent="0.2">
      <c r="A128" s="38"/>
      <c r="B128" s="40"/>
      <c r="C128" s="40"/>
      <c r="D128" s="40"/>
      <c r="E128" s="40"/>
      <c r="F128" s="40"/>
      <c r="G128" s="40"/>
      <c r="H128" s="40"/>
      <c r="I128" s="40"/>
      <c r="J128" s="40"/>
      <c r="K128" s="40"/>
      <c r="L128" s="40"/>
      <c r="M128" s="39"/>
      <c r="N128" s="39"/>
    </row>
    <row r="129" spans="1:14" x14ac:dyDescent="0.2">
      <c r="A129" s="38"/>
      <c r="B129" s="40"/>
      <c r="C129" s="40"/>
      <c r="D129" s="40"/>
      <c r="E129" s="40"/>
      <c r="F129" s="40"/>
      <c r="G129" s="40"/>
      <c r="H129" s="40"/>
      <c r="I129" s="40"/>
      <c r="J129" s="40"/>
      <c r="K129" s="40"/>
      <c r="L129" s="40"/>
      <c r="M129" s="39"/>
      <c r="N129" s="39"/>
    </row>
    <row r="130" spans="1:14" x14ac:dyDescent="0.2">
      <c r="A130" s="38"/>
      <c r="B130" s="40"/>
      <c r="C130" s="40"/>
      <c r="D130" s="40"/>
      <c r="E130" s="40"/>
      <c r="F130" s="40"/>
      <c r="G130" s="40"/>
      <c r="H130" s="40"/>
      <c r="I130" s="40"/>
      <c r="J130" s="40"/>
      <c r="K130" s="40"/>
      <c r="L130" s="40"/>
      <c r="M130" s="39"/>
      <c r="N130" s="39"/>
    </row>
    <row r="131" spans="1:14" x14ac:dyDescent="0.2">
      <c r="A131" s="38"/>
      <c r="B131" s="40"/>
      <c r="C131" s="40"/>
      <c r="D131" s="40"/>
      <c r="E131" s="40"/>
      <c r="F131" s="40"/>
      <c r="G131" s="40"/>
      <c r="H131" s="40"/>
      <c r="I131" s="40"/>
      <c r="J131" s="40"/>
      <c r="K131" s="40"/>
      <c r="L131" s="40"/>
      <c r="M131" s="39"/>
      <c r="N131" s="39"/>
    </row>
    <row r="132" spans="1:14" x14ac:dyDescent="0.2">
      <c r="A132" s="38"/>
      <c r="B132" s="40"/>
      <c r="C132" s="40"/>
      <c r="D132" s="40"/>
      <c r="E132" s="40"/>
      <c r="F132" s="40"/>
      <c r="G132" s="40"/>
      <c r="H132" s="40"/>
      <c r="I132" s="40"/>
      <c r="J132" s="40"/>
      <c r="K132" s="40"/>
      <c r="L132" s="40"/>
      <c r="M132" s="39"/>
      <c r="N132" s="39"/>
    </row>
    <row r="133" spans="1:14" x14ac:dyDescent="0.2">
      <c r="A133" s="38"/>
      <c r="B133" s="40"/>
      <c r="C133" s="40"/>
      <c r="D133" s="40"/>
      <c r="E133" s="40"/>
      <c r="F133" s="40"/>
      <c r="G133" s="40"/>
      <c r="H133" s="40"/>
      <c r="I133" s="40"/>
      <c r="J133" s="40"/>
      <c r="K133" s="40"/>
      <c r="L133" s="40"/>
      <c r="M133" s="39"/>
      <c r="N133" s="39"/>
    </row>
    <row r="134" spans="1:14" x14ac:dyDescent="0.2">
      <c r="A134" s="38"/>
      <c r="B134" s="40"/>
      <c r="C134" s="40"/>
      <c r="D134" s="40"/>
      <c r="E134" s="40"/>
      <c r="F134" s="40"/>
      <c r="G134" s="40"/>
      <c r="H134" s="40"/>
      <c r="I134" s="40"/>
      <c r="J134" s="40"/>
      <c r="K134" s="40"/>
      <c r="L134" s="40"/>
      <c r="M134" s="39"/>
      <c r="N134" s="39"/>
    </row>
    <row r="135" spans="1:14" x14ac:dyDescent="0.2">
      <c r="A135" s="38"/>
      <c r="B135" s="40"/>
      <c r="C135" s="40"/>
      <c r="D135" s="40"/>
      <c r="E135" s="40"/>
      <c r="F135" s="40"/>
      <c r="G135" s="40"/>
      <c r="H135" s="40"/>
      <c r="I135" s="40"/>
      <c r="J135" s="40"/>
      <c r="K135" s="40"/>
      <c r="L135" s="40"/>
      <c r="M135" s="39"/>
      <c r="N135" s="39"/>
    </row>
    <row r="136" spans="1:14" x14ac:dyDescent="0.2">
      <c r="A136" s="38"/>
      <c r="B136" s="40"/>
      <c r="C136" s="40"/>
      <c r="D136" s="40"/>
      <c r="E136" s="40"/>
      <c r="F136" s="40"/>
      <c r="G136" s="40"/>
      <c r="H136" s="40"/>
      <c r="I136" s="40"/>
      <c r="J136" s="40"/>
      <c r="K136" s="40"/>
      <c r="L136" s="40"/>
      <c r="M136" s="39"/>
      <c r="N136" s="39"/>
    </row>
    <row r="137" spans="1:14" x14ac:dyDescent="0.2">
      <c r="A137" s="38"/>
      <c r="B137" s="40"/>
      <c r="C137" s="40"/>
      <c r="D137" s="40"/>
      <c r="E137" s="40"/>
      <c r="F137" s="40"/>
      <c r="G137" s="40"/>
      <c r="H137" s="40"/>
      <c r="I137" s="40"/>
      <c r="J137" s="40"/>
      <c r="K137" s="40"/>
      <c r="L137" s="40"/>
      <c r="M137" s="39"/>
      <c r="N137" s="39"/>
    </row>
    <row r="138" spans="1:14" x14ac:dyDescent="0.2">
      <c r="A138" s="38"/>
      <c r="B138" s="40"/>
      <c r="C138" s="40"/>
      <c r="D138" s="40"/>
      <c r="E138" s="40"/>
      <c r="F138" s="40"/>
      <c r="G138" s="40"/>
      <c r="H138" s="40"/>
      <c r="I138" s="40"/>
      <c r="J138" s="40"/>
      <c r="K138" s="40"/>
      <c r="L138" s="40"/>
      <c r="M138" s="39"/>
      <c r="N138" s="39"/>
    </row>
    <row r="139" spans="1:14" x14ac:dyDescent="0.2">
      <c r="A139" s="38"/>
      <c r="B139" s="40"/>
      <c r="C139" s="40"/>
      <c r="D139" s="40"/>
      <c r="E139" s="40"/>
      <c r="F139" s="40"/>
      <c r="G139" s="40"/>
      <c r="H139" s="40"/>
      <c r="I139" s="40"/>
      <c r="J139" s="40"/>
      <c r="K139" s="40"/>
      <c r="L139" s="40"/>
      <c r="M139" s="39"/>
      <c r="N139" s="39"/>
    </row>
    <row r="140" spans="1:14" x14ac:dyDescent="0.2">
      <c r="A140" s="38"/>
      <c r="B140" s="40"/>
      <c r="C140" s="40"/>
      <c r="D140" s="40"/>
      <c r="E140" s="40"/>
      <c r="F140" s="40"/>
      <c r="G140" s="40"/>
      <c r="H140" s="40"/>
      <c r="I140" s="40"/>
      <c r="J140" s="40"/>
      <c r="K140" s="40"/>
      <c r="L140" s="40"/>
      <c r="M140" s="39"/>
      <c r="N140" s="39"/>
    </row>
    <row r="141" spans="1:14" x14ac:dyDescent="0.2">
      <c r="A141" s="38"/>
      <c r="B141" s="40"/>
      <c r="C141" s="40"/>
      <c r="D141" s="40"/>
      <c r="E141" s="40"/>
      <c r="F141" s="40"/>
      <c r="G141" s="40"/>
      <c r="H141" s="40"/>
      <c r="I141" s="40"/>
      <c r="J141" s="40"/>
      <c r="K141" s="40"/>
      <c r="L141" s="40"/>
      <c r="M141" s="39"/>
      <c r="N141" s="39"/>
    </row>
    <row r="142" spans="1:14" x14ac:dyDescent="0.2">
      <c r="A142" s="38"/>
      <c r="B142" s="40"/>
      <c r="C142" s="40"/>
      <c r="D142" s="40"/>
      <c r="E142" s="40"/>
      <c r="F142" s="40"/>
      <c r="G142" s="40"/>
      <c r="H142" s="40"/>
      <c r="I142" s="40"/>
      <c r="J142" s="40"/>
      <c r="K142" s="40"/>
      <c r="L142" s="40"/>
      <c r="M142" s="39"/>
      <c r="N142" s="39"/>
    </row>
    <row r="143" spans="1:14" x14ac:dyDescent="0.2">
      <c r="A143" s="38"/>
      <c r="B143" s="40"/>
      <c r="C143" s="40"/>
      <c r="D143" s="40"/>
      <c r="E143" s="40"/>
      <c r="F143" s="40"/>
      <c r="G143" s="40"/>
      <c r="H143" s="40"/>
      <c r="I143" s="40"/>
      <c r="J143" s="40"/>
      <c r="K143" s="40"/>
      <c r="L143" s="40"/>
      <c r="M143" s="39"/>
      <c r="N143" s="39"/>
    </row>
    <row r="144" spans="1:14" x14ac:dyDescent="0.2">
      <c r="A144" s="38"/>
      <c r="B144" s="40"/>
      <c r="C144" s="40"/>
      <c r="D144" s="40"/>
      <c r="E144" s="40"/>
      <c r="F144" s="40"/>
      <c r="G144" s="40"/>
      <c r="H144" s="40"/>
      <c r="I144" s="40"/>
      <c r="J144" s="40"/>
      <c r="K144" s="40"/>
      <c r="L144" s="40"/>
      <c r="M144" s="39"/>
      <c r="N144" s="39"/>
    </row>
    <row r="145" spans="1:14" x14ac:dyDescent="0.2">
      <c r="A145" s="38"/>
      <c r="B145" s="40"/>
      <c r="C145" s="40"/>
      <c r="D145" s="40"/>
      <c r="E145" s="40"/>
      <c r="F145" s="40"/>
      <c r="G145" s="40"/>
      <c r="H145" s="40"/>
      <c r="I145" s="40"/>
      <c r="J145" s="40"/>
      <c r="K145" s="40"/>
      <c r="L145" s="40"/>
      <c r="M145" s="39"/>
      <c r="N145" s="39"/>
    </row>
    <row r="146" spans="1:14" x14ac:dyDescent="0.2">
      <c r="A146" s="38"/>
      <c r="B146" s="40"/>
      <c r="C146" s="40"/>
      <c r="D146" s="40"/>
      <c r="E146" s="40"/>
      <c r="F146" s="40"/>
      <c r="G146" s="40"/>
      <c r="H146" s="40"/>
      <c r="I146" s="40"/>
      <c r="J146" s="40"/>
      <c r="K146" s="40"/>
      <c r="L146" s="40"/>
      <c r="M146" s="39"/>
      <c r="N146" s="39"/>
    </row>
    <row r="147" spans="1:14" x14ac:dyDescent="0.2">
      <c r="A147" s="38"/>
      <c r="B147" s="40"/>
      <c r="C147" s="40"/>
      <c r="D147" s="40"/>
      <c r="E147" s="40"/>
      <c r="F147" s="40"/>
      <c r="G147" s="40"/>
      <c r="H147" s="40"/>
      <c r="I147" s="40"/>
      <c r="J147" s="40"/>
      <c r="K147" s="40"/>
      <c r="L147" s="40"/>
      <c r="M147" s="39"/>
      <c r="N147" s="39"/>
    </row>
    <row r="148" spans="1:14" x14ac:dyDescent="0.2">
      <c r="A148" s="38"/>
      <c r="B148" s="40"/>
      <c r="C148" s="40"/>
      <c r="D148" s="40"/>
      <c r="E148" s="40"/>
      <c r="F148" s="40"/>
      <c r="G148" s="40"/>
      <c r="H148" s="40"/>
      <c r="I148" s="40"/>
      <c r="J148" s="40"/>
      <c r="K148" s="40"/>
      <c r="L148" s="40"/>
      <c r="M148" s="39"/>
      <c r="N148" s="39"/>
    </row>
    <row r="149" spans="1:14" x14ac:dyDescent="0.2">
      <c r="A149" s="38"/>
      <c r="B149" s="40"/>
      <c r="C149" s="40"/>
      <c r="D149" s="40"/>
      <c r="E149" s="40"/>
      <c r="F149" s="40"/>
      <c r="G149" s="40"/>
      <c r="H149" s="40"/>
      <c r="I149" s="40"/>
      <c r="J149" s="40"/>
      <c r="K149" s="40"/>
      <c r="L149" s="40"/>
      <c r="M149" s="39"/>
      <c r="N149" s="39"/>
    </row>
    <row r="150" spans="1:14" x14ac:dyDescent="0.2">
      <c r="A150" s="38"/>
      <c r="B150" s="40"/>
      <c r="C150" s="40"/>
      <c r="D150" s="40"/>
      <c r="E150" s="40"/>
      <c r="F150" s="40"/>
      <c r="G150" s="40"/>
      <c r="H150" s="40"/>
      <c r="I150" s="40"/>
      <c r="J150" s="40"/>
      <c r="K150" s="40"/>
      <c r="L150" s="40"/>
      <c r="M150" s="39"/>
      <c r="N150" s="39"/>
    </row>
    <row r="151" spans="1:14" x14ac:dyDescent="0.2">
      <c r="A151" s="38"/>
      <c r="B151" s="40"/>
      <c r="C151" s="40"/>
      <c r="D151" s="40"/>
      <c r="E151" s="40"/>
      <c r="F151" s="40"/>
      <c r="G151" s="40"/>
      <c r="H151" s="40"/>
      <c r="I151" s="40"/>
      <c r="J151" s="40"/>
      <c r="K151" s="40"/>
      <c r="L151" s="40"/>
      <c r="M151" s="39"/>
      <c r="N151" s="39"/>
    </row>
    <row r="152" spans="1:14" x14ac:dyDescent="0.2">
      <c r="A152" s="38"/>
      <c r="B152" s="40"/>
      <c r="C152" s="40"/>
      <c r="D152" s="40"/>
      <c r="E152" s="40"/>
      <c r="F152" s="40"/>
      <c r="G152" s="40"/>
      <c r="H152" s="40"/>
      <c r="I152" s="40"/>
      <c r="J152" s="40"/>
      <c r="K152" s="40"/>
      <c r="L152" s="40"/>
      <c r="M152" s="39"/>
      <c r="N152" s="39"/>
    </row>
    <row r="153" spans="1:14" x14ac:dyDescent="0.2">
      <c r="A153" s="38"/>
      <c r="B153" s="40"/>
      <c r="C153" s="40"/>
      <c r="D153" s="40"/>
      <c r="E153" s="40"/>
      <c r="F153" s="40"/>
      <c r="G153" s="40"/>
      <c r="H153" s="40"/>
      <c r="I153" s="40"/>
      <c r="J153" s="40"/>
      <c r="K153" s="40"/>
      <c r="L153" s="40"/>
      <c r="M153" s="39"/>
      <c r="N153" s="39"/>
    </row>
    <row r="154" spans="1:14" x14ac:dyDescent="0.2">
      <c r="A154" s="38"/>
      <c r="B154" s="40"/>
      <c r="C154" s="40"/>
      <c r="D154" s="40"/>
      <c r="E154" s="40"/>
      <c r="F154" s="40"/>
      <c r="G154" s="40"/>
      <c r="H154" s="40"/>
      <c r="I154" s="40"/>
      <c r="J154" s="40"/>
      <c r="K154" s="40"/>
      <c r="L154" s="40"/>
      <c r="M154" s="39"/>
      <c r="N154" s="39"/>
    </row>
    <row r="155" spans="1:14" x14ac:dyDescent="0.2">
      <c r="A155" s="38"/>
      <c r="B155" s="40"/>
      <c r="C155" s="40"/>
      <c r="D155" s="40"/>
      <c r="E155" s="40"/>
      <c r="F155" s="40"/>
      <c r="G155" s="40"/>
      <c r="H155" s="40"/>
      <c r="I155" s="40"/>
      <c r="J155" s="40"/>
      <c r="K155" s="40"/>
      <c r="L155" s="40"/>
      <c r="M155" s="39"/>
      <c r="N155" s="39"/>
    </row>
    <row r="156" spans="1:14" x14ac:dyDescent="0.2">
      <c r="A156" s="38"/>
      <c r="B156" s="40"/>
      <c r="C156" s="40"/>
      <c r="D156" s="40"/>
      <c r="E156" s="40"/>
      <c r="F156" s="40"/>
      <c r="G156" s="40"/>
      <c r="H156" s="40"/>
      <c r="I156" s="40"/>
      <c r="J156" s="40"/>
      <c r="K156" s="40"/>
      <c r="L156" s="40"/>
      <c r="M156" s="39"/>
      <c r="N156" s="39"/>
    </row>
    <row r="157" spans="1:14" x14ac:dyDescent="0.2">
      <c r="A157" s="38"/>
      <c r="B157" s="40"/>
      <c r="C157" s="40"/>
      <c r="D157" s="40"/>
      <c r="E157" s="40"/>
      <c r="F157" s="40"/>
      <c r="G157" s="40"/>
      <c r="H157" s="40"/>
      <c r="I157" s="40"/>
      <c r="J157" s="40"/>
      <c r="K157" s="40"/>
      <c r="L157" s="40"/>
      <c r="M157" s="39"/>
      <c r="N157" s="39"/>
    </row>
    <row r="158" spans="1:14" x14ac:dyDescent="0.2">
      <c r="A158" s="38"/>
      <c r="B158" s="40"/>
      <c r="C158" s="40"/>
      <c r="D158" s="40"/>
      <c r="E158" s="40"/>
      <c r="F158" s="40"/>
      <c r="G158" s="40"/>
      <c r="H158" s="40"/>
      <c r="I158" s="40"/>
      <c r="J158" s="40"/>
      <c r="K158" s="40"/>
      <c r="L158" s="40"/>
      <c r="M158" s="39"/>
      <c r="N158" s="39"/>
    </row>
    <row r="159" spans="1:14" x14ac:dyDescent="0.2">
      <c r="A159" s="38"/>
      <c r="B159" s="40"/>
      <c r="C159" s="40"/>
      <c r="D159" s="40"/>
      <c r="E159" s="40"/>
      <c r="F159" s="40"/>
      <c r="G159" s="40"/>
      <c r="H159" s="40"/>
      <c r="I159" s="40"/>
      <c r="J159" s="40"/>
      <c r="K159" s="40"/>
      <c r="L159" s="40"/>
      <c r="M159" s="39"/>
      <c r="N159" s="39"/>
    </row>
    <row r="160" spans="1:14" x14ac:dyDescent="0.2">
      <c r="A160" s="38"/>
      <c r="B160" s="40"/>
      <c r="C160" s="40"/>
      <c r="D160" s="40"/>
      <c r="E160" s="40"/>
      <c r="F160" s="40"/>
      <c r="G160" s="40"/>
      <c r="H160" s="40"/>
      <c r="I160" s="40"/>
      <c r="J160" s="40"/>
      <c r="K160" s="40"/>
      <c r="L160" s="40"/>
      <c r="M160" s="39"/>
      <c r="N160" s="39"/>
    </row>
    <row r="161" spans="1:14" x14ac:dyDescent="0.2">
      <c r="A161" s="38"/>
      <c r="B161" s="40"/>
      <c r="C161" s="40"/>
      <c r="D161" s="40"/>
      <c r="E161" s="40"/>
      <c r="F161" s="40"/>
      <c r="G161" s="40"/>
      <c r="H161" s="40"/>
      <c r="I161" s="40"/>
      <c r="J161" s="40"/>
      <c r="K161" s="40"/>
      <c r="L161" s="40"/>
      <c r="M161" s="39"/>
      <c r="N161" s="39"/>
    </row>
    <row r="162" spans="1:14" x14ac:dyDescent="0.2">
      <c r="A162" s="38"/>
      <c r="B162" s="40"/>
      <c r="C162" s="40"/>
      <c r="D162" s="40"/>
      <c r="E162" s="40"/>
      <c r="F162" s="40"/>
      <c r="G162" s="40"/>
      <c r="H162" s="40"/>
      <c r="I162" s="40"/>
      <c r="J162" s="40"/>
      <c r="K162" s="40"/>
      <c r="L162" s="40"/>
      <c r="M162" s="39"/>
      <c r="N162" s="39"/>
    </row>
    <row r="163" spans="1:14" x14ac:dyDescent="0.2">
      <c r="A163" s="38"/>
      <c r="B163" s="40"/>
      <c r="C163" s="40"/>
      <c r="D163" s="40"/>
      <c r="E163" s="40"/>
      <c r="F163" s="40"/>
      <c r="G163" s="40"/>
      <c r="H163" s="40"/>
      <c r="I163" s="40"/>
      <c r="J163" s="40"/>
      <c r="K163" s="40"/>
      <c r="L163" s="40"/>
      <c r="M163" s="39"/>
      <c r="N163" s="39"/>
    </row>
    <row r="164" spans="1:14" x14ac:dyDescent="0.2">
      <c r="A164" s="38"/>
      <c r="B164" s="40"/>
      <c r="C164" s="40"/>
      <c r="D164" s="40"/>
      <c r="E164" s="40"/>
      <c r="F164" s="40"/>
      <c r="G164" s="40"/>
      <c r="H164" s="40"/>
      <c r="I164" s="40"/>
      <c r="J164" s="40"/>
      <c r="K164" s="40"/>
      <c r="L164" s="40"/>
      <c r="M164" s="39"/>
      <c r="N164" s="39"/>
    </row>
    <row r="165" spans="1:14" x14ac:dyDescent="0.2">
      <c r="A165" s="38"/>
      <c r="B165" s="40"/>
      <c r="C165" s="40"/>
      <c r="D165" s="40"/>
      <c r="E165" s="40"/>
      <c r="F165" s="40"/>
      <c r="G165" s="40"/>
      <c r="H165" s="40"/>
      <c r="I165" s="40"/>
      <c r="J165" s="40"/>
      <c r="K165" s="40"/>
      <c r="L165" s="40"/>
      <c r="M165" s="39"/>
      <c r="N165" s="39"/>
    </row>
    <row r="166" spans="1:14" x14ac:dyDescent="0.2">
      <c r="A166" s="38"/>
      <c r="B166" s="40"/>
      <c r="C166" s="40"/>
      <c r="D166" s="40"/>
      <c r="E166" s="40"/>
      <c r="F166" s="40"/>
      <c r="G166" s="40"/>
      <c r="H166" s="40"/>
      <c r="I166" s="40"/>
      <c r="J166" s="40"/>
      <c r="K166" s="40"/>
      <c r="L166" s="40"/>
      <c r="M166" s="39"/>
      <c r="N166" s="39"/>
    </row>
    <row r="167" spans="1:14" x14ac:dyDescent="0.2">
      <c r="A167" s="38"/>
      <c r="B167" s="40"/>
      <c r="C167" s="40"/>
      <c r="D167" s="40"/>
      <c r="E167" s="40"/>
      <c r="F167" s="40"/>
      <c r="G167" s="40"/>
      <c r="H167" s="40"/>
      <c r="I167" s="40"/>
      <c r="J167" s="40"/>
      <c r="K167" s="40"/>
      <c r="L167" s="40"/>
      <c r="M167" s="39"/>
      <c r="N167" s="39"/>
    </row>
    <row r="168" spans="1:14" x14ac:dyDescent="0.2">
      <c r="A168" s="38"/>
      <c r="B168" s="40"/>
      <c r="C168" s="40"/>
      <c r="D168" s="40"/>
      <c r="E168" s="40"/>
      <c r="F168" s="40"/>
      <c r="G168" s="40"/>
      <c r="H168" s="40"/>
      <c r="I168" s="40"/>
      <c r="J168" s="40"/>
      <c r="K168" s="40"/>
      <c r="L168" s="40"/>
      <c r="M168" s="39"/>
      <c r="N168" s="39"/>
    </row>
    <row r="169" spans="1:14" x14ac:dyDescent="0.2">
      <c r="A169" s="38"/>
      <c r="B169" s="40"/>
      <c r="C169" s="40"/>
      <c r="D169" s="40"/>
      <c r="E169" s="40"/>
      <c r="F169" s="40"/>
      <c r="G169" s="40"/>
      <c r="H169" s="40"/>
      <c r="I169" s="40"/>
      <c r="J169" s="40"/>
      <c r="K169" s="40"/>
      <c r="L169" s="40"/>
      <c r="M169" s="39"/>
      <c r="N169" s="39"/>
    </row>
    <row r="170" spans="1:14" x14ac:dyDescent="0.2">
      <c r="A170" s="38"/>
      <c r="B170" s="40"/>
      <c r="C170" s="40"/>
      <c r="D170" s="40"/>
      <c r="E170" s="40"/>
      <c r="F170" s="40"/>
      <c r="G170" s="40"/>
      <c r="H170" s="40"/>
      <c r="I170" s="40"/>
      <c r="J170" s="40"/>
      <c r="K170" s="40"/>
      <c r="L170" s="40"/>
      <c r="M170" s="39"/>
      <c r="N170" s="39"/>
    </row>
    <row r="171" spans="1:14" x14ac:dyDescent="0.2">
      <c r="A171" s="38"/>
      <c r="B171" s="40"/>
      <c r="C171" s="40"/>
      <c r="D171" s="40"/>
      <c r="E171" s="40"/>
      <c r="F171" s="40"/>
      <c r="G171" s="40"/>
      <c r="H171" s="40"/>
      <c r="I171" s="40"/>
      <c r="J171" s="40"/>
      <c r="K171" s="40"/>
      <c r="L171" s="40"/>
      <c r="M171" s="39"/>
      <c r="N171" s="39"/>
    </row>
    <row r="172" spans="1:14" x14ac:dyDescent="0.2">
      <c r="A172" s="38"/>
      <c r="B172" s="40"/>
      <c r="C172" s="40"/>
      <c r="D172" s="40"/>
      <c r="E172" s="40"/>
      <c r="F172" s="40"/>
      <c r="G172" s="40"/>
      <c r="H172" s="40"/>
      <c r="I172" s="40"/>
      <c r="J172" s="40"/>
      <c r="K172" s="40"/>
      <c r="L172" s="40"/>
      <c r="M172" s="39"/>
      <c r="N172" s="39"/>
    </row>
    <row r="173" spans="1:14" x14ac:dyDescent="0.2">
      <c r="A173" s="38"/>
      <c r="B173" s="40"/>
      <c r="C173" s="40"/>
      <c r="D173" s="40"/>
      <c r="E173" s="40"/>
      <c r="F173" s="40"/>
      <c r="G173" s="40"/>
      <c r="H173" s="40"/>
      <c r="I173" s="40"/>
      <c r="J173" s="40"/>
      <c r="K173" s="40"/>
      <c r="L173" s="40"/>
      <c r="M173" s="39"/>
      <c r="N173" s="39"/>
    </row>
    <row r="174" spans="1:14" x14ac:dyDescent="0.2">
      <c r="A174" s="38"/>
      <c r="B174" s="40"/>
      <c r="C174" s="40"/>
      <c r="D174" s="40"/>
      <c r="E174" s="40"/>
      <c r="F174" s="40"/>
      <c r="G174" s="40"/>
      <c r="H174" s="40"/>
      <c r="I174" s="40"/>
      <c r="J174" s="40"/>
      <c r="K174" s="40"/>
      <c r="L174" s="40"/>
      <c r="M174" s="39"/>
      <c r="N174" s="39"/>
    </row>
    <row r="175" spans="1:14" x14ac:dyDescent="0.2">
      <c r="A175" s="38"/>
      <c r="B175" s="40"/>
      <c r="C175" s="40"/>
      <c r="D175" s="40"/>
      <c r="E175" s="40"/>
      <c r="F175" s="40"/>
      <c r="G175" s="40"/>
      <c r="H175" s="40"/>
      <c r="I175" s="40"/>
      <c r="J175" s="40"/>
      <c r="K175" s="40"/>
      <c r="L175" s="40"/>
      <c r="M175" s="39"/>
      <c r="N175" s="39"/>
    </row>
    <row r="176" spans="1:14" x14ac:dyDescent="0.2">
      <c r="A176" s="38"/>
      <c r="B176" s="40"/>
      <c r="C176" s="40"/>
      <c r="D176" s="40"/>
      <c r="E176" s="40"/>
      <c r="F176" s="40"/>
      <c r="G176" s="40"/>
      <c r="H176" s="40"/>
      <c r="I176" s="40"/>
      <c r="J176" s="40"/>
      <c r="K176" s="40"/>
      <c r="L176" s="40"/>
      <c r="M176" s="39"/>
      <c r="N176" s="39"/>
    </row>
    <row r="177" spans="1:14" x14ac:dyDescent="0.2">
      <c r="A177" s="38"/>
      <c r="B177" s="40"/>
      <c r="C177" s="40"/>
      <c r="D177" s="40"/>
      <c r="E177" s="40"/>
      <c r="F177" s="40"/>
      <c r="G177" s="40"/>
      <c r="H177" s="40"/>
      <c r="I177" s="40"/>
      <c r="J177" s="40"/>
      <c r="K177" s="40"/>
      <c r="L177" s="40"/>
      <c r="M177" s="39"/>
      <c r="N177" s="39"/>
    </row>
    <row r="178" spans="1:14" x14ac:dyDescent="0.2">
      <c r="A178" s="38"/>
      <c r="B178" s="40"/>
      <c r="C178" s="40"/>
      <c r="D178" s="40"/>
      <c r="E178" s="40"/>
      <c r="F178" s="40"/>
      <c r="G178" s="40"/>
      <c r="H178" s="40"/>
      <c r="I178" s="40"/>
      <c r="J178" s="40"/>
      <c r="K178" s="40"/>
      <c r="L178" s="40"/>
      <c r="M178" s="39"/>
      <c r="N178" s="39"/>
    </row>
    <row r="179" spans="1:14" x14ac:dyDescent="0.2">
      <c r="A179" s="38"/>
      <c r="B179" s="40"/>
      <c r="C179" s="40"/>
      <c r="D179" s="40"/>
      <c r="E179" s="40"/>
      <c r="F179" s="40"/>
      <c r="G179" s="40"/>
      <c r="H179" s="40"/>
      <c r="I179" s="40"/>
      <c r="J179" s="40"/>
      <c r="K179" s="40"/>
      <c r="L179" s="40"/>
      <c r="M179" s="39"/>
      <c r="N179" s="39"/>
    </row>
    <row r="180" spans="1:14" x14ac:dyDescent="0.2">
      <c r="A180" s="38"/>
      <c r="B180" s="40"/>
      <c r="C180" s="40"/>
      <c r="D180" s="40"/>
      <c r="E180" s="40"/>
      <c r="F180" s="40"/>
      <c r="G180" s="40"/>
      <c r="H180" s="40"/>
      <c r="I180" s="40"/>
      <c r="J180" s="40"/>
      <c r="K180" s="40"/>
      <c r="L180" s="40"/>
      <c r="M180" s="39"/>
      <c r="N180" s="39"/>
    </row>
    <row r="181" spans="1:14" x14ac:dyDescent="0.2">
      <c r="A181" s="38"/>
      <c r="B181" s="40"/>
      <c r="C181" s="40"/>
      <c r="D181" s="40"/>
      <c r="E181" s="40"/>
      <c r="F181" s="40"/>
      <c r="G181" s="40"/>
      <c r="H181" s="40"/>
      <c r="I181" s="40"/>
      <c r="J181" s="40"/>
      <c r="K181" s="40"/>
      <c r="L181" s="40"/>
      <c r="M181" s="39"/>
      <c r="N181" s="39"/>
    </row>
    <row r="182" spans="1:14" x14ac:dyDescent="0.2">
      <c r="A182" s="38"/>
      <c r="B182" s="40"/>
      <c r="C182" s="40"/>
      <c r="D182" s="40"/>
      <c r="E182" s="40"/>
      <c r="F182" s="40"/>
      <c r="G182" s="40"/>
      <c r="H182" s="40"/>
      <c r="I182" s="40"/>
      <c r="J182" s="40"/>
      <c r="K182" s="40"/>
      <c r="L182" s="40"/>
      <c r="M182" s="39"/>
      <c r="N182" s="39"/>
    </row>
    <row r="183" spans="1:14" x14ac:dyDescent="0.2">
      <c r="A183" s="38"/>
      <c r="B183" s="40"/>
      <c r="C183" s="40"/>
      <c r="D183" s="40"/>
      <c r="E183" s="40"/>
      <c r="F183" s="40"/>
      <c r="G183" s="40"/>
      <c r="H183" s="40"/>
      <c r="I183" s="40"/>
      <c r="J183" s="40"/>
      <c r="K183" s="40"/>
      <c r="L183" s="40"/>
      <c r="M183" s="39"/>
      <c r="N183" s="39"/>
    </row>
    <row r="184" spans="1:14" x14ac:dyDescent="0.2">
      <c r="A184" s="38"/>
      <c r="B184" s="40"/>
      <c r="C184" s="40"/>
      <c r="D184" s="40"/>
      <c r="E184" s="40"/>
      <c r="F184" s="40"/>
      <c r="G184" s="40"/>
      <c r="H184" s="40"/>
      <c r="I184" s="40"/>
      <c r="J184" s="40"/>
      <c r="K184" s="40"/>
      <c r="L184" s="40"/>
      <c r="M184" s="39"/>
      <c r="N184" s="39"/>
    </row>
    <row r="185" spans="1:14" x14ac:dyDescent="0.2">
      <c r="A185" s="38"/>
      <c r="B185" s="40"/>
      <c r="C185" s="40"/>
      <c r="D185" s="40"/>
      <c r="E185" s="40"/>
      <c r="F185" s="40"/>
      <c r="G185" s="40"/>
      <c r="H185" s="40"/>
      <c r="I185" s="40"/>
      <c r="J185" s="40"/>
      <c r="K185" s="40"/>
      <c r="L185" s="40"/>
      <c r="M185" s="39"/>
      <c r="N185" s="39"/>
    </row>
    <row r="186" spans="1:14" x14ac:dyDescent="0.2">
      <c r="A186" s="38"/>
      <c r="B186" s="40"/>
      <c r="C186" s="40"/>
      <c r="D186" s="40"/>
      <c r="E186" s="40"/>
      <c r="F186" s="40"/>
      <c r="G186" s="40"/>
      <c r="H186" s="40"/>
      <c r="I186" s="40"/>
      <c r="J186" s="40"/>
      <c r="K186" s="40"/>
      <c r="L186" s="40"/>
      <c r="M186" s="39"/>
      <c r="N186" s="39"/>
    </row>
    <row r="187" spans="1:14" x14ac:dyDescent="0.2">
      <c r="A187" s="38"/>
      <c r="B187" s="40"/>
      <c r="C187" s="40"/>
      <c r="D187" s="40"/>
      <c r="E187" s="40"/>
      <c r="F187" s="40"/>
      <c r="G187" s="40"/>
      <c r="H187" s="40"/>
      <c r="I187" s="40"/>
      <c r="J187" s="40"/>
      <c r="K187" s="40"/>
      <c r="L187" s="40"/>
      <c r="M187" s="39"/>
      <c r="N187" s="39"/>
    </row>
    <row r="188" spans="1:14" x14ac:dyDescent="0.2">
      <c r="A188" s="38"/>
      <c r="B188" s="40"/>
      <c r="C188" s="40"/>
      <c r="D188" s="40"/>
      <c r="E188" s="40"/>
      <c r="F188" s="40"/>
      <c r="G188" s="40"/>
      <c r="H188" s="40"/>
      <c r="I188" s="40"/>
      <c r="J188" s="40"/>
      <c r="K188" s="40"/>
      <c r="L188" s="40"/>
      <c r="M188" s="39"/>
      <c r="N188" s="39"/>
    </row>
    <row r="189" spans="1:14" x14ac:dyDescent="0.2">
      <c r="A189" s="38"/>
      <c r="B189" s="40"/>
      <c r="C189" s="40"/>
      <c r="D189" s="40"/>
      <c r="E189" s="40"/>
      <c r="F189" s="40"/>
      <c r="G189" s="40"/>
      <c r="H189" s="40"/>
      <c r="I189" s="40"/>
      <c r="J189" s="40"/>
      <c r="K189" s="40"/>
      <c r="L189" s="40"/>
      <c r="M189" s="39"/>
      <c r="N189" s="39"/>
    </row>
    <row r="190" spans="1:14" x14ac:dyDescent="0.2">
      <c r="A190" s="38"/>
      <c r="B190" s="40"/>
      <c r="C190" s="40"/>
      <c r="D190" s="40"/>
      <c r="E190" s="40"/>
      <c r="F190" s="40"/>
      <c r="G190" s="40"/>
      <c r="H190" s="40"/>
      <c r="I190" s="40"/>
      <c r="J190" s="40"/>
      <c r="K190" s="40"/>
      <c r="L190" s="40"/>
      <c r="M190" s="39"/>
      <c r="N190" s="39"/>
    </row>
    <row r="191" spans="1:14" x14ac:dyDescent="0.2">
      <c r="A191" s="38"/>
      <c r="B191" s="40"/>
      <c r="C191" s="40"/>
      <c r="D191" s="40"/>
      <c r="E191" s="40"/>
      <c r="F191" s="40"/>
      <c r="G191" s="40"/>
      <c r="H191" s="40"/>
      <c r="I191" s="40"/>
      <c r="J191" s="40"/>
      <c r="K191" s="40"/>
      <c r="L191" s="40"/>
      <c r="M191" s="39"/>
      <c r="N191" s="39"/>
    </row>
    <row r="192" spans="1:14" x14ac:dyDescent="0.2">
      <c r="A192" s="38"/>
      <c r="B192" s="40"/>
      <c r="C192" s="40"/>
      <c r="D192" s="40"/>
      <c r="E192" s="40"/>
      <c r="F192" s="40"/>
      <c r="G192" s="40"/>
      <c r="H192" s="40"/>
      <c r="I192" s="40"/>
      <c r="J192" s="40"/>
      <c r="K192" s="40"/>
      <c r="L192" s="40"/>
      <c r="M192" s="39"/>
      <c r="N192" s="39"/>
    </row>
    <row r="193" spans="1:14" x14ac:dyDescent="0.2">
      <c r="A193" s="38"/>
      <c r="B193" s="40"/>
      <c r="C193" s="40"/>
      <c r="D193" s="40"/>
      <c r="E193" s="40"/>
      <c r="F193" s="40"/>
      <c r="G193" s="40"/>
      <c r="H193" s="40"/>
      <c r="I193" s="40"/>
      <c r="J193" s="40"/>
      <c r="K193" s="40"/>
      <c r="L193" s="40"/>
      <c r="M193" s="39"/>
      <c r="N193" s="39"/>
    </row>
    <row r="194" spans="1:14" x14ac:dyDescent="0.2">
      <c r="A194" s="38"/>
      <c r="B194" s="40"/>
      <c r="C194" s="40"/>
      <c r="D194" s="40"/>
      <c r="E194" s="40"/>
      <c r="F194" s="40"/>
      <c r="G194" s="40"/>
      <c r="H194" s="40"/>
      <c r="I194" s="40"/>
      <c r="J194" s="40"/>
      <c r="K194" s="40"/>
      <c r="L194" s="40"/>
      <c r="M194" s="39"/>
      <c r="N194" s="39"/>
    </row>
    <row r="195" spans="1:14" x14ac:dyDescent="0.2">
      <c r="A195" s="38"/>
      <c r="B195" s="40"/>
      <c r="C195" s="40"/>
      <c r="D195" s="40"/>
      <c r="E195" s="40"/>
      <c r="F195" s="40"/>
      <c r="G195" s="40"/>
      <c r="H195" s="40"/>
      <c r="I195" s="40"/>
      <c r="J195" s="40"/>
      <c r="K195" s="40"/>
      <c r="L195" s="40"/>
      <c r="M195" s="39"/>
      <c r="N195" s="39"/>
    </row>
    <row r="196" spans="1:14" x14ac:dyDescent="0.2">
      <c r="A196" s="38"/>
      <c r="B196" s="40"/>
      <c r="C196" s="40"/>
      <c r="D196" s="40"/>
      <c r="E196" s="40"/>
      <c r="F196" s="40"/>
      <c r="G196" s="40"/>
      <c r="H196" s="40"/>
      <c r="I196" s="40"/>
      <c r="J196" s="40"/>
      <c r="K196" s="40"/>
      <c r="L196" s="40"/>
      <c r="M196" s="39"/>
      <c r="N196" s="39"/>
    </row>
    <row r="197" spans="1:14" x14ac:dyDescent="0.2">
      <c r="A197" s="38"/>
      <c r="B197" s="40"/>
      <c r="C197" s="40"/>
      <c r="D197" s="40"/>
      <c r="E197" s="40"/>
      <c r="F197" s="40"/>
      <c r="G197" s="40"/>
      <c r="H197" s="40"/>
      <c r="I197" s="40"/>
      <c r="J197" s="40"/>
      <c r="K197" s="40"/>
      <c r="L197" s="40"/>
      <c r="M197" s="39"/>
      <c r="N197" s="39"/>
    </row>
    <row r="198" spans="1:14" x14ac:dyDescent="0.2">
      <c r="A198" s="38"/>
      <c r="B198" s="40"/>
      <c r="C198" s="40"/>
      <c r="D198" s="40"/>
      <c r="E198" s="40"/>
      <c r="F198" s="40"/>
      <c r="G198" s="40"/>
      <c r="H198" s="40"/>
      <c r="I198" s="40"/>
      <c r="J198" s="40"/>
      <c r="K198" s="40"/>
      <c r="L198" s="40"/>
      <c r="M198" s="39"/>
      <c r="N198" s="39"/>
    </row>
    <row r="199" spans="1:14" x14ac:dyDescent="0.2">
      <c r="A199" s="38"/>
      <c r="B199" s="40"/>
      <c r="C199" s="40"/>
      <c r="D199" s="40"/>
      <c r="E199" s="40"/>
      <c r="F199" s="40"/>
      <c r="G199" s="40"/>
      <c r="H199" s="40"/>
      <c r="I199" s="40"/>
      <c r="J199" s="40"/>
      <c r="K199" s="40"/>
      <c r="L199" s="40"/>
      <c r="M199" s="39"/>
      <c r="N199" s="39"/>
    </row>
    <row r="200" spans="1:14" x14ac:dyDescent="0.2">
      <c r="A200" s="38"/>
      <c r="B200" s="40"/>
      <c r="C200" s="40"/>
      <c r="D200" s="40"/>
      <c r="E200" s="40"/>
      <c r="F200" s="40"/>
      <c r="G200" s="40"/>
      <c r="H200" s="40"/>
      <c r="I200" s="40"/>
      <c r="J200" s="40"/>
      <c r="K200" s="40"/>
      <c r="L200" s="40"/>
      <c r="M200" s="39"/>
      <c r="N200" s="39"/>
    </row>
    <row r="201" spans="1:14" x14ac:dyDescent="0.2">
      <c r="A201" s="38"/>
      <c r="B201" s="40"/>
      <c r="C201" s="40"/>
      <c r="D201" s="40"/>
      <c r="E201" s="40"/>
      <c r="F201" s="40"/>
      <c r="G201" s="40"/>
      <c r="H201" s="40"/>
      <c r="I201" s="40"/>
      <c r="J201" s="40"/>
      <c r="K201" s="40"/>
      <c r="L201" s="40"/>
      <c r="M201" s="39"/>
      <c r="N201" s="39"/>
    </row>
    <row r="202" spans="1:14" x14ac:dyDescent="0.2">
      <c r="A202" s="38"/>
      <c r="B202" s="40"/>
      <c r="C202" s="40"/>
      <c r="D202" s="40"/>
      <c r="E202" s="40"/>
      <c r="F202" s="40"/>
      <c r="G202" s="40"/>
      <c r="H202" s="40"/>
      <c r="I202" s="40"/>
      <c r="J202" s="40"/>
      <c r="K202" s="40"/>
      <c r="L202" s="40"/>
      <c r="M202" s="39"/>
      <c r="N202" s="39"/>
    </row>
    <row r="203" spans="1:14" x14ac:dyDescent="0.2">
      <c r="A203" s="38"/>
      <c r="B203" s="40"/>
      <c r="C203" s="40"/>
      <c r="D203" s="40"/>
      <c r="E203" s="40"/>
      <c r="F203" s="40"/>
      <c r="G203" s="40"/>
      <c r="H203" s="40"/>
      <c r="I203" s="40"/>
      <c r="J203" s="40"/>
      <c r="K203" s="40"/>
      <c r="L203" s="40"/>
      <c r="M203" s="39"/>
      <c r="N203" s="39"/>
    </row>
    <row r="204" spans="1:14" x14ac:dyDescent="0.2">
      <c r="A204" s="38"/>
      <c r="B204" s="40"/>
      <c r="C204" s="40"/>
      <c r="D204" s="40"/>
      <c r="E204" s="40"/>
      <c r="F204" s="40"/>
      <c r="G204" s="40"/>
      <c r="H204" s="40"/>
      <c r="I204" s="40"/>
      <c r="J204" s="40"/>
      <c r="K204" s="40"/>
      <c r="L204" s="40"/>
      <c r="M204" s="39"/>
      <c r="N204" s="39"/>
    </row>
    <row r="205" spans="1:14" x14ac:dyDescent="0.2">
      <c r="A205" s="34"/>
      <c r="B205" s="34"/>
      <c r="C205" s="34"/>
      <c r="D205" s="34"/>
      <c r="E205" s="34"/>
      <c r="F205" s="34"/>
      <c r="G205" s="34"/>
      <c r="H205" s="34"/>
      <c r="I205" s="34"/>
      <c r="J205" s="34"/>
      <c r="K205" s="34"/>
      <c r="L205" s="34"/>
      <c r="M205" s="34"/>
      <c r="N205" s="34"/>
    </row>
    <row r="206" spans="1:14" x14ac:dyDescent="0.2">
      <c r="A206" s="34"/>
      <c r="B206" s="34"/>
      <c r="C206" s="34"/>
      <c r="D206" s="34"/>
      <c r="E206" s="34"/>
      <c r="F206" s="34"/>
      <c r="G206" s="34"/>
      <c r="H206" s="34"/>
      <c r="I206" s="34"/>
      <c r="J206" s="34"/>
      <c r="K206" s="34"/>
      <c r="L206" s="34"/>
      <c r="M206" s="34"/>
      <c r="N206" s="34"/>
    </row>
    <row r="207" spans="1:14" x14ac:dyDescent="0.2">
      <c r="A207" s="34"/>
      <c r="B207" s="34"/>
      <c r="C207" s="34"/>
      <c r="D207" s="34"/>
      <c r="E207" s="34"/>
      <c r="F207" s="34"/>
      <c r="G207" s="34"/>
      <c r="H207" s="34"/>
      <c r="I207" s="34"/>
      <c r="J207" s="34"/>
      <c r="K207" s="34"/>
      <c r="L207" s="34"/>
      <c r="M207" s="34"/>
      <c r="N207" s="34"/>
    </row>
    <row r="208" spans="1:14" x14ac:dyDescent="0.2">
      <c r="A208" s="34"/>
      <c r="B208" s="34"/>
      <c r="C208" s="34"/>
      <c r="D208" s="34"/>
      <c r="E208" s="34"/>
      <c r="F208" s="34"/>
      <c r="G208" s="34"/>
      <c r="H208" s="34"/>
      <c r="I208" s="34"/>
      <c r="J208" s="34"/>
      <c r="K208" s="34"/>
      <c r="L208" s="34"/>
      <c r="M208" s="34"/>
      <c r="N208" s="34"/>
    </row>
    <row r="209" spans="1:14" x14ac:dyDescent="0.2">
      <c r="A209" s="34"/>
      <c r="B209" s="34"/>
      <c r="C209" s="34"/>
      <c r="D209" s="34"/>
      <c r="E209" s="34"/>
      <c r="F209" s="34"/>
      <c r="G209" s="34"/>
      <c r="H209" s="34"/>
      <c r="I209" s="34"/>
      <c r="J209" s="34"/>
      <c r="K209" s="34"/>
      <c r="L209" s="34"/>
      <c r="M209" s="34"/>
      <c r="N209" s="34"/>
    </row>
    <row r="210" spans="1:14" x14ac:dyDescent="0.2">
      <c r="A210" s="34"/>
      <c r="B210" s="34"/>
      <c r="C210" s="34"/>
      <c r="D210" s="34"/>
      <c r="E210" s="34"/>
      <c r="F210" s="34"/>
      <c r="G210" s="34"/>
      <c r="H210" s="34"/>
      <c r="I210" s="34"/>
      <c r="J210" s="34"/>
      <c r="K210" s="34"/>
      <c r="L210" s="34"/>
      <c r="M210" s="34"/>
      <c r="N210" s="34"/>
    </row>
    <row r="211" spans="1:14" x14ac:dyDescent="0.2">
      <c r="A211" s="34"/>
      <c r="B211" s="34"/>
      <c r="C211" s="34"/>
      <c r="D211" s="34"/>
      <c r="E211" s="34"/>
      <c r="F211" s="34"/>
      <c r="G211" s="34"/>
      <c r="H211" s="34"/>
      <c r="I211" s="34"/>
      <c r="J211" s="34"/>
      <c r="K211" s="34"/>
      <c r="L211" s="34"/>
      <c r="M211" s="34"/>
      <c r="N211" s="34"/>
    </row>
    <row r="212" spans="1:14" x14ac:dyDescent="0.2">
      <c r="A212" s="34"/>
      <c r="B212" s="34"/>
      <c r="C212" s="34"/>
      <c r="D212" s="34"/>
      <c r="E212" s="34"/>
      <c r="F212" s="34"/>
      <c r="G212" s="34"/>
      <c r="H212" s="34"/>
      <c r="I212" s="34"/>
      <c r="J212" s="34"/>
      <c r="K212" s="34"/>
      <c r="L212" s="34"/>
      <c r="M212" s="34"/>
      <c r="N212" s="34"/>
    </row>
    <row r="213" spans="1:14" x14ac:dyDescent="0.2">
      <c r="A213" s="34"/>
      <c r="B213" s="34"/>
      <c r="C213" s="34"/>
      <c r="D213" s="34"/>
      <c r="E213" s="34"/>
      <c r="F213" s="34"/>
      <c r="G213" s="34"/>
      <c r="H213" s="34"/>
      <c r="I213" s="34"/>
      <c r="J213" s="34"/>
      <c r="K213" s="34"/>
      <c r="L213" s="34"/>
      <c r="M213" s="34"/>
      <c r="N213" s="34"/>
    </row>
    <row r="214" spans="1:14" x14ac:dyDescent="0.2">
      <c r="A214" s="34"/>
      <c r="B214" s="34"/>
      <c r="C214" s="34"/>
      <c r="D214" s="34"/>
      <c r="E214" s="34"/>
      <c r="F214" s="34"/>
      <c r="G214" s="34"/>
      <c r="H214" s="34"/>
      <c r="I214" s="34"/>
      <c r="J214" s="34"/>
      <c r="K214" s="34"/>
      <c r="L214" s="34"/>
      <c r="M214" s="34"/>
      <c r="N214" s="34"/>
    </row>
    <row r="215" spans="1:14" x14ac:dyDescent="0.2">
      <c r="A215" s="34"/>
      <c r="B215" s="34"/>
      <c r="C215" s="34"/>
      <c r="D215" s="34"/>
      <c r="E215" s="34"/>
      <c r="F215" s="34"/>
      <c r="G215" s="34"/>
      <c r="H215" s="34"/>
      <c r="I215" s="34"/>
      <c r="J215" s="34"/>
      <c r="K215" s="34"/>
      <c r="L215" s="34"/>
      <c r="M215" s="34"/>
      <c r="N215" s="34"/>
    </row>
    <row r="216" spans="1:14" x14ac:dyDescent="0.2">
      <c r="A216" s="34"/>
      <c r="B216" s="34"/>
      <c r="C216" s="34"/>
      <c r="D216" s="34"/>
      <c r="E216" s="34"/>
      <c r="F216" s="34"/>
      <c r="G216" s="34"/>
      <c r="H216" s="34"/>
      <c r="I216" s="34"/>
      <c r="J216" s="34"/>
      <c r="K216" s="34"/>
      <c r="L216" s="34"/>
      <c r="M216" s="34"/>
      <c r="N216" s="34"/>
    </row>
    <row r="217" spans="1:14" x14ac:dyDescent="0.2">
      <c r="A217" s="34"/>
      <c r="B217" s="34"/>
      <c r="C217" s="34"/>
      <c r="D217" s="34"/>
      <c r="E217" s="34"/>
      <c r="F217" s="34"/>
      <c r="G217" s="34"/>
      <c r="H217" s="34"/>
      <c r="I217" s="34"/>
      <c r="J217" s="34"/>
      <c r="K217" s="34"/>
      <c r="L217" s="34"/>
      <c r="M217" s="34"/>
      <c r="N217" s="34"/>
    </row>
    <row r="218" spans="1:14" x14ac:dyDescent="0.2">
      <c r="A218" s="34"/>
      <c r="B218" s="34"/>
      <c r="C218" s="34"/>
      <c r="D218" s="34"/>
      <c r="E218" s="34"/>
      <c r="F218" s="34"/>
      <c r="G218" s="34"/>
      <c r="H218" s="34"/>
      <c r="I218" s="34"/>
      <c r="J218" s="34"/>
      <c r="K218" s="34"/>
      <c r="L218" s="34"/>
      <c r="M218" s="34"/>
      <c r="N218" s="34"/>
    </row>
    <row r="219" spans="1:14" x14ac:dyDescent="0.2">
      <c r="A219" s="34"/>
      <c r="B219" s="34"/>
      <c r="C219" s="34"/>
      <c r="D219" s="34"/>
      <c r="E219" s="34"/>
      <c r="F219" s="34"/>
      <c r="G219" s="34"/>
      <c r="H219" s="34"/>
      <c r="I219" s="34"/>
      <c r="J219" s="34"/>
      <c r="K219" s="34"/>
      <c r="L219" s="34"/>
      <c r="M219" s="34"/>
      <c r="N219" s="34"/>
    </row>
    <row r="220" spans="1:14" x14ac:dyDescent="0.2">
      <c r="A220" s="34"/>
      <c r="B220" s="34"/>
      <c r="C220" s="34"/>
      <c r="D220" s="34"/>
      <c r="E220" s="34"/>
      <c r="F220" s="34"/>
      <c r="G220" s="34"/>
      <c r="H220" s="34"/>
      <c r="I220" s="34"/>
      <c r="J220" s="34"/>
      <c r="K220" s="34"/>
      <c r="L220" s="34"/>
      <c r="M220" s="34"/>
      <c r="N220" s="34"/>
    </row>
    <row r="221" spans="1:14" x14ac:dyDescent="0.2">
      <c r="A221" s="34"/>
      <c r="B221" s="34"/>
      <c r="C221" s="34"/>
      <c r="D221" s="34"/>
      <c r="E221" s="34"/>
      <c r="F221" s="34"/>
      <c r="G221" s="34"/>
      <c r="H221" s="34"/>
      <c r="I221" s="34"/>
      <c r="J221" s="34"/>
      <c r="K221" s="34"/>
      <c r="L221" s="34"/>
      <c r="M221" s="34"/>
      <c r="N221" s="34"/>
    </row>
    <row r="222" spans="1:14" x14ac:dyDescent="0.2">
      <c r="A222" s="34"/>
      <c r="B222" s="34"/>
      <c r="C222" s="34"/>
      <c r="D222" s="34"/>
      <c r="E222" s="34"/>
      <c r="F222" s="34"/>
      <c r="G222" s="34"/>
      <c r="H222" s="34"/>
      <c r="I222" s="34"/>
      <c r="J222" s="34"/>
      <c r="K222" s="34"/>
      <c r="L222" s="34"/>
      <c r="M222" s="34"/>
      <c r="N222" s="34"/>
    </row>
    <row r="223" spans="1:14" x14ac:dyDescent="0.2">
      <c r="A223" s="34"/>
      <c r="B223" s="34"/>
      <c r="C223" s="34"/>
      <c r="D223" s="34"/>
      <c r="E223" s="34"/>
      <c r="F223" s="34"/>
      <c r="G223" s="34"/>
      <c r="H223" s="34"/>
      <c r="I223" s="34"/>
      <c r="J223" s="34"/>
      <c r="K223" s="34"/>
      <c r="L223" s="34"/>
      <c r="M223" s="34"/>
      <c r="N223" s="34"/>
    </row>
    <row r="224" spans="1:14" x14ac:dyDescent="0.2">
      <c r="A224" s="34"/>
      <c r="B224" s="34"/>
      <c r="C224" s="34"/>
      <c r="D224" s="34"/>
      <c r="E224" s="34"/>
      <c r="F224" s="34"/>
      <c r="G224" s="34"/>
      <c r="H224" s="34"/>
      <c r="I224" s="34"/>
      <c r="J224" s="34"/>
      <c r="K224" s="34"/>
      <c r="L224" s="34"/>
      <c r="M224" s="34"/>
      <c r="N224" s="34"/>
    </row>
    <row r="225" spans="1:14" x14ac:dyDescent="0.2">
      <c r="A225" s="34"/>
      <c r="B225" s="34"/>
      <c r="C225" s="34"/>
      <c r="D225" s="34"/>
      <c r="E225" s="34"/>
      <c r="F225" s="34"/>
      <c r="G225" s="34"/>
      <c r="H225" s="34"/>
      <c r="I225" s="34"/>
      <c r="J225" s="34"/>
      <c r="K225" s="34"/>
      <c r="L225" s="34"/>
      <c r="M225" s="34"/>
      <c r="N225" s="34"/>
    </row>
    <row r="226" spans="1:14" x14ac:dyDescent="0.2">
      <c r="A226" s="34"/>
      <c r="B226" s="34"/>
      <c r="C226" s="34"/>
      <c r="D226" s="34"/>
      <c r="E226" s="34"/>
      <c r="F226" s="34"/>
      <c r="G226" s="34"/>
      <c r="H226" s="34"/>
      <c r="I226" s="34"/>
      <c r="J226" s="34"/>
      <c r="K226" s="34"/>
      <c r="L226" s="34"/>
      <c r="M226" s="34"/>
      <c r="N226" s="34"/>
    </row>
    <row r="227" spans="1:14" x14ac:dyDescent="0.2">
      <c r="A227" s="34"/>
      <c r="B227" s="34"/>
      <c r="C227" s="34"/>
      <c r="D227" s="34"/>
      <c r="E227" s="34"/>
      <c r="F227" s="34"/>
      <c r="G227" s="34"/>
      <c r="H227" s="34"/>
      <c r="I227" s="34"/>
      <c r="J227" s="34"/>
      <c r="K227" s="34"/>
      <c r="L227" s="34"/>
      <c r="M227" s="34"/>
      <c r="N227" s="34"/>
    </row>
    <row r="228" spans="1:14" x14ac:dyDescent="0.2">
      <c r="A228" s="34"/>
      <c r="B228" s="34"/>
      <c r="C228" s="34"/>
      <c r="D228" s="34"/>
      <c r="E228" s="34"/>
      <c r="F228" s="34"/>
      <c r="G228" s="34"/>
      <c r="H228" s="34"/>
      <c r="I228" s="34"/>
      <c r="J228" s="34"/>
      <c r="K228" s="34"/>
      <c r="L228" s="34"/>
      <c r="M228" s="34"/>
      <c r="N228" s="34"/>
    </row>
    <row r="229" spans="1:14" x14ac:dyDescent="0.2">
      <c r="A229" s="34"/>
      <c r="B229" s="34"/>
      <c r="C229" s="34"/>
      <c r="D229" s="34"/>
      <c r="E229" s="34"/>
      <c r="F229" s="34"/>
      <c r="G229" s="34"/>
      <c r="H229" s="34"/>
      <c r="I229" s="34"/>
      <c r="J229" s="34"/>
      <c r="K229" s="34"/>
      <c r="L229" s="34"/>
      <c r="M229" s="34"/>
      <c r="N229" s="34"/>
    </row>
    <row r="230" spans="1:14" x14ac:dyDescent="0.2">
      <c r="A230" s="34"/>
      <c r="B230" s="34"/>
      <c r="C230" s="34"/>
      <c r="D230" s="34"/>
      <c r="E230" s="34"/>
      <c r="F230" s="34"/>
      <c r="G230" s="34"/>
      <c r="H230" s="34"/>
      <c r="I230" s="34"/>
      <c r="J230" s="34"/>
      <c r="K230" s="34"/>
      <c r="L230" s="34"/>
      <c r="M230" s="34"/>
      <c r="N230" s="34"/>
    </row>
    <row r="231" spans="1:14" x14ac:dyDescent="0.2">
      <c r="A231" s="34"/>
      <c r="B231" s="34"/>
      <c r="C231" s="34"/>
      <c r="D231" s="34"/>
      <c r="E231" s="34"/>
      <c r="F231" s="34"/>
      <c r="G231" s="34"/>
      <c r="H231" s="34"/>
      <c r="I231" s="34"/>
      <c r="J231" s="34"/>
      <c r="K231" s="34"/>
      <c r="L231" s="34"/>
      <c r="M231" s="34"/>
      <c r="N231" s="34"/>
    </row>
    <row r="232" spans="1:14" x14ac:dyDescent="0.2">
      <c r="A232" s="34"/>
      <c r="B232" s="34"/>
      <c r="C232" s="34"/>
      <c r="D232" s="34"/>
      <c r="E232" s="34"/>
      <c r="F232" s="34"/>
      <c r="G232" s="34"/>
      <c r="H232" s="34"/>
      <c r="I232" s="34"/>
      <c r="J232" s="34"/>
      <c r="K232" s="34"/>
      <c r="L232" s="34"/>
      <c r="M232" s="34"/>
      <c r="N232" s="34"/>
    </row>
    <row r="233" spans="1:14" x14ac:dyDescent="0.2">
      <c r="A233" s="34"/>
      <c r="B233" s="34"/>
      <c r="C233" s="34"/>
      <c r="D233" s="34"/>
      <c r="E233" s="34"/>
      <c r="F233" s="34"/>
      <c r="G233" s="34"/>
      <c r="H233" s="34"/>
      <c r="I233" s="34"/>
      <c r="J233" s="34"/>
      <c r="K233" s="34"/>
      <c r="L233" s="34"/>
      <c r="M233" s="34"/>
      <c r="N233" s="34"/>
    </row>
    <row r="234" spans="1:14" x14ac:dyDescent="0.2">
      <c r="A234" s="34"/>
      <c r="B234" s="34"/>
      <c r="C234" s="34"/>
      <c r="D234" s="34"/>
      <c r="E234" s="34"/>
      <c r="F234" s="34"/>
      <c r="G234" s="34"/>
      <c r="H234" s="34"/>
      <c r="I234" s="34"/>
      <c r="J234" s="34"/>
      <c r="K234" s="34"/>
      <c r="L234" s="34"/>
      <c r="M234" s="34"/>
      <c r="N234" s="34"/>
    </row>
    <row r="235" spans="1:14" x14ac:dyDescent="0.2">
      <c r="A235" s="34"/>
      <c r="B235" s="34"/>
      <c r="C235" s="34"/>
      <c r="D235" s="34"/>
      <c r="E235" s="34"/>
      <c r="F235" s="34"/>
      <c r="G235" s="34"/>
      <c r="H235" s="34"/>
      <c r="I235" s="34"/>
      <c r="J235" s="34"/>
      <c r="K235" s="34"/>
      <c r="L235" s="34"/>
      <c r="M235" s="34"/>
      <c r="N235" s="34"/>
    </row>
    <row r="236" spans="1:14" x14ac:dyDescent="0.2">
      <c r="A236" s="34"/>
      <c r="B236" s="34"/>
      <c r="C236" s="34"/>
      <c r="D236" s="34"/>
      <c r="E236" s="34"/>
      <c r="F236" s="34"/>
      <c r="G236" s="34"/>
      <c r="H236" s="34"/>
      <c r="I236" s="34"/>
      <c r="J236" s="34"/>
      <c r="K236" s="34"/>
      <c r="L236" s="34"/>
      <c r="M236" s="34"/>
      <c r="N236" s="34"/>
    </row>
    <row r="237" spans="1:14" x14ac:dyDescent="0.2">
      <c r="A237" s="34"/>
      <c r="B237" s="34"/>
      <c r="C237" s="34"/>
      <c r="D237" s="34"/>
      <c r="E237" s="34"/>
      <c r="F237" s="34"/>
      <c r="G237" s="34"/>
      <c r="H237" s="34"/>
      <c r="I237" s="34"/>
      <c r="J237" s="34"/>
      <c r="K237" s="34"/>
      <c r="L237" s="34"/>
      <c r="M237" s="34"/>
      <c r="N237" s="34"/>
    </row>
    <row r="238" spans="1:14" x14ac:dyDescent="0.2">
      <c r="A238" s="34"/>
      <c r="B238" s="34"/>
      <c r="C238" s="34"/>
      <c r="D238" s="34"/>
      <c r="E238" s="34"/>
      <c r="F238" s="34"/>
      <c r="G238" s="34"/>
      <c r="H238" s="34"/>
      <c r="I238" s="34"/>
      <c r="J238" s="34"/>
      <c r="K238" s="34"/>
      <c r="L238" s="34"/>
      <c r="M238" s="34"/>
      <c r="N238" s="34"/>
    </row>
    <row r="239" spans="1:14" x14ac:dyDescent="0.2">
      <c r="A239" s="34"/>
      <c r="B239" s="34"/>
      <c r="C239" s="34"/>
      <c r="D239" s="34"/>
      <c r="E239" s="34"/>
      <c r="F239" s="34"/>
      <c r="G239" s="34"/>
      <c r="H239" s="34"/>
      <c r="I239" s="34"/>
      <c r="J239" s="34"/>
      <c r="K239" s="34"/>
      <c r="L239" s="34"/>
      <c r="M239" s="34"/>
      <c r="N239" s="34"/>
    </row>
    <row r="240" spans="1:14" x14ac:dyDescent="0.2">
      <c r="A240" s="34"/>
      <c r="B240" s="34"/>
      <c r="C240" s="34"/>
      <c r="D240" s="34"/>
      <c r="E240" s="34"/>
      <c r="F240" s="34"/>
      <c r="G240" s="34"/>
      <c r="H240" s="34"/>
      <c r="I240" s="34"/>
      <c r="J240" s="34"/>
      <c r="K240" s="34"/>
      <c r="L240" s="34"/>
      <c r="M240" s="34"/>
      <c r="N240" s="34"/>
    </row>
    <row r="241" spans="1:14" x14ac:dyDescent="0.2">
      <c r="A241" s="34"/>
      <c r="B241" s="34"/>
      <c r="C241" s="34"/>
      <c r="D241" s="34"/>
      <c r="E241" s="34"/>
      <c r="F241" s="34"/>
      <c r="G241" s="34"/>
      <c r="H241" s="34"/>
      <c r="I241" s="34"/>
      <c r="J241" s="34"/>
      <c r="K241" s="34"/>
      <c r="L241" s="34"/>
      <c r="M241" s="34"/>
      <c r="N241" s="34"/>
    </row>
    <row r="242" spans="1:14" x14ac:dyDescent="0.2">
      <c r="A242" s="34"/>
      <c r="B242" s="34"/>
      <c r="C242" s="34"/>
      <c r="D242" s="34"/>
      <c r="E242" s="34"/>
      <c r="F242" s="34"/>
      <c r="G242" s="34"/>
      <c r="H242" s="34"/>
      <c r="I242" s="34"/>
      <c r="J242" s="34"/>
      <c r="K242" s="34"/>
      <c r="L242" s="34"/>
      <c r="M242" s="34"/>
      <c r="N242" s="34"/>
    </row>
    <row r="243" spans="1:14" x14ac:dyDescent="0.2">
      <c r="A243" s="34"/>
      <c r="B243" s="34"/>
      <c r="C243" s="34"/>
      <c r="D243" s="34"/>
      <c r="E243" s="34"/>
      <c r="F243" s="34"/>
      <c r="G243" s="34"/>
      <c r="H243" s="34"/>
      <c r="I243" s="34"/>
      <c r="J243" s="34"/>
      <c r="K243" s="34"/>
      <c r="L243" s="34"/>
      <c r="M243" s="34"/>
      <c r="N243" s="34"/>
    </row>
    <row r="244" spans="1:14" x14ac:dyDescent="0.2">
      <c r="A244" s="34"/>
      <c r="B244" s="34"/>
      <c r="C244" s="34"/>
      <c r="D244" s="34"/>
      <c r="E244" s="34"/>
      <c r="F244" s="34"/>
      <c r="G244" s="34"/>
      <c r="H244" s="34"/>
      <c r="I244" s="34"/>
      <c r="J244" s="34"/>
      <c r="K244" s="34"/>
      <c r="L244" s="34"/>
      <c r="M244" s="34"/>
      <c r="N244" s="34"/>
    </row>
    <row r="245" spans="1:14" x14ac:dyDescent="0.2">
      <c r="A245" s="34"/>
      <c r="B245" s="34"/>
      <c r="C245" s="34"/>
      <c r="D245" s="34"/>
      <c r="E245" s="34"/>
      <c r="F245" s="34"/>
      <c r="G245" s="34"/>
      <c r="H245" s="34"/>
      <c r="I245" s="34"/>
      <c r="J245" s="34"/>
      <c r="K245" s="34"/>
      <c r="L245" s="34"/>
      <c r="M245" s="34"/>
      <c r="N245" s="34"/>
    </row>
    <row r="246" spans="1:14" x14ac:dyDescent="0.2">
      <c r="A246" s="34"/>
      <c r="B246" s="34"/>
      <c r="C246" s="34"/>
      <c r="D246" s="34"/>
      <c r="E246" s="34"/>
      <c r="F246" s="34"/>
      <c r="G246" s="34"/>
      <c r="H246" s="34"/>
      <c r="I246" s="34"/>
      <c r="J246" s="34"/>
      <c r="K246" s="34"/>
      <c r="L246" s="34"/>
      <c r="M246" s="34"/>
      <c r="N246" s="34"/>
    </row>
    <row r="247" spans="1:14" x14ac:dyDescent="0.2">
      <c r="A247" s="34"/>
      <c r="B247" s="34"/>
      <c r="C247" s="34"/>
      <c r="D247" s="34"/>
      <c r="E247" s="34"/>
      <c r="F247" s="34"/>
      <c r="G247" s="34"/>
      <c r="H247" s="34"/>
      <c r="I247" s="34"/>
      <c r="J247" s="34"/>
      <c r="K247" s="34"/>
      <c r="L247" s="34"/>
      <c r="M247" s="34"/>
      <c r="N247" s="34"/>
    </row>
    <row r="248" spans="1:14" x14ac:dyDescent="0.2">
      <c r="A248" s="34"/>
      <c r="B248" s="34"/>
      <c r="C248" s="34"/>
      <c r="D248" s="34"/>
      <c r="E248" s="34"/>
      <c r="F248" s="34"/>
      <c r="G248" s="34"/>
      <c r="H248" s="34"/>
      <c r="I248" s="34"/>
      <c r="J248" s="34"/>
      <c r="K248" s="34"/>
      <c r="L248" s="34"/>
      <c r="M248" s="34"/>
      <c r="N248" s="34"/>
    </row>
    <row r="249" spans="1:14" x14ac:dyDescent="0.2">
      <c r="A249" s="34"/>
      <c r="B249" s="34"/>
      <c r="C249" s="34"/>
      <c r="D249" s="34"/>
      <c r="E249" s="34"/>
      <c r="F249" s="34"/>
      <c r="G249" s="34"/>
      <c r="H249" s="34"/>
      <c r="I249" s="34"/>
      <c r="J249" s="34"/>
      <c r="K249" s="34"/>
      <c r="L249" s="34"/>
      <c r="M249" s="34"/>
      <c r="N249" s="34"/>
    </row>
    <row r="250" spans="1:14" x14ac:dyDescent="0.2">
      <c r="A250" s="34"/>
      <c r="B250" s="34"/>
      <c r="C250" s="34"/>
      <c r="D250" s="34"/>
      <c r="E250" s="34"/>
      <c r="F250" s="34"/>
      <c r="G250" s="34"/>
      <c r="H250" s="34"/>
      <c r="I250" s="34"/>
      <c r="J250" s="34"/>
      <c r="K250" s="34"/>
      <c r="L250" s="34"/>
      <c r="M250" s="34"/>
      <c r="N250" s="34"/>
    </row>
    <row r="251" spans="1:14" x14ac:dyDescent="0.2">
      <c r="A251" s="34"/>
      <c r="B251" s="34"/>
      <c r="C251" s="34"/>
      <c r="D251" s="34"/>
      <c r="E251" s="34"/>
      <c r="F251" s="34"/>
      <c r="G251" s="34"/>
      <c r="H251" s="34"/>
      <c r="I251" s="34"/>
      <c r="J251" s="34"/>
      <c r="K251" s="34"/>
      <c r="L251" s="34"/>
      <c r="M251" s="34"/>
      <c r="N251" s="34"/>
    </row>
    <row r="252" spans="1:14" x14ac:dyDescent="0.2">
      <c r="A252" s="34"/>
      <c r="B252" s="34"/>
      <c r="C252" s="34"/>
      <c r="D252" s="34"/>
      <c r="E252" s="34"/>
      <c r="F252" s="34"/>
      <c r="G252" s="34"/>
      <c r="H252" s="34"/>
      <c r="I252" s="34"/>
      <c r="J252" s="34"/>
      <c r="K252" s="34"/>
      <c r="L252" s="34"/>
      <c r="M252" s="34"/>
      <c r="N252" s="34"/>
    </row>
    <row r="253" spans="1:14" x14ac:dyDescent="0.2">
      <c r="A253" s="34"/>
      <c r="B253" s="34"/>
      <c r="C253" s="34"/>
      <c r="D253" s="34"/>
      <c r="E253" s="34"/>
      <c r="F253" s="34"/>
      <c r="G253" s="34"/>
      <c r="H253" s="34"/>
      <c r="I253" s="34"/>
      <c r="J253" s="34"/>
      <c r="K253" s="34"/>
      <c r="L253" s="34"/>
      <c r="M253" s="34"/>
      <c r="N253" s="34"/>
    </row>
    <row r="254" spans="1:14" x14ac:dyDescent="0.2">
      <c r="A254" s="34"/>
      <c r="B254" s="34"/>
      <c r="C254" s="34"/>
      <c r="D254" s="34"/>
      <c r="E254" s="34"/>
      <c r="F254" s="34"/>
      <c r="G254" s="34"/>
      <c r="H254" s="34"/>
      <c r="I254" s="34"/>
      <c r="J254" s="34"/>
      <c r="K254" s="34"/>
      <c r="L254" s="34"/>
      <c r="M254" s="34"/>
      <c r="N254" s="34"/>
    </row>
    <row r="255" spans="1:14" x14ac:dyDescent="0.2">
      <c r="A255" s="34"/>
      <c r="B255" s="34"/>
      <c r="C255" s="34"/>
      <c r="D255" s="34"/>
      <c r="E255" s="34"/>
      <c r="F255" s="34"/>
      <c r="G255" s="34"/>
      <c r="H255" s="34"/>
      <c r="I255" s="34"/>
      <c r="J255" s="34"/>
      <c r="K255" s="34"/>
      <c r="L255" s="34"/>
      <c r="M255" s="34"/>
      <c r="N255" s="34"/>
    </row>
    <row r="256" spans="1:14" x14ac:dyDescent="0.2">
      <c r="A256" s="34"/>
      <c r="B256" s="34"/>
      <c r="C256" s="34"/>
      <c r="D256" s="34"/>
      <c r="E256" s="34"/>
      <c r="F256" s="34"/>
      <c r="G256" s="34"/>
      <c r="H256" s="34"/>
      <c r="I256" s="34"/>
      <c r="J256" s="34"/>
      <c r="K256" s="34"/>
      <c r="L256" s="34"/>
      <c r="M256" s="34"/>
      <c r="N256" s="34"/>
    </row>
    <row r="257" spans="1:14" x14ac:dyDescent="0.2">
      <c r="A257" s="34"/>
      <c r="B257" s="34"/>
      <c r="C257" s="34"/>
      <c r="D257" s="34"/>
      <c r="E257" s="34"/>
      <c r="F257" s="34"/>
      <c r="G257" s="34"/>
      <c r="H257" s="34"/>
      <c r="I257" s="34"/>
      <c r="J257" s="34"/>
      <c r="K257" s="34"/>
      <c r="L257" s="34"/>
      <c r="M257" s="34"/>
      <c r="N257" s="34"/>
    </row>
    <row r="258" spans="1:14" x14ac:dyDescent="0.2">
      <c r="A258" s="34"/>
      <c r="B258" s="34"/>
      <c r="C258" s="34"/>
      <c r="D258" s="34"/>
      <c r="E258" s="34"/>
      <c r="F258" s="34"/>
      <c r="G258" s="34"/>
      <c r="H258" s="34"/>
      <c r="I258" s="34"/>
      <c r="J258" s="34"/>
      <c r="K258" s="34"/>
      <c r="L258" s="34"/>
      <c r="M258" s="34"/>
      <c r="N258" s="34"/>
    </row>
    <row r="259" spans="1:14" x14ac:dyDescent="0.2">
      <c r="A259" s="34"/>
      <c r="B259" s="34"/>
      <c r="C259" s="34"/>
      <c r="D259" s="34"/>
      <c r="E259" s="34"/>
      <c r="F259" s="34"/>
      <c r="G259" s="34"/>
      <c r="H259" s="34"/>
      <c r="I259" s="34"/>
      <c r="J259" s="34"/>
      <c r="K259" s="34"/>
      <c r="L259" s="34"/>
      <c r="M259" s="34"/>
      <c r="N259" s="34"/>
    </row>
    <row r="260" spans="1:14" x14ac:dyDescent="0.2">
      <c r="A260" s="34"/>
      <c r="B260" s="34"/>
      <c r="C260" s="34"/>
      <c r="D260" s="34"/>
      <c r="E260" s="34"/>
      <c r="F260" s="34"/>
      <c r="G260" s="34"/>
      <c r="H260" s="34"/>
      <c r="I260" s="34"/>
      <c r="J260" s="34"/>
      <c r="K260" s="34"/>
      <c r="L260" s="34"/>
      <c r="M260" s="34"/>
      <c r="N260" s="34"/>
    </row>
    <row r="261" spans="1:14" x14ac:dyDescent="0.2">
      <c r="A261" s="34"/>
      <c r="B261" s="34"/>
      <c r="C261" s="34"/>
      <c r="D261" s="34"/>
      <c r="E261" s="34"/>
      <c r="F261" s="34"/>
      <c r="G261" s="34"/>
      <c r="H261" s="34"/>
      <c r="I261" s="34"/>
      <c r="J261" s="34"/>
      <c r="K261" s="34"/>
      <c r="L261" s="34"/>
      <c r="M261" s="34"/>
      <c r="N261" s="34"/>
    </row>
    <row r="262" spans="1:14" x14ac:dyDescent="0.2">
      <c r="A262" s="34"/>
      <c r="B262" s="34"/>
      <c r="C262" s="34"/>
      <c r="D262" s="34"/>
      <c r="E262" s="34"/>
      <c r="F262" s="34"/>
      <c r="G262" s="34"/>
      <c r="H262" s="34"/>
      <c r="I262" s="34"/>
      <c r="J262" s="34"/>
      <c r="K262" s="34"/>
      <c r="L262" s="34"/>
      <c r="M262" s="34"/>
      <c r="N262" s="34"/>
    </row>
    <row r="263" spans="1:14" x14ac:dyDescent="0.2">
      <c r="A263" s="34"/>
      <c r="B263" s="34"/>
      <c r="C263" s="34"/>
      <c r="D263" s="34"/>
      <c r="E263" s="34"/>
      <c r="F263" s="34"/>
      <c r="G263" s="34"/>
      <c r="H263" s="34"/>
      <c r="I263" s="34"/>
      <c r="J263" s="34"/>
      <c r="K263" s="34"/>
      <c r="L263" s="34"/>
      <c r="M263" s="34"/>
      <c r="N263" s="34"/>
    </row>
    <row r="264" spans="1:14" x14ac:dyDescent="0.2">
      <c r="A264" s="34"/>
      <c r="B264" s="34"/>
      <c r="C264" s="34"/>
      <c r="D264" s="34"/>
      <c r="E264" s="34"/>
      <c r="F264" s="34"/>
      <c r="G264" s="34"/>
      <c r="H264" s="34"/>
      <c r="I264" s="34"/>
      <c r="J264" s="34"/>
      <c r="K264" s="34"/>
      <c r="L264" s="34"/>
      <c r="M264" s="34"/>
      <c r="N264" s="34"/>
    </row>
    <row r="265" spans="1:14" x14ac:dyDescent="0.2">
      <c r="A265" s="34"/>
      <c r="B265" s="34"/>
      <c r="C265" s="34"/>
      <c r="D265" s="34"/>
      <c r="E265" s="34"/>
      <c r="F265" s="34"/>
      <c r="G265" s="34"/>
      <c r="H265" s="34"/>
      <c r="I265" s="34"/>
      <c r="J265" s="34"/>
      <c r="K265" s="34"/>
      <c r="L265" s="34"/>
      <c r="M265" s="34"/>
      <c r="N265" s="34"/>
    </row>
    <row r="266" spans="1:14" x14ac:dyDescent="0.2">
      <c r="A266" s="34"/>
      <c r="B266" s="34"/>
      <c r="C266" s="34"/>
      <c r="D266" s="34"/>
      <c r="E266" s="34"/>
      <c r="F266" s="34"/>
      <c r="G266" s="34"/>
      <c r="H266" s="34"/>
      <c r="I266" s="34"/>
      <c r="J266" s="34"/>
      <c r="K266" s="34"/>
      <c r="L266" s="34"/>
      <c r="M266" s="34"/>
      <c r="N266" s="34"/>
    </row>
    <row r="267" spans="1:14" x14ac:dyDescent="0.2">
      <c r="A267" s="34"/>
      <c r="B267" s="34"/>
      <c r="C267" s="34"/>
      <c r="D267" s="34"/>
      <c r="E267" s="34"/>
      <c r="F267" s="34"/>
      <c r="G267" s="34"/>
      <c r="H267" s="34"/>
      <c r="I267" s="34"/>
      <c r="J267" s="34"/>
      <c r="K267" s="34"/>
      <c r="L267" s="34"/>
      <c r="M267" s="34"/>
      <c r="N267" s="34"/>
    </row>
    <row r="268" spans="1:14" x14ac:dyDescent="0.2">
      <c r="A268" s="34"/>
      <c r="B268" s="34"/>
      <c r="C268" s="34"/>
      <c r="D268" s="34"/>
      <c r="E268" s="34"/>
      <c r="F268" s="34"/>
      <c r="G268" s="34"/>
      <c r="H268" s="34"/>
      <c r="I268" s="34"/>
      <c r="J268" s="34"/>
      <c r="K268" s="34"/>
      <c r="L268" s="34"/>
      <c r="M268" s="34"/>
      <c r="N268" s="34"/>
    </row>
    <row r="269" spans="1:14" x14ac:dyDescent="0.2">
      <c r="A269" s="34"/>
      <c r="B269" s="34"/>
      <c r="C269" s="34"/>
      <c r="D269" s="34"/>
      <c r="E269" s="34"/>
      <c r="F269" s="34"/>
      <c r="G269" s="34"/>
      <c r="H269" s="34"/>
      <c r="I269" s="34"/>
      <c r="J269" s="34"/>
      <c r="K269" s="34"/>
      <c r="L269" s="34"/>
      <c r="M269" s="34"/>
      <c r="N269" s="34"/>
    </row>
    <row r="270" spans="1:14" x14ac:dyDescent="0.2">
      <c r="A270" s="34"/>
      <c r="B270" s="34"/>
      <c r="C270" s="34"/>
      <c r="D270" s="34"/>
      <c r="E270" s="34"/>
      <c r="F270" s="34"/>
      <c r="G270" s="34"/>
      <c r="H270" s="34"/>
      <c r="I270" s="34"/>
      <c r="J270" s="34"/>
      <c r="K270" s="34"/>
      <c r="L270" s="34"/>
      <c r="M270" s="34"/>
      <c r="N270" s="34"/>
    </row>
    <row r="271" spans="1:14" x14ac:dyDescent="0.2">
      <c r="A271" s="34"/>
      <c r="B271" s="34"/>
      <c r="C271" s="34"/>
      <c r="D271" s="34"/>
      <c r="E271" s="34"/>
      <c r="F271" s="34"/>
      <c r="G271" s="34"/>
      <c r="H271" s="34"/>
      <c r="I271" s="34"/>
      <c r="J271" s="34"/>
      <c r="K271" s="34"/>
      <c r="L271" s="34"/>
      <c r="M271" s="34"/>
      <c r="N271" s="34"/>
    </row>
    <row r="272" spans="1:14" x14ac:dyDescent="0.2">
      <c r="A272" s="34"/>
      <c r="B272" s="34"/>
      <c r="C272" s="34"/>
      <c r="D272" s="34"/>
      <c r="E272" s="34"/>
      <c r="F272" s="34"/>
      <c r="G272" s="34"/>
      <c r="H272" s="34"/>
      <c r="I272" s="34"/>
      <c r="J272" s="34"/>
      <c r="K272" s="34"/>
      <c r="L272" s="34"/>
      <c r="M272" s="34"/>
      <c r="N272" s="34"/>
    </row>
    <row r="273" spans="1:14" x14ac:dyDescent="0.2">
      <c r="A273" s="34"/>
      <c r="B273" s="34"/>
      <c r="C273" s="34"/>
      <c r="D273" s="34"/>
      <c r="E273" s="34"/>
      <c r="F273" s="34"/>
      <c r="G273" s="34"/>
      <c r="H273" s="34"/>
      <c r="I273" s="34"/>
      <c r="J273" s="34"/>
      <c r="K273" s="34"/>
      <c r="L273" s="34"/>
      <c r="M273" s="34"/>
      <c r="N273" s="34"/>
    </row>
    <row r="274" spans="1:14" x14ac:dyDescent="0.2">
      <c r="A274" s="34"/>
      <c r="B274" s="34"/>
      <c r="C274" s="34"/>
      <c r="D274" s="34"/>
      <c r="E274" s="34"/>
      <c r="F274" s="34"/>
      <c r="G274" s="34"/>
      <c r="H274" s="34"/>
      <c r="I274" s="34"/>
      <c r="J274" s="34"/>
      <c r="K274" s="34"/>
      <c r="L274" s="34"/>
      <c r="M274" s="34"/>
      <c r="N274" s="34"/>
    </row>
    <row r="275" spans="1:14" x14ac:dyDescent="0.2">
      <c r="A275" s="34"/>
      <c r="B275" s="34"/>
      <c r="C275" s="34"/>
      <c r="D275" s="34"/>
      <c r="E275" s="34"/>
      <c r="F275" s="34"/>
      <c r="G275" s="34"/>
      <c r="H275" s="34"/>
      <c r="I275" s="34"/>
      <c r="J275" s="34"/>
      <c r="K275" s="34"/>
      <c r="L275" s="34"/>
      <c r="M275" s="34"/>
      <c r="N275" s="34"/>
    </row>
    <row r="276" spans="1:14" x14ac:dyDescent="0.2">
      <c r="A276" s="34"/>
      <c r="B276" s="34"/>
      <c r="C276" s="34"/>
      <c r="D276" s="34"/>
      <c r="E276" s="34"/>
      <c r="F276" s="34"/>
      <c r="G276" s="34"/>
      <c r="H276" s="34"/>
      <c r="I276" s="34"/>
      <c r="J276" s="34"/>
      <c r="K276" s="34"/>
      <c r="L276" s="34"/>
      <c r="M276" s="34"/>
      <c r="N276" s="34"/>
    </row>
    <row r="277" spans="1:14" x14ac:dyDescent="0.2">
      <c r="A277" s="34"/>
      <c r="B277" s="34"/>
      <c r="C277" s="34"/>
      <c r="D277" s="34"/>
      <c r="E277" s="34"/>
      <c r="F277" s="34"/>
      <c r="G277" s="34"/>
      <c r="H277" s="34"/>
      <c r="I277" s="34"/>
      <c r="J277" s="34"/>
      <c r="K277" s="34"/>
      <c r="L277" s="34"/>
      <c r="M277" s="34"/>
      <c r="N277" s="34"/>
    </row>
    <row r="278" spans="1:14" x14ac:dyDescent="0.2">
      <c r="A278" s="34"/>
      <c r="B278" s="34"/>
      <c r="C278" s="34"/>
      <c r="D278" s="34"/>
      <c r="E278" s="34"/>
      <c r="F278" s="34"/>
      <c r="G278" s="34"/>
      <c r="H278" s="34"/>
      <c r="I278" s="34"/>
      <c r="J278" s="34"/>
      <c r="K278" s="34"/>
      <c r="L278" s="34"/>
      <c r="M278" s="34"/>
      <c r="N278" s="34"/>
    </row>
    <row r="279" spans="1:14" x14ac:dyDescent="0.2">
      <c r="A279" s="34"/>
      <c r="B279" s="34"/>
      <c r="C279" s="34"/>
      <c r="D279" s="34"/>
      <c r="E279" s="34"/>
      <c r="F279" s="34"/>
      <c r="G279" s="34"/>
      <c r="H279" s="34"/>
      <c r="I279" s="34"/>
      <c r="J279" s="34"/>
      <c r="K279" s="34"/>
      <c r="L279" s="34"/>
      <c r="M279" s="34"/>
      <c r="N279" s="34"/>
    </row>
    <row r="280" spans="1:14" x14ac:dyDescent="0.2">
      <c r="A280" s="34"/>
      <c r="B280" s="34"/>
      <c r="C280" s="34"/>
      <c r="D280" s="34"/>
      <c r="E280" s="34"/>
      <c r="F280" s="34"/>
      <c r="G280" s="34"/>
      <c r="H280" s="34"/>
      <c r="I280" s="34"/>
      <c r="J280" s="34"/>
      <c r="K280" s="34"/>
      <c r="L280" s="34"/>
      <c r="M280" s="34"/>
      <c r="N280" s="34"/>
    </row>
    <row r="281" spans="1:14" x14ac:dyDescent="0.2">
      <c r="A281" s="34"/>
      <c r="B281" s="34"/>
      <c r="C281" s="34"/>
      <c r="D281" s="34"/>
      <c r="E281" s="34"/>
      <c r="F281" s="34"/>
      <c r="G281" s="34"/>
      <c r="H281" s="34"/>
      <c r="I281" s="34"/>
      <c r="J281" s="34"/>
      <c r="K281" s="34"/>
      <c r="L281" s="34"/>
      <c r="M281" s="34"/>
      <c r="N281" s="34"/>
    </row>
    <row r="282" spans="1:14" x14ac:dyDescent="0.2">
      <c r="A282" s="34"/>
      <c r="B282" s="34"/>
      <c r="C282" s="34"/>
      <c r="D282" s="34"/>
      <c r="E282" s="34"/>
      <c r="F282" s="34"/>
      <c r="G282" s="34"/>
      <c r="H282" s="34"/>
      <c r="I282" s="34"/>
      <c r="J282" s="34"/>
      <c r="K282" s="34"/>
      <c r="L282" s="34"/>
      <c r="M282" s="34"/>
      <c r="N282" s="34"/>
    </row>
    <row r="283" spans="1:14" x14ac:dyDescent="0.2">
      <c r="A283" s="34"/>
      <c r="B283" s="34"/>
      <c r="C283" s="34"/>
      <c r="D283" s="34"/>
      <c r="E283" s="34"/>
      <c r="F283" s="34"/>
      <c r="G283" s="34"/>
      <c r="H283" s="34"/>
      <c r="I283" s="34"/>
      <c r="J283" s="34"/>
      <c r="K283" s="34"/>
      <c r="L283" s="34"/>
      <c r="M283" s="34"/>
      <c r="N283" s="34"/>
    </row>
    <row r="284" spans="1:14" x14ac:dyDescent="0.2">
      <c r="A284" s="34"/>
      <c r="B284" s="34"/>
      <c r="C284" s="34"/>
      <c r="D284" s="34"/>
      <c r="E284" s="34"/>
      <c r="F284" s="34"/>
      <c r="G284" s="34"/>
      <c r="H284" s="34"/>
      <c r="I284" s="34"/>
      <c r="J284" s="34"/>
      <c r="K284" s="34"/>
      <c r="L284" s="34"/>
      <c r="M284" s="34"/>
      <c r="N284" s="34"/>
    </row>
    <row r="285" spans="1:14" x14ac:dyDescent="0.2">
      <c r="A285" s="34"/>
      <c r="B285" s="34"/>
      <c r="C285" s="34"/>
      <c r="D285" s="34"/>
      <c r="E285" s="34"/>
      <c r="F285" s="34"/>
      <c r="G285" s="34"/>
      <c r="H285" s="34"/>
      <c r="I285" s="34"/>
      <c r="J285" s="34"/>
      <c r="K285" s="34"/>
      <c r="L285" s="34"/>
      <c r="M285" s="34"/>
      <c r="N285" s="34"/>
    </row>
    <row r="286" spans="1:14" x14ac:dyDescent="0.2">
      <c r="A286" s="34"/>
      <c r="B286" s="34"/>
      <c r="C286" s="34"/>
      <c r="D286" s="34"/>
      <c r="E286" s="34"/>
      <c r="F286" s="34"/>
      <c r="G286" s="34"/>
      <c r="H286" s="34"/>
      <c r="I286" s="34"/>
      <c r="J286" s="34"/>
      <c r="K286" s="34"/>
      <c r="L286" s="34"/>
      <c r="M286" s="34"/>
      <c r="N286" s="34"/>
    </row>
    <row r="287" spans="1:14" x14ac:dyDescent="0.2">
      <c r="A287" s="34"/>
      <c r="B287" s="34"/>
      <c r="C287" s="34"/>
      <c r="D287" s="34"/>
      <c r="E287" s="34"/>
      <c r="F287" s="34"/>
      <c r="G287" s="34"/>
      <c r="H287" s="34"/>
      <c r="I287" s="34"/>
      <c r="J287" s="34"/>
      <c r="K287" s="34"/>
      <c r="L287" s="34"/>
      <c r="M287" s="34"/>
      <c r="N287" s="34"/>
    </row>
    <row r="288" spans="1:14" x14ac:dyDescent="0.2">
      <c r="A288" s="34"/>
      <c r="B288" s="34"/>
      <c r="C288" s="34"/>
      <c r="D288" s="34"/>
      <c r="E288" s="34"/>
      <c r="F288" s="34"/>
      <c r="G288" s="34"/>
      <c r="H288" s="34"/>
      <c r="I288" s="34"/>
      <c r="J288" s="34"/>
      <c r="K288" s="34"/>
      <c r="L288" s="34"/>
      <c r="M288" s="34"/>
      <c r="N288" s="34"/>
    </row>
    <row r="289" spans="1:14" x14ac:dyDescent="0.2">
      <c r="A289" s="34"/>
      <c r="B289" s="34"/>
      <c r="C289" s="34"/>
      <c r="D289" s="34"/>
      <c r="E289" s="34"/>
      <c r="F289" s="34"/>
      <c r="G289" s="34"/>
      <c r="H289" s="34"/>
      <c r="I289" s="34"/>
      <c r="J289" s="34"/>
      <c r="K289" s="34"/>
      <c r="L289" s="34"/>
      <c r="M289" s="34"/>
      <c r="N289" s="34"/>
    </row>
    <row r="290" spans="1:14" x14ac:dyDescent="0.2">
      <c r="A290" s="34"/>
      <c r="B290" s="34"/>
      <c r="C290" s="34"/>
      <c r="D290" s="34"/>
      <c r="E290" s="34"/>
      <c r="F290" s="34"/>
      <c r="G290" s="34"/>
      <c r="H290" s="34"/>
      <c r="I290" s="34"/>
      <c r="J290" s="34"/>
      <c r="K290" s="34"/>
      <c r="L290" s="34"/>
      <c r="M290" s="34"/>
      <c r="N290" s="34"/>
    </row>
    <row r="291" spans="1:14" x14ac:dyDescent="0.2">
      <c r="A291" s="34"/>
      <c r="B291" s="34"/>
      <c r="C291" s="34"/>
      <c r="D291" s="34"/>
      <c r="E291" s="34"/>
      <c r="F291" s="34"/>
      <c r="G291" s="34"/>
      <c r="H291" s="34"/>
      <c r="I291" s="34"/>
      <c r="J291" s="34"/>
      <c r="K291" s="34"/>
      <c r="L291" s="34"/>
      <c r="M291" s="34"/>
      <c r="N291" s="34"/>
    </row>
    <row r="292" spans="1:14" x14ac:dyDescent="0.2">
      <c r="A292" s="34"/>
      <c r="B292" s="34"/>
      <c r="C292" s="34"/>
      <c r="D292" s="34"/>
      <c r="E292" s="34"/>
      <c r="F292" s="34"/>
      <c r="G292" s="34"/>
      <c r="H292" s="34"/>
      <c r="I292" s="34"/>
      <c r="J292" s="34"/>
      <c r="K292" s="34"/>
      <c r="L292" s="34"/>
      <c r="M292" s="34"/>
      <c r="N292" s="34"/>
    </row>
    <row r="293" spans="1:14" x14ac:dyDescent="0.2">
      <c r="A293" s="34"/>
      <c r="B293" s="34"/>
      <c r="C293" s="34"/>
      <c r="D293" s="34"/>
      <c r="E293" s="34"/>
      <c r="F293" s="34"/>
      <c r="G293" s="34"/>
      <c r="H293" s="34"/>
      <c r="I293" s="34"/>
      <c r="J293" s="34"/>
      <c r="K293" s="34"/>
      <c r="L293" s="34"/>
      <c r="M293" s="34"/>
      <c r="N293" s="34"/>
    </row>
    <row r="294" spans="1:14" x14ac:dyDescent="0.2">
      <c r="A294" s="34"/>
      <c r="B294" s="34"/>
      <c r="C294" s="34"/>
      <c r="D294" s="34"/>
      <c r="E294" s="34"/>
      <c r="F294" s="34"/>
      <c r="G294" s="34"/>
      <c r="H294" s="34"/>
      <c r="I294" s="34"/>
      <c r="J294" s="34"/>
      <c r="K294" s="34"/>
      <c r="L294" s="34"/>
      <c r="M294" s="34"/>
      <c r="N294" s="34"/>
    </row>
    <row r="295" spans="1:14" x14ac:dyDescent="0.2">
      <c r="A295" s="34"/>
      <c r="B295" s="34"/>
      <c r="C295" s="34"/>
      <c r="D295" s="34"/>
      <c r="E295" s="34"/>
      <c r="F295" s="34"/>
      <c r="G295" s="34"/>
      <c r="H295" s="34"/>
      <c r="I295" s="34"/>
      <c r="J295" s="34"/>
      <c r="K295" s="34"/>
      <c r="L295" s="34"/>
      <c r="M295" s="34"/>
      <c r="N295" s="34"/>
    </row>
    <row r="296" spans="1:14" x14ac:dyDescent="0.2">
      <c r="A296" s="34"/>
      <c r="B296" s="34"/>
      <c r="C296" s="34"/>
      <c r="D296" s="34"/>
      <c r="E296" s="34"/>
      <c r="F296" s="34"/>
      <c r="G296" s="34"/>
      <c r="H296" s="34"/>
      <c r="I296" s="34"/>
      <c r="J296" s="34"/>
      <c r="K296" s="34"/>
      <c r="L296" s="34"/>
      <c r="M296" s="34"/>
      <c r="N296" s="34"/>
    </row>
    <row r="297" spans="1:14" x14ac:dyDescent="0.2">
      <c r="A297" s="34"/>
      <c r="B297" s="34"/>
      <c r="C297" s="34"/>
      <c r="D297" s="34"/>
      <c r="E297" s="34"/>
      <c r="F297" s="34"/>
      <c r="G297" s="34"/>
      <c r="H297" s="34"/>
      <c r="I297" s="34"/>
      <c r="J297" s="34"/>
      <c r="K297" s="34"/>
      <c r="L297" s="34"/>
      <c r="M297" s="34"/>
      <c r="N297" s="34"/>
    </row>
    <row r="298" spans="1:14" x14ac:dyDescent="0.2">
      <c r="A298" s="34"/>
      <c r="B298" s="34"/>
      <c r="C298" s="34"/>
      <c r="D298" s="34"/>
      <c r="E298" s="34"/>
      <c r="F298" s="34"/>
      <c r="G298" s="34"/>
      <c r="H298" s="34"/>
      <c r="I298" s="34"/>
      <c r="J298" s="34"/>
      <c r="K298" s="34"/>
      <c r="L298" s="34"/>
      <c r="M298" s="34"/>
      <c r="N298" s="34"/>
    </row>
    <row r="299" spans="1:14" x14ac:dyDescent="0.2">
      <c r="A299" s="34"/>
      <c r="B299" s="34"/>
      <c r="C299" s="34"/>
      <c r="D299" s="34"/>
      <c r="E299" s="34"/>
      <c r="F299" s="34"/>
      <c r="G299" s="34"/>
      <c r="H299" s="34"/>
      <c r="I299" s="34"/>
      <c r="J299" s="34"/>
      <c r="K299" s="34"/>
      <c r="L299" s="34"/>
      <c r="M299" s="34"/>
      <c r="N299" s="34"/>
    </row>
    <row r="300" spans="1:14" x14ac:dyDescent="0.2">
      <c r="A300" s="34"/>
      <c r="B300" s="34"/>
      <c r="C300" s="34"/>
      <c r="D300" s="34"/>
      <c r="E300" s="34"/>
      <c r="F300" s="34"/>
      <c r="G300" s="34"/>
      <c r="H300" s="34"/>
      <c r="I300" s="34"/>
      <c r="J300" s="34"/>
      <c r="K300" s="34"/>
      <c r="L300" s="34"/>
      <c r="M300" s="34"/>
      <c r="N300" s="34"/>
    </row>
    <row r="301" spans="1:14" x14ac:dyDescent="0.2">
      <c r="A301" s="34"/>
      <c r="B301" s="34"/>
      <c r="C301" s="34"/>
      <c r="D301" s="34"/>
      <c r="E301" s="34"/>
      <c r="F301" s="34"/>
      <c r="G301" s="34"/>
      <c r="H301" s="34"/>
      <c r="I301" s="34"/>
      <c r="J301" s="34"/>
      <c r="K301" s="34"/>
      <c r="L301" s="34"/>
      <c r="M301" s="34"/>
      <c r="N301" s="34"/>
    </row>
    <row r="302" spans="1:14" x14ac:dyDescent="0.2">
      <c r="A302" s="34"/>
      <c r="B302" s="34"/>
      <c r="C302" s="34"/>
      <c r="D302" s="34"/>
      <c r="E302" s="34"/>
      <c r="F302" s="34"/>
      <c r="G302" s="34"/>
      <c r="H302" s="34"/>
      <c r="I302" s="34"/>
      <c r="J302" s="34"/>
      <c r="K302" s="34"/>
      <c r="L302" s="34"/>
      <c r="M302" s="34"/>
      <c r="N302" s="34"/>
    </row>
    <row r="303" spans="1:14" x14ac:dyDescent="0.2">
      <c r="A303" s="34"/>
      <c r="B303" s="34"/>
      <c r="C303" s="34"/>
      <c r="D303" s="34"/>
      <c r="E303" s="34"/>
      <c r="F303" s="34"/>
      <c r="G303" s="34"/>
      <c r="H303" s="34"/>
      <c r="I303" s="34"/>
      <c r="J303" s="34"/>
      <c r="K303" s="34"/>
      <c r="L303" s="34"/>
      <c r="M303" s="34"/>
      <c r="N303" s="34"/>
    </row>
    <row r="304" spans="1:14" x14ac:dyDescent="0.2">
      <c r="A304" s="34"/>
      <c r="B304" s="34"/>
      <c r="C304" s="34"/>
      <c r="D304" s="34"/>
      <c r="E304" s="34"/>
      <c r="F304" s="34"/>
      <c r="G304" s="34"/>
      <c r="H304" s="34"/>
      <c r="I304" s="34"/>
      <c r="J304" s="34"/>
      <c r="K304" s="34"/>
      <c r="L304" s="34"/>
      <c r="M304" s="34"/>
      <c r="N304" s="34"/>
    </row>
    <row r="305" spans="1:14" x14ac:dyDescent="0.2">
      <c r="A305" s="34"/>
      <c r="B305" s="34"/>
      <c r="C305" s="34"/>
      <c r="D305" s="34"/>
      <c r="E305" s="34"/>
      <c r="F305" s="34"/>
      <c r="G305" s="34"/>
      <c r="H305" s="34"/>
      <c r="I305" s="34"/>
      <c r="J305" s="34"/>
      <c r="K305" s="34"/>
      <c r="L305" s="34"/>
      <c r="M305" s="34"/>
      <c r="N305" s="34"/>
    </row>
    <row r="306" spans="1:14" x14ac:dyDescent="0.2">
      <c r="A306" s="34"/>
      <c r="B306" s="34"/>
      <c r="C306" s="34"/>
      <c r="D306" s="34"/>
      <c r="E306" s="34"/>
      <c r="F306" s="34"/>
      <c r="G306" s="34"/>
      <c r="H306" s="34"/>
      <c r="I306" s="34"/>
      <c r="J306" s="34"/>
      <c r="K306" s="34"/>
      <c r="L306" s="34"/>
      <c r="M306" s="34"/>
      <c r="N306" s="34"/>
    </row>
    <row r="307" spans="1:14" x14ac:dyDescent="0.2">
      <c r="A307" s="34"/>
      <c r="B307" s="34"/>
      <c r="C307" s="34"/>
      <c r="D307" s="34"/>
      <c r="E307" s="34"/>
      <c r="F307" s="34"/>
      <c r="G307" s="34"/>
      <c r="H307" s="34"/>
      <c r="I307" s="34"/>
      <c r="J307" s="34"/>
      <c r="K307" s="34"/>
      <c r="L307" s="34"/>
      <c r="M307" s="34"/>
      <c r="N307" s="34"/>
    </row>
    <row r="308" spans="1:14" x14ac:dyDescent="0.2">
      <c r="A308" s="34"/>
      <c r="B308" s="34"/>
      <c r="C308" s="34"/>
      <c r="D308" s="34"/>
      <c r="E308" s="34"/>
      <c r="F308" s="34"/>
      <c r="G308" s="34"/>
      <c r="H308" s="34"/>
      <c r="I308" s="34"/>
      <c r="J308" s="34"/>
      <c r="K308" s="34"/>
      <c r="L308" s="34"/>
      <c r="M308" s="34"/>
      <c r="N308" s="34"/>
    </row>
    <row r="309" spans="1:14" x14ac:dyDescent="0.2">
      <c r="A309" s="34"/>
      <c r="B309" s="34"/>
      <c r="C309" s="34"/>
      <c r="D309" s="34"/>
      <c r="E309" s="34"/>
      <c r="F309" s="34"/>
      <c r="G309" s="34"/>
      <c r="H309" s="34"/>
      <c r="I309" s="34"/>
      <c r="J309" s="34"/>
      <c r="K309" s="34"/>
      <c r="L309" s="34"/>
      <c r="M309" s="34"/>
      <c r="N309" s="34"/>
    </row>
    <row r="310" spans="1:14" x14ac:dyDescent="0.2">
      <c r="A310" s="34"/>
      <c r="B310" s="34"/>
      <c r="C310" s="34"/>
      <c r="D310" s="34"/>
      <c r="E310" s="34"/>
      <c r="F310" s="34"/>
      <c r="G310" s="34"/>
      <c r="H310" s="34"/>
      <c r="I310" s="34"/>
      <c r="J310" s="34"/>
      <c r="K310" s="34"/>
      <c r="L310" s="34"/>
      <c r="M310" s="34"/>
      <c r="N310" s="34"/>
    </row>
    <row r="311" spans="1:14" x14ac:dyDescent="0.2">
      <c r="A311" s="34"/>
      <c r="B311" s="34"/>
      <c r="C311" s="34"/>
      <c r="D311" s="34"/>
      <c r="E311" s="34"/>
      <c r="F311" s="34"/>
      <c r="G311" s="34"/>
      <c r="H311" s="34"/>
      <c r="I311" s="34"/>
      <c r="J311" s="34"/>
      <c r="K311" s="34"/>
      <c r="L311" s="34"/>
      <c r="M311" s="34"/>
      <c r="N311" s="34"/>
    </row>
    <row r="312" spans="1:14" x14ac:dyDescent="0.2">
      <c r="A312" s="34"/>
      <c r="B312" s="34"/>
      <c r="C312" s="34"/>
      <c r="D312" s="34"/>
      <c r="E312" s="34"/>
      <c r="F312" s="34"/>
      <c r="G312" s="34"/>
      <c r="H312" s="34"/>
      <c r="I312" s="34"/>
      <c r="J312" s="34"/>
      <c r="K312" s="34"/>
      <c r="L312" s="34"/>
      <c r="M312" s="34"/>
      <c r="N312" s="34"/>
    </row>
    <row r="313" spans="1:14" x14ac:dyDescent="0.2">
      <c r="A313" s="34"/>
      <c r="B313" s="34"/>
      <c r="C313" s="34"/>
      <c r="D313" s="34"/>
      <c r="E313" s="34"/>
      <c r="F313" s="34"/>
      <c r="G313" s="34"/>
      <c r="H313" s="34"/>
      <c r="I313" s="34"/>
      <c r="J313" s="34"/>
      <c r="K313" s="34"/>
      <c r="L313" s="34"/>
      <c r="M313" s="34"/>
      <c r="N313" s="34"/>
    </row>
    <row r="314" spans="1:14" x14ac:dyDescent="0.2">
      <c r="A314" s="34"/>
      <c r="B314" s="34"/>
      <c r="C314" s="34"/>
      <c r="D314" s="34"/>
      <c r="E314" s="34"/>
      <c r="F314" s="34"/>
      <c r="G314" s="34"/>
      <c r="H314" s="34"/>
      <c r="I314" s="34"/>
      <c r="J314" s="34"/>
      <c r="K314" s="34"/>
      <c r="L314" s="34"/>
      <c r="M314" s="34"/>
      <c r="N314" s="34"/>
    </row>
    <row r="315" spans="1:14" x14ac:dyDescent="0.2">
      <c r="A315" s="34"/>
      <c r="B315" s="34"/>
      <c r="C315" s="34"/>
      <c r="D315" s="34"/>
      <c r="E315" s="34"/>
      <c r="F315" s="34"/>
      <c r="G315" s="34"/>
      <c r="H315" s="34"/>
      <c r="I315" s="34"/>
      <c r="J315" s="34"/>
      <c r="K315" s="34"/>
      <c r="L315" s="34"/>
      <c r="M315" s="34"/>
      <c r="N315" s="34"/>
    </row>
    <row r="316" spans="1:14" x14ac:dyDescent="0.2">
      <c r="A316" s="34"/>
      <c r="B316" s="34"/>
      <c r="C316" s="34"/>
      <c r="D316" s="34"/>
      <c r="E316" s="34"/>
      <c r="F316" s="34"/>
      <c r="G316" s="34"/>
      <c r="H316" s="34"/>
      <c r="I316" s="34"/>
      <c r="J316" s="34"/>
      <c r="K316" s="34"/>
      <c r="L316" s="34"/>
      <c r="M316" s="34"/>
      <c r="N316" s="34"/>
    </row>
    <row r="317" spans="1:14" x14ac:dyDescent="0.2">
      <c r="A317" s="34"/>
      <c r="B317" s="34"/>
      <c r="C317" s="34"/>
      <c r="D317" s="34"/>
      <c r="E317" s="34"/>
      <c r="F317" s="34"/>
      <c r="G317" s="34"/>
      <c r="H317" s="34"/>
      <c r="I317" s="34"/>
      <c r="J317" s="34"/>
      <c r="K317" s="34"/>
      <c r="L317" s="34"/>
      <c r="M317" s="34"/>
      <c r="N317" s="34"/>
    </row>
    <row r="318" spans="1:14" x14ac:dyDescent="0.2">
      <c r="A318" s="34"/>
      <c r="B318" s="34"/>
      <c r="C318" s="34"/>
      <c r="D318" s="34"/>
      <c r="E318" s="34"/>
      <c r="F318" s="34"/>
      <c r="G318" s="34"/>
      <c r="H318" s="34"/>
      <c r="I318" s="34"/>
      <c r="J318" s="34"/>
      <c r="K318" s="34"/>
      <c r="L318" s="34"/>
      <c r="M318" s="34"/>
      <c r="N318" s="34"/>
    </row>
    <row r="319" spans="1:14" x14ac:dyDescent="0.2">
      <c r="A319" s="34"/>
      <c r="B319" s="34"/>
      <c r="C319" s="34"/>
      <c r="D319" s="34"/>
      <c r="E319" s="34"/>
      <c r="F319" s="34"/>
      <c r="G319" s="34"/>
      <c r="H319" s="34"/>
      <c r="I319" s="34"/>
      <c r="J319" s="34"/>
      <c r="K319" s="34"/>
      <c r="L319" s="34"/>
      <c r="M319" s="34"/>
      <c r="N319" s="34"/>
    </row>
    <row r="320" spans="1:14" x14ac:dyDescent="0.2">
      <c r="A320" s="34"/>
      <c r="B320" s="34"/>
      <c r="C320" s="34"/>
      <c r="D320" s="34"/>
      <c r="E320" s="34"/>
      <c r="F320" s="34"/>
      <c r="G320" s="34"/>
      <c r="H320" s="34"/>
      <c r="I320" s="34"/>
      <c r="J320" s="34"/>
      <c r="K320" s="34"/>
      <c r="L320" s="34"/>
      <c r="M320" s="34"/>
      <c r="N320" s="34"/>
    </row>
    <row r="321" spans="1:14" x14ac:dyDescent="0.2">
      <c r="A321" s="34"/>
      <c r="B321" s="34"/>
      <c r="C321" s="34"/>
      <c r="D321" s="34"/>
      <c r="E321" s="34"/>
      <c r="F321" s="34"/>
      <c r="G321" s="34"/>
      <c r="H321" s="34"/>
      <c r="I321" s="34"/>
      <c r="J321" s="34"/>
      <c r="K321" s="34"/>
      <c r="L321" s="34"/>
      <c r="M321" s="34"/>
      <c r="N321" s="34"/>
    </row>
    <row r="322" spans="1:14" x14ac:dyDescent="0.2">
      <c r="A322" s="34"/>
      <c r="B322" s="34"/>
      <c r="C322" s="34"/>
      <c r="D322" s="34"/>
      <c r="E322" s="34"/>
      <c r="F322" s="34"/>
      <c r="G322" s="34"/>
      <c r="H322" s="34"/>
      <c r="I322" s="34"/>
      <c r="J322" s="34"/>
      <c r="K322" s="34"/>
      <c r="L322" s="34"/>
      <c r="M322" s="34"/>
      <c r="N322" s="34"/>
    </row>
    <row r="323" spans="1:14" x14ac:dyDescent="0.2">
      <c r="A323" s="34"/>
      <c r="B323" s="34"/>
      <c r="C323" s="34"/>
      <c r="D323" s="34"/>
      <c r="E323" s="34"/>
      <c r="F323" s="34"/>
      <c r="G323" s="34"/>
      <c r="H323" s="34"/>
      <c r="I323" s="34"/>
      <c r="J323" s="34"/>
      <c r="K323" s="34"/>
      <c r="L323" s="34"/>
      <c r="M323" s="34"/>
      <c r="N323" s="34"/>
    </row>
    <row r="324" spans="1:14" x14ac:dyDescent="0.2">
      <c r="A324" s="34"/>
      <c r="B324" s="34"/>
      <c r="C324" s="34"/>
      <c r="D324" s="34"/>
      <c r="E324" s="34"/>
      <c r="F324" s="34"/>
      <c r="G324" s="34"/>
      <c r="H324" s="34"/>
      <c r="I324" s="34"/>
      <c r="J324" s="34"/>
      <c r="K324" s="34"/>
      <c r="L324" s="34"/>
      <c r="M324" s="34"/>
      <c r="N324" s="34"/>
    </row>
    <row r="325" spans="1:14" x14ac:dyDescent="0.2">
      <c r="A325" s="34"/>
      <c r="B325" s="34"/>
      <c r="C325" s="34"/>
      <c r="D325" s="34"/>
      <c r="E325" s="34"/>
      <c r="F325" s="34"/>
      <c r="G325" s="34"/>
      <c r="H325" s="34"/>
      <c r="I325" s="34"/>
      <c r="J325" s="34"/>
      <c r="K325" s="34"/>
      <c r="L325" s="34"/>
      <c r="M325" s="34"/>
      <c r="N325" s="34"/>
    </row>
    <row r="326" spans="1:14" x14ac:dyDescent="0.2">
      <c r="A326" s="34"/>
      <c r="B326" s="34"/>
      <c r="C326" s="34"/>
      <c r="D326" s="34"/>
      <c r="E326" s="34"/>
      <c r="F326" s="34"/>
      <c r="G326" s="34"/>
      <c r="H326" s="34"/>
      <c r="I326" s="34"/>
      <c r="J326" s="34"/>
      <c r="K326" s="34"/>
      <c r="L326" s="34"/>
      <c r="M326" s="34"/>
      <c r="N326" s="34"/>
    </row>
    <row r="327" spans="1:14" x14ac:dyDescent="0.2">
      <c r="A327" s="34"/>
      <c r="B327" s="34"/>
      <c r="C327" s="34"/>
      <c r="D327" s="34"/>
      <c r="E327" s="34"/>
      <c r="F327" s="34"/>
      <c r="G327" s="34"/>
      <c r="H327" s="34"/>
      <c r="I327" s="34"/>
      <c r="J327" s="34"/>
      <c r="K327" s="34"/>
      <c r="L327" s="34"/>
      <c r="M327" s="34"/>
      <c r="N327" s="34"/>
    </row>
    <row r="328" spans="1:14" x14ac:dyDescent="0.2">
      <c r="A328" s="34"/>
      <c r="B328" s="34"/>
      <c r="C328" s="34"/>
      <c r="D328" s="34"/>
      <c r="E328" s="34"/>
      <c r="F328" s="34"/>
      <c r="G328" s="34"/>
      <c r="H328" s="34"/>
      <c r="I328" s="34"/>
      <c r="J328" s="34"/>
      <c r="K328" s="34"/>
      <c r="L328" s="34"/>
      <c r="M328" s="34"/>
      <c r="N328" s="34"/>
    </row>
    <row r="329" spans="1:14" x14ac:dyDescent="0.2">
      <c r="A329" s="34"/>
      <c r="B329" s="34"/>
      <c r="C329" s="34"/>
      <c r="D329" s="34"/>
      <c r="E329" s="34"/>
      <c r="F329" s="34"/>
      <c r="G329" s="34"/>
      <c r="H329" s="34"/>
      <c r="I329" s="34"/>
      <c r="J329" s="34"/>
      <c r="K329" s="34"/>
      <c r="L329" s="34"/>
      <c r="M329" s="34"/>
      <c r="N329" s="34"/>
    </row>
    <row r="330" spans="1:14" x14ac:dyDescent="0.2">
      <c r="A330" s="34"/>
      <c r="B330" s="34"/>
      <c r="C330" s="34"/>
      <c r="D330" s="34"/>
      <c r="E330" s="34"/>
      <c r="F330" s="34"/>
      <c r="G330" s="34"/>
      <c r="H330" s="34"/>
      <c r="I330" s="34"/>
      <c r="J330" s="34"/>
      <c r="K330" s="34"/>
      <c r="L330" s="34"/>
      <c r="M330" s="34"/>
      <c r="N330" s="34"/>
    </row>
    <row r="331" spans="1:14" x14ac:dyDescent="0.2">
      <c r="A331" s="34"/>
      <c r="B331" s="34"/>
      <c r="C331" s="34"/>
      <c r="D331" s="34"/>
      <c r="E331" s="34"/>
      <c r="F331" s="34"/>
      <c r="G331" s="34"/>
      <c r="H331" s="34"/>
      <c r="I331" s="34"/>
      <c r="J331" s="34"/>
      <c r="K331" s="34"/>
      <c r="L331" s="34"/>
      <c r="M331" s="34"/>
      <c r="N331" s="34"/>
    </row>
    <row r="332" spans="1:14" x14ac:dyDescent="0.2">
      <c r="A332" s="34"/>
      <c r="B332" s="34"/>
      <c r="C332" s="34"/>
      <c r="D332" s="34"/>
      <c r="E332" s="34"/>
      <c r="F332" s="34"/>
      <c r="G332" s="34"/>
      <c r="H332" s="34"/>
      <c r="I332" s="34"/>
      <c r="J332" s="34"/>
      <c r="K332" s="34"/>
      <c r="L332" s="34"/>
      <c r="M332" s="34"/>
      <c r="N332" s="34"/>
    </row>
    <row r="333" spans="1:14" x14ac:dyDescent="0.2">
      <c r="A333" s="34"/>
      <c r="B333" s="34"/>
      <c r="C333" s="34"/>
      <c r="D333" s="34"/>
      <c r="E333" s="34"/>
      <c r="F333" s="34"/>
      <c r="G333" s="34"/>
      <c r="H333" s="34"/>
      <c r="I333" s="34"/>
      <c r="J333" s="34"/>
      <c r="K333" s="34"/>
      <c r="L333" s="34"/>
      <c r="M333" s="34"/>
      <c r="N333" s="34"/>
    </row>
    <row r="334" spans="1:14" x14ac:dyDescent="0.2">
      <c r="A334" s="34"/>
      <c r="B334" s="34"/>
      <c r="C334" s="34"/>
      <c r="D334" s="34"/>
      <c r="E334" s="34"/>
      <c r="F334" s="34"/>
      <c r="G334" s="34"/>
      <c r="H334" s="34"/>
      <c r="I334" s="34"/>
      <c r="J334" s="34"/>
      <c r="K334" s="34"/>
      <c r="L334" s="34"/>
      <c r="M334" s="34"/>
      <c r="N334" s="34"/>
    </row>
    <row r="335" spans="1:14" x14ac:dyDescent="0.2">
      <c r="A335" s="34"/>
      <c r="B335" s="34"/>
      <c r="C335" s="34"/>
      <c r="D335" s="34"/>
      <c r="E335" s="34"/>
      <c r="F335" s="34"/>
      <c r="G335" s="34"/>
      <c r="H335" s="34"/>
      <c r="I335" s="34"/>
      <c r="J335" s="34"/>
      <c r="K335" s="34"/>
      <c r="L335" s="34"/>
      <c r="M335" s="34"/>
      <c r="N335" s="34"/>
    </row>
    <row r="336" spans="1:14" x14ac:dyDescent="0.2">
      <c r="A336" s="34"/>
      <c r="B336" s="34"/>
      <c r="C336" s="34"/>
      <c r="D336" s="34"/>
      <c r="E336" s="34"/>
      <c r="F336" s="34"/>
      <c r="G336" s="34"/>
      <c r="H336" s="34"/>
      <c r="I336" s="34"/>
      <c r="J336" s="34"/>
      <c r="K336" s="34"/>
      <c r="L336" s="34"/>
      <c r="M336" s="34"/>
      <c r="N336" s="34"/>
    </row>
    <row r="337" spans="1:14" x14ac:dyDescent="0.2">
      <c r="A337" s="34"/>
      <c r="B337" s="34"/>
      <c r="C337" s="34"/>
      <c r="D337" s="34"/>
      <c r="E337" s="34"/>
      <c r="F337" s="34"/>
      <c r="G337" s="34"/>
      <c r="H337" s="34"/>
      <c r="I337" s="34"/>
      <c r="J337" s="34"/>
      <c r="K337" s="34"/>
      <c r="L337" s="34"/>
      <c r="M337" s="34"/>
      <c r="N337" s="34"/>
    </row>
    <row r="338" spans="1:14" x14ac:dyDescent="0.2">
      <c r="A338" s="34"/>
      <c r="B338" s="34"/>
      <c r="C338" s="34"/>
      <c r="D338" s="34"/>
      <c r="E338" s="34"/>
      <c r="F338" s="34"/>
      <c r="G338" s="34"/>
      <c r="H338" s="34"/>
      <c r="I338" s="34"/>
      <c r="J338" s="34"/>
      <c r="K338" s="34"/>
      <c r="L338" s="34"/>
      <c r="M338" s="34"/>
      <c r="N338" s="34"/>
    </row>
    <row r="339" spans="1:14" x14ac:dyDescent="0.2">
      <c r="A339" s="34"/>
      <c r="B339" s="34"/>
      <c r="C339" s="34"/>
      <c r="D339" s="34"/>
      <c r="E339" s="34"/>
      <c r="F339" s="34"/>
      <c r="G339" s="34"/>
      <c r="H339" s="34"/>
      <c r="I339" s="34"/>
      <c r="J339" s="34"/>
      <c r="K339" s="34"/>
      <c r="L339" s="34"/>
      <c r="M339" s="34"/>
      <c r="N339" s="34"/>
    </row>
    <row r="340" spans="1:14" x14ac:dyDescent="0.2">
      <c r="A340" s="34"/>
      <c r="B340" s="34"/>
      <c r="C340" s="34"/>
      <c r="D340" s="34"/>
      <c r="E340" s="34"/>
      <c r="F340" s="34"/>
      <c r="G340" s="34"/>
      <c r="H340" s="34"/>
      <c r="I340" s="34"/>
      <c r="J340" s="34"/>
      <c r="K340" s="34"/>
      <c r="L340" s="34"/>
      <c r="M340" s="34"/>
      <c r="N340" s="34"/>
    </row>
    <row r="341" spans="1:14" x14ac:dyDescent="0.2">
      <c r="A341" s="34"/>
      <c r="B341" s="34"/>
      <c r="C341" s="34"/>
      <c r="D341" s="34"/>
      <c r="E341" s="34"/>
      <c r="F341" s="34"/>
      <c r="G341" s="34"/>
      <c r="H341" s="34"/>
      <c r="I341" s="34"/>
      <c r="J341" s="34"/>
      <c r="K341" s="34"/>
      <c r="L341" s="34"/>
      <c r="M341" s="34"/>
      <c r="N341" s="34"/>
    </row>
    <row r="342" spans="1:14" x14ac:dyDescent="0.2">
      <c r="A342" s="34"/>
      <c r="B342" s="34"/>
      <c r="C342" s="34"/>
      <c r="D342" s="34"/>
      <c r="E342" s="34"/>
      <c r="F342" s="34"/>
      <c r="G342" s="34"/>
      <c r="H342" s="34"/>
      <c r="I342" s="34"/>
      <c r="J342" s="34"/>
      <c r="K342" s="34"/>
      <c r="L342" s="34"/>
      <c r="M342" s="34"/>
      <c r="N342" s="34"/>
    </row>
    <row r="343" spans="1:14" x14ac:dyDescent="0.2">
      <c r="A343" s="34"/>
      <c r="B343" s="34"/>
      <c r="C343" s="34"/>
      <c r="D343" s="34"/>
      <c r="E343" s="34"/>
      <c r="F343" s="34"/>
      <c r="G343" s="34"/>
      <c r="H343" s="34"/>
      <c r="I343" s="34"/>
      <c r="J343" s="34"/>
      <c r="K343" s="34"/>
      <c r="L343" s="34"/>
      <c r="M343" s="34"/>
      <c r="N343" s="34"/>
    </row>
    <row r="344" spans="1:14" x14ac:dyDescent="0.2">
      <c r="A344" s="34"/>
      <c r="B344" s="34"/>
      <c r="C344" s="34"/>
      <c r="D344" s="34"/>
      <c r="E344" s="34"/>
      <c r="F344" s="34"/>
      <c r="G344" s="34"/>
      <c r="H344" s="34"/>
      <c r="I344" s="34"/>
      <c r="J344" s="34"/>
      <c r="K344" s="34"/>
      <c r="L344" s="34"/>
      <c r="M344" s="34"/>
      <c r="N344" s="34"/>
    </row>
    <row r="345" spans="1:14" x14ac:dyDescent="0.2">
      <c r="A345" s="34"/>
      <c r="B345" s="34"/>
      <c r="C345" s="34"/>
      <c r="D345" s="34"/>
      <c r="E345" s="34"/>
      <c r="F345" s="34"/>
      <c r="G345" s="34"/>
      <c r="H345" s="34"/>
      <c r="I345" s="34"/>
      <c r="J345" s="34"/>
      <c r="K345" s="34"/>
      <c r="L345" s="34"/>
      <c r="M345" s="34"/>
      <c r="N345" s="34"/>
    </row>
    <row r="346" spans="1:14" x14ac:dyDescent="0.2">
      <c r="A346" s="34"/>
      <c r="B346" s="34"/>
      <c r="C346" s="34"/>
      <c r="D346" s="34"/>
      <c r="E346" s="34"/>
      <c r="F346" s="34"/>
      <c r="G346" s="34"/>
      <c r="H346" s="34"/>
      <c r="I346" s="34"/>
      <c r="J346" s="34"/>
      <c r="K346" s="34"/>
      <c r="L346" s="34"/>
      <c r="M346" s="34"/>
      <c r="N346" s="34"/>
    </row>
    <row r="347" spans="1:14" x14ac:dyDescent="0.2">
      <c r="A347" s="34"/>
      <c r="B347" s="34"/>
      <c r="C347" s="34"/>
      <c r="D347" s="34"/>
      <c r="E347" s="34"/>
      <c r="F347" s="34"/>
      <c r="G347" s="34"/>
      <c r="H347" s="34"/>
      <c r="I347" s="34"/>
      <c r="J347" s="34"/>
      <c r="K347" s="34"/>
      <c r="L347" s="34"/>
      <c r="M347" s="34"/>
      <c r="N347" s="34"/>
    </row>
    <row r="348" spans="1:14" x14ac:dyDescent="0.2">
      <c r="A348" s="34"/>
      <c r="B348" s="34"/>
      <c r="C348" s="34"/>
      <c r="D348" s="34"/>
      <c r="E348" s="34"/>
      <c r="F348" s="34"/>
      <c r="G348" s="34"/>
      <c r="H348" s="34"/>
      <c r="I348" s="34"/>
      <c r="J348" s="34"/>
      <c r="K348" s="34"/>
      <c r="L348" s="34"/>
      <c r="M348" s="34"/>
      <c r="N348" s="34"/>
    </row>
    <row r="349" spans="1:14" x14ac:dyDescent="0.2">
      <c r="A349" s="34"/>
      <c r="B349" s="34"/>
      <c r="C349" s="34"/>
      <c r="D349" s="34"/>
      <c r="E349" s="34"/>
      <c r="F349" s="34"/>
      <c r="G349" s="34"/>
      <c r="H349" s="34"/>
      <c r="I349" s="34"/>
      <c r="J349" s="34"/>
      <c r="K349" s="34"/>
      <c r="L349" s="34"/>
      <c r="M349" s="34"/>
      <c r="N349" s="34"/>
    </row>
    <row r="350" spans="1:14" x14ac:dyDescent="0.2">
      <c r="A350" s="34"/>
      <c r="B350" s="34"/>
      <c r="C350" s="34"/>
      <c r="D350" s="34"/>
      <c r="E350" s="34"/>
      <c r="F350" s="34"/>
      <c r="G350" s="34"/>
      <c r="H350" s="34"/>
      <c r="I350" s="34"/>
      <c r="J350" s="34"/>
      <c r="K350" s="34"/>
      <c r="L350" s="34"/>
      <c r="M350" s="34"/>
      <c r="N350" s="34"/>
    </row>
    <row r="351" spans="1:14" x14ac:dyDescent="0.2">
      <c r="A351" s="34"/>
      <c r="B351" s="34"/>
      <c r="C351" s="34"/>
      <c r="D351" s="34"/>
      <c r="E351" s="34"/>
      <c r="F351" s="34"/>
      <c r="G351" s="34"/>
      <c r="H351" s="34"/>
      <c r="I351" s="34"/>
      <c r="J351" s="34"/>
      <c r="K351" s="34"/>
      <c r="L351" s="34"/>
      <c r="M351" s="34"/>
      <c r="N351" s="34"/>
    </row>
    <row r="352" spans="1:14" x14ac:dyDescent="0.2">
      <c r="A352" s="34"/>
      <c r="B352" s="34"/>
      <c r="C352" s="34"/>
      <c r="D352" s="34"/>
      <c r="E352" s="34"/>
      <c r="F352" s="34"/>
      <c r="G352" s="34"/>
      <c r="H352" s="34"/>
      <c r="I352" s="34"/>
      <c r="J352" s="34"/>
      <c r="K352" s="34"/>
      <c r="L352" s="34"/>
      <c r="M352" s="34"/>
      <c r="N352" s="34"/>
    </row>
    <row r="353" spans="1:14" x14ac:dyDescent="0.2">
      <c r="A353" s="34"/>
      <c r="B353" s="34"/>
      <c r="C353" s="34"/>
      <c r="D353" s="34"/>
      <c r="E353" s="34"/>
      <c r="F353" s="34"/>
      <c r="G353" s="34"/>
      <c r="H353" s="34"/>
      <c r="I353" s="34"/>
      <c r="J353" s="34"/>
      <c r="K353" s="34"/>
      <c r="L353" s="34"/>
      <c r="M353" s="34"/>
      <c r="N353" s="34"/>
    </row>
    <row r="354" spans="1:14" x14ac:dyDescent="0.2">
      <c r="A354" s="34"/>
      <c r="B354" s="34"/>
      <c r="C354" s="34"/>
      <c r="D354" s="34"/>
      <c r="E354" s="34"/>
      <c r="F354" s="34"/>
      <c r="G354" s="34"/>
      <c r="H354" s="34"/>
      <c r="I354" s="34"/>
      <c r="J354" s="34"/>
      <c r="K354" s="34"/>
      <c r="L354" s="34"/>
      <c r="M354" s="34"/>
      <c r="N354" s="34"/>
    </row>
    <row r="355" spans="1:14" x14ac:dyDescent="0.2">
      <c r="A355" s="34"/>
      <c r="B355" s="34"/>
      <c r="C355" s="34"/>
      <c r="D355" s="34"/>
      <c r="E355" s="34"/>
      <c r="F355" s="34"/>
      <c r="G355" s="34"/>
      <c r="H355" s="34"/>
      <c r="I355" s="34"/>
      <c r="J355" s="34"/>
      <c r="K355" s="34"/>
      <c r="L355" s="34"/>
      <c r="M355" s="34"/>
      <c r="N355" s="34"/>
    </row>
    <row r="356" spans="1:14" x14ac:dyDescent="0.2">
      <c r="A356" s="34"/>
      <c r="B356" s="34"/>
      <c r="C356" s="34"/>
      <c r="D356" s="34"/>
      <c r="E356" s="34"/>
      <c r="F356" s="34"/>
      <c r="G356" s="34"/>
      <c r="H356" s="34"/>
      <c r="I356" s="34"/>
      <c r="J356" s="34"/>
      <c r="K356" s="34"/>
      <c r="L356" s="34"/>
      <c r="M356" s="34"/>
      <c r="N356" s="34"/>
    </row>
    <row r="357" spans="1:14" x14ac:dyDescent="0.2">
      <c r="A357" s="34"/>
      <c r="B357" s="34"/>
      <c r="C357" s="34"/>
      <c r="D357" s="34"/>
      <c r="E357" s="34"/>
      <c r="F357" s="34"/>
      <c r="G357" s="34"/>
      <c r="H357" s="34"/>
      <c r="I357" s="34"/>
      <c r="J357" s="34"/>
      <c r="K357" s="34"/>
      <c r="L357" s="34"/>
      <c r="M357" s="34"/>
      <c r="N357" s="34"/>
    </row>
    <row r="358" spans="1:14" x14ac:dyDescent="0.2">
      <c r="A358" s="34"/>
      <c r="B358" s="34"/>
      <c r="C358" s="34"/>
      <c r="D358" s="34"/>
      <c r="E358" s="34"/>
      <c r="F358" s="34"/>
      <c r="G358" s="34"/>
      <c r="H358" s="34"/>
      <c r="I358" s="34"/>
      <c r="J358" s="34"/>
      <c r="K358" s="34"/>
      <c r="L358" s="34"/>
      <c r="M358" s="34"/>
      <c r="N358" s="34"/>
    </row>
    <row r="359" spans="1:14" x14ac:dyDescent="0.2">
      <c r="A359" s="34"/>
      <c r="B359" s="34"/>
      <c r="C359" s="34"/>
      <c r="D359" s="34"/>
      <c r="E359" s="34"/>
      <c r="F359" s="34"/>
      <c r="G359" s="34"/>
      <c r="H359" s="34"/>
      <c r="I359" s="34"/>
      <c r="J359" s="34"/>
      <c r="K359" s="34"/>
      <c r="L359" s="34"/>
      <c r="M359" s="34"/>
      <c r="N359" s="34"/>
    </row>
    <row r="360" spans="1:14" x14ac:dyDescent="0.2">
      <c r="A360" s="34"/>
      <c r="B360" s="34"/>
      <c r="C360" s="34"/>
      <c r="D360" s="34"/>
      <c r="E360" s="34"/>
      <c r="F360" s="34"/>
      <c r="G360" s="34"/>
      <c r="H360" s="34"/>
      <c r="I360" s="34"/>
      <c r="J360" s="34"/>
      <c r="K360" s="34"/>
      <c r="L360" s="34"/>
      <c r="M360" s="34"/>
      <c r="N360" s="34"/>
    </row>
    <row r="361" spans="1:14" x14ac:dyDescent="0.2">
      <c r="A361" s="34"/>
      <c r="B361" s="34"/>
      <c r="C361" s="34"/>
      <c r="D361" s="34"/>
      <c r="E361" s="34"/>
      <c r="F361" s="34"/>
      <c r="G361" s="34"/>
      <c r="H361" s="34"/>
      <c r="I361" s="34"/>
      <c r="J361" s="34"/>
      <c r="K361" s="34"/>
      <c r="L361" s="34"/>
      <c r="M361" s="34"/>
      <c r="N361" s="34"/>
    </row>
    <row r="362" spans="1:14" x14ac:dyDescent="0.2">
      <c r="A362" s="34"/>
      <c r="B362" s="34"/>
      <c r="C362" s="34"/>
      <c r="D362" s="34"/>
      <c r="E362" s="34"/>
      <c r="F362" s="34"/>
      <c r="G362" s="34"/>
      <c r="H362" s="34"/>
      <c r="I362" s="34"/>
      <c r="J362" s="34"/>
      <c r="K362" s="34"/>
      <c r="L362" s="34"/>
      <c r="M362" s="34"/>
      <c r="N362" s="34"/>
    </row>
    <row r="363" spans="1:14" x14ac:dyDescent="0.2">
      <c r="A363" s="34"/>
      <c r="B363" s="34"/>
      <c r="C363" s="34"/>
      <c r="D363" s="34"/>
      <c r="E363" s="34"/>
      <c r="F363" s="34"/>
      <c r="G363" s="34"/>
      <c r="H363" s="34"/>
      <c r="I363" s="34"/>
      <c r="J363" s="34"/>
      <c r="K363" s="34"/>
      <c r="L363" s="34"/>
      <c r="M363" s="34"/>
      <c r="N363" s="34"/>
    </row>
    <row r="364" spans="1:14" x14ac:dyDescent="0.2">
      <c r="A364" s="34"/>
      <c r="B364" s="34"/>
      <c r="C364" s="34"/>
      <c r="D364" s="34"/>
      <c r="E364" s="34"/>
      <c r="F364" s="34"/>
      <c r="G364" s="34"/>
      <c r="H364" s="34"/>
      <c r="I364" s="34"/>
      <c r="J364" s="34"/>
      <c r="K364" s="34"/>
      <c r="L364" s="34"/>
      <c r="M364" s="34"/>
      <c r="N364" s="34"/>
    </row>
    <row r="365" spans="1:14" x14ac:dyDescent="0.2">
      <c r="A365" s="34"/>
      <c r="B365" s="34"/>
      <c r="C365" s="34"/>
      <c r="D365" s="34"/>
      <c r="E365" s="34"/>
      <c r="F365" s="34"/>
      <c r="G365" s="34"/>
      <c r="H365" s="34"/>
      <c r="I365" s="34"/>
      <c r="J365" s="34"/>
      <c r="K365" s="34"/>
      <c r="L365" s="34"/>
      <c r="M365" s="34"/>
      <c r="N365" s="34"/>
    </row>
    <row r="366" spans="1:14" x14ac:dyDescent="0.2">
      <c r="A366" s="34"/>
      <c r="B366" s="34"/>
      <c r="C366" s="34"/>
      <c r="D366" s="34"/>
      <c r="E366" s="34"/>
      <c r="F366" s="34"/>
      <c r="G366" s="34"/>
      <c r="H366" s="34"/>
      <c r="I366" s="34"/>
      <c r="J366" s="34"/>
      <c r="K366" s="34"/>
      <c r="L366" s="34"/>
      <c r="M366" s="34"/>
      <c r="N366" s="34"/>
    </row>
    <row r="367" spans="1:14" x14ac:dyDescent="0.2">
      <c r="A367" s="34"/>
      <c r="B367" s="34"/>
      <c r="C367" s="34"/>
      <c r="D367" s="34"/>
      <c r="E367" s="34"/>
      <c r="F367" s="34"/>
      <c r="G367" s="34"/>
      <c r="H367" s="34"/>
      <c r="I367" s="34"/>
      <c r="J367" s="34"/>
      <c r="K367" s="34"/>
      <c r="L367" s="34"/>
      <c r="M367" s="34"/>
      <c r="N367" s="34"/>
    </row>
    <row r="368" spans="1:14" x14ac:dyDescent="0.2">
      <c r="A368" s="34"/>
      <c r="B368" s="34"/>
      <c r="C368" s="34"/>
      <c r="D368" s="34"/>
      <c r="E368" s="34"/>
      <c r="F368" s="34"/>
      <c r="G368" s="34"/>
      <c r="H368" s="34"/>
      <c r="I368" s="34"/>
      <c r="J368" s="34"/>
      <c r="K368" s="34"/>
      <c r="L368" s="34"/>
      <c r="M368" s="34"/>
      <c r="N368" s="34"/>
    </row>
    <row r="369" spans="1:14" x14ac:dyDescent="0.2">
      <c r="A369" s="34"/>
      <c r="B369" s="34"/>
      <c r="C369" s="34"/>
      <c r="D369" s="34"/>
      <c r="E369" s="34"/>
      <c r="F369" s="34"/>
      <c r="G369" s="34"/>
      <c r="H369" s="34"/>
      <c r="I369" s="34"/>
      <c r="J369" s="34"/>
      <c r="K369" s="34"/>
      <c r="L369" s="34"/>
      <c r="M369" s="34"/>
      <c r="N369" s="34"/>
    </row>
    <row r="370" spans="1:14" x14ac:dyDescent="0.2">
      <c r="A370" s="34"/>
      <c r="B370" s="34"/>
      <c r="C370" s="34"/>
      <c r="D370" s="34"/>
      <c r="E370" s="34"/>
      <c r="F370" s="34"/>
      <c r="G370" s="34"/>
      <c r="H370" s="34"/>
      <c r="I370" s="34"/>
      <c r="J370" s="34"/>
      <c r="K370" s="34"/>
      <c r="L370" s="34"/>
      <c r="M370" s="34"/>
      <c r="N370" s="34"/>
    </row>
    <row r="371" spans="1:14" x14ac:dyDescent="0.2">
      <c r="A371" s="34"/>
      <c r="B371" s="34"/>
      <c r="C371" s="34"/>
      <c r="D371" s="34"/>
      <c r="E371" s="34"/>
      <c r="F371" s="34"/>
      <c r="G371" s="34"/>
      <c r="H371" s="34"/>
      <c r="I371" s="34"/>
      <c r="J371" s="34"/>
      <c r="K371" s="34"/>
      <c r="L371" s="34"/>
      <c r="M371" s="34"/>
      <c r="N371" s="34"/>
    </row>
    <row r="372" spans="1:14" x14ac:dyDescent="0.2">
      <c r="A372" s="34"/>
      <c r="B372" s="34"/>
      <c r="C372" s="34"/>
      <c r="D372" s="34"/>
      <c r="E372" s="34"/>
      <c r="F372" s="34"/>
      <c r="G372" s="34"/>
      <c r="H372" s="34"/>
      <c r="I372" s="34"/>
      <c r="J372" s="34"/>
      <c r="K372" s="34"/>
      <c r="L372" s="34"/>
      <c r="M372" s="34"/>
      <c r="N372" s="34"/>
    </row>
    <row r="373" spans="1:14" x14ac:dyDescent="0.2">
      <c r="A373" s="34"/>
      <c r="B373" s="34"/>
      <c r="C373" s="34"/>
      <c r="D373" s="34"/>
      <c r="E373" s="34"/>
      <c r="F373" s="34"/>
      <c r="G373" s="34"/>
      <c r="H373" s="34"/>
      <c r="I373" s="34"/>
      <c r="J373" s="34"/>
      <c r="K373" s="34"/>
      <c r="L373" s="34"/>
      <c r="M373" s="34"/>
      <c r="N373" s="34"/>
    </row>
    <row r="374" spans="1:14" x14ac:dyDescent="0.2">
      <c r="A374" s="34"/>
      <c r="B374" s="34"/>
      <c r="C374" s="34"/>
      <c r="D374" s="34"/>
      <c r="E374" s="34"/>
      <c r="F374" s="34"/>
      <c r="G374" s="34"/>
      <c r="H374" s="34"/>
      <c r="I374" s="34"/>
      <c r="J374" s="34"/>
      <c r="K374" s="34"/>
      <c r="L374" s="34"/>
      <c r="M374" s="34"/>
      <c r="N374" s="34"/>
    </row>
    <row r="375" spans="1:14" x14ac:dyDescent="0.2">
      <c r="A375" s="34"/>
      <c r="B375" s="34"/>
      <c r="C375" s="34"/>
      <c r="D375" s="34"/>
      <c r="E375" s="34"/>
      <c r="F375" s="34"/>
      <c r="G375" s="34"/>
      <c r="H375" s="34"/>
      <c r="I375" s="34"/>
      <c r="J375" s="34"/>
      <c r="K375" s="34"/>
      <c r="L375" s="34"/>
      <c r="M375" s="34"/>
      <c r="N375" s="34"/>
    </row>
    <row r="376" spans="1:14" x14ac:dyDescent="0.2">
      <c r="A376" s="34"/>
      <c r="B376" s="34"/>
      <c r="C376" s="34"/>
      <c r="D376" s="34"/>
      <c r="E376" s="34"/>
      <c r="F376" s="34"/>
      <c r="G376" s="34"/>
      <c r="H376" s="34"/>
      <c r="I376" s="34"/>
      <c r="J376" s="34"/>
      <c r="K376" s="34"/>
      <c r="L376" s="34"/>
      <c r="M376" s="34"/>
      <c r="N376" s="34"/>
    </row>
    <row r="377" spans="1:14" x14ac:dyDescent="0.2">
      <c r="A377" s="34"/>
      <c r="B377" s="34"/>
      <c r="C377" s="34"/>
      <c r="D377" s="34"/>
      <c r="E377" s="34"/>
      <c r="F377" s="34"/>
      <c r="G377" s="34"/>
      <c r="H377" s="34"/>
      <c r="I377" s="34"/>
      <c r="J377" s="34"/>
      <c r="K377" s="34"/>
      <c r="L377" s="34"/>
      <c r="M377" s="34"/>
      <c r="N377" s="34"/>
    </row>
    <row r="378" spans="1:14" x14ac:dyDescent="0.2">
      <c r="A378" s="34"/>
      <c r="B378" s="34"/>
      <c r="C378" s="34"/>
      <c r="D378" s="34"/>
      <c r="E378" s="34"/>
      <c r="F378" s="34"/>
      <c r="G378" s="34"/>
      <c r="H378" s="34"/>
      <c r="I378" s="34"/>
      <c r="J378" s="34"/>
      <c r="K378" s="34"/>
      <c r="L378" s="34"/>
      <c r="M378" s="34"/>
      <c r="N378" s="34"/>
    </row>
    <row r="379" spans="1:14" x14ac:dyDescent="0.2">
      <c r="A379" s="34"/>
      <c r="B379" s="34"/>
      <c r="C379" s="34"/>
      <c r="D379" s="34"/>
      <c r="E379" s="34"/>
      <c r="F379" s="34"/>
      <c r="G379" s="34"/>
      <c r="H379" s="34"/>
      <c r="I379" s="34"/>
      <c r="J379" s="34"/>
      <c r="K379" s="34"/>
      <c r="L379" s="34"/>
      <c r="M379" s="34"/>
      <c r="N379" s="34"/>
    </row>
    <row r="380" spans="1:14" x14ac:dyDescent="0.2">
      <c r="A380" s="34"/>
      <c r="B380" s="34"/>
      <c r="C380" s="34"/>
      <c r="D380" s="34"/>
      <c r="E380" s="34"/>
      <c r="F380" s="34"/>
      <c r="G380" s="34"/>
      <c r="H380" s="34"/>
      <c r="I380" s="34"/>
      <c r="J380" s="34"/>
      <c r="K380" s="34"/>
      <c r="L380" s="34"/>
      <c r="M380" s="34"/>
      <c r="N380" s="34"/>
    </row>
    <row r="381" spans="1:14" x14ac:dyDescent="0.2">
      <c r="A381" s="34"/>
      <c r="B381" s="34"/>
      <c r="C381" s="34"/>
      <c r="D381" s="34"/>
      <c r="E381" s="34"/>
      <c r="F381" s="34"/>
      <c r="G381" s="34"/>
      <c r="H381" s="34"/>
      <c r="I381" s="34"/>
      <c r="J381" s="34"/>
      <c r="K381" s="34"/>
      <c r="L381" s="34"/>
      <c r="M381" s="34"/>
      <c r="N381" s="34"/>
    </row>
    <row r="382" spans="1:14" x14ac:dyDescent="0.2">
      <c r="A382" s="34"/>
      <c r="B382" s="34"/>
      <c r="C382" s="34"/>
      <c r="D382" s="34"/>
      <c r="E382" s="34"/>
      <c r="F382" s="34"/>
      <c r="G382" s="34"/>
      <c r="H382" s="34"/>
      <c r="I382" s="34"/>
      <c r="J382" s="34"/>
      <c r="K382" s="34"/>
      <c r="L382" s="34"/>
      <c r="M382" s="34"/>
      <c r="N382" s="34"/>
    </row>
    <row r="383" spans="1:14" x14ac:dyDescent="0.2">
      <c r="A383" s="34"/>
      <c r="B383" s="34"/>
      <c r="C383" s="34"/>
      <c r="D383" s="34"/>
      <c r="E383" s="34"/>
      <c r="F383" s="34"/>
      <c r="G383" s="34"/>
      <c r="H383" s="34"/>
      <c r="I383" s="34"/>
      <c r="J383" s="34"/>
      <c r="K383" s="34"/>
      <c r="L383" s="34"/>
      <c r="M383" s="34"/>
      <c r="N383" s="34"/>
    </row>
    <row r="384" spans="1:14" x14ac:dyDescent="0.2">
      <c r="A384" s="34"/>
      <c r="B384" s="34"/>
      <c r="C384" s="34"/>
      <c r="D384" s="34"/>
      <c r="E384" s="34"/>
      <c r="F384" s="34"/>
      <c r="G384" s="34"/>
      <c r="H384" s="34"/>
      <c r="I384" s="34"/>
      <c r="J384" s="34"/>
      <c r="K384" s="34"/>
      <c r="L384" s="34"/>
      <c r="M384" s="34"/>
      <c r="N384" s="34"/>
    </row>
    <row r="385" spans="1:14" x14ac:dyDescent="0.2">
      <c r="A385" s="34"/>
      <c r="B385" s="34"/>
      <c r="C385" s="34"/>
      <c r="D385" s="34"/>
      <c r="E385" s="34"/>
      <c r="F385" s="34"/>
      <c r="G385" s="34"/>
      <c r="H385" s="34"/>
      <c r="I385" s="34"/>
      <c r="J385" s="34"/>
      <c r="K385" s="34"/>
      <c r="L385" s="34"/>
      <c r="M385" s="34"/>
      <c r="N385" s="34"/>
    </row>
    <row r="386" spans="1:14" x14ac:dyDescent="0.2">
      <c r="A386" s="34"/>
      <c r="B386" s="34"/>
      <c r="C386" s="34"/>
      <c r="D386" s="34"/>
      <c r="E386" s="34"/>
      <c r="F386" s="34"/>
      <c r="G386" s="34"/>
      <c r="H386" s="34"/>
      <c r="I386" s="34"/>
      <c r="J386" s="34"/>
      <c r="K386" s="34"/>
      <c r="L386" s="34"/>
      <c r="M386" s="34"/>
      <c r="N386" s="34"/>
    </row>
    <row r="387" spans="1:14" x14ac:dyDescent="0.2">
      <c r="A387" s="34"/>
      <c r="B387" s="34"/>
      <c r="C387" s="34"/>
      <c r="D387" s="34"/>
      <c r="E387" s="34"/>
      <c r="F387" s="34"/>
      <c r="G387" s="34"/>
      <c r="H387" s="34"/>
      <c r="I387" s="34"/>
      <c r="J387" s="34"/>
      <c r="K387" s="34"/>
      <c r="L387" s="34"/>
      <c r="M387" s="34"/>
      <c r="N387" s="34"/>
    </row>
    <row r="388" spans="1:14" x14ac:dyDescent="0.2">
      <c r="A388" s="34"/>
      <c r="B388" s="34"/>
      <c r="C388" s="34"/>
      <c r="D388" s="34"/>
      <c r="E388" s="34"/>
      <c r="F388" s="34"/>
      <c r="G388" s="34"/>
      <c r="H388" s="34"/>
      <c r="I388" s="34"/>
      <c r="J388" s="34"/>
      <c r="K388" s="34"/>
      <c r="L388" s="34"/>
      <c r="M388" s="34"/>
      <c r="N388" s="34"/>
    </row>
    <row r="389" spans="1:14" x14ac:dyDescent="0.2">
      <c r="A389" s="34"/>
      <c r="B389" s="34"/>
      <c r="C389" s="34"/>
      <c r="D389" s="34"/>
      <c r="E389" s="34"/>
      <c r="F389" s="34"/>
      <c r="G389" s="34"/>
      <c r="H389" s="34"/>
      <c r="I389" s="34"/>
      <c r="J389" s="34"/>
      <c r="K389" s="34"/>
      <c r="L389" s="34"/>
      <c r="M389" s="34"/>
      <c r="N389" s="34"/>
    </row>
    <row r="390" spans="1:14" x14ac:dyDescent="0.2">
      <c r="A390" s="34"/>
      <c r="B390" s="34"/>
      <c r="C390" s="34"/>
      <c r="D390" s="34"/>
      <c r="E390" s="34"/>
      <c r="F390" s="34"/>
      <c r="G390" s="34"/>
      <c r="H390" s="34"/>
      <c r="I390" s="34"/>
      <c r="J390" s="34"/>
      <c r="K390" s="34"/>
      <c r="L390" s="34"/>
      <c r="M390" s="34"/>
      <c r="N390" s="34"/>
    </row>
    <row r="391" spans="1:14" x14ac:dyDescent="0.2">
      <c r="A391" s="34"/>
      <c r="B391" s="34"/>
      <c r="C391" s="34"/>
      <c r="D391" s="34"/>
      <c r="E391" s="34"/>
      <c r="F391" s="34"/>
      <c r="G391" s="34"/>
      <c r="H391" s="34"/>
      <c r="I391" s="34"/>
      <c r="J391" s="34"/>
      <c r="K391" s="34"/>
      <c r="L391" s="34"/>
      <c r="M391" s="34"/>
      <c r="N391" s="34"/>
    </row>
    <row r="392" spans="1:14" x14ac:dyDescent="0.2">
      <c r="A392" s="34"/>
      <c r="B392" s="34"/>
      <c r="C392" s="34"/>
      <c r="D392" s="34"/>
      <c r="E392" s="34"/>
      <c r="F392" s="34"/>
      <c r="G392" s="34"/>
      <c r="H392" s="34"/>
      <c r="I392" s="34"/>
      <c r="J392" s="34"/>
      <c r="K392" s="34"/>
      <c r="L392" s="34"/>
      <c r="M392" s="34"/>
      <c r="N392" s="34"/>
    </row>
    <row r="393" spans="1:14" x14ac:dyDescent="0.2">
      <c r="A393" s="34"/>
      <c r="B393" s="34"/>
      <c r="C393" s="34"/>
      <c r="D393" s="34"/>
      <c r="E393" s="34"/>
      <c r="F393" s="34"/>
      <c r="G393" s="34"/>
      <c r="H393" s="34"/>
      <c r="I393" s="34"/>
      <c r="J393" s="34"/>
      <c r="K393" s="34"/>
      <c r="L393" s="34"/>
      <c r="M393" s="34"/>
      <c r="N393" s="34"/>
    </row>
    <row r="394" spans="1:14" x14ac:dyDescent="0.2">
      <c r="A394" s="34"/>
      <c r="B394" s="34"/>
      <c r="C394" s="34"/>
      <c r="D394" s="34"/>
      <c r="E394" s="34"/>
      <c r="F394" s="34"/>
      <c r="G394" s="34"/>
      <c r="H394" s="34"/>
      <c r="I394" s="34"/>
      <c r="J394" s="34"/>
      <c r="K394" s="34"/>
      <c r="L394" s="34"/>
      <c r="M394" s="34"/>
      <c r="N394" s="34"/>
    </row>
    <row r="395" spans="1:14" x14ac:dyDescent="0.2">
      <c r="A395" s="34"/>
      <c r="B395" s="34"/>
      <c r="C395" s="34"/>
      <c r="D395" s="34"/>
      <c r="E395" s="34"/>
      <c r="F395" s="34"/>
      <c r="G395" s="34"/>
      <c r="H395" s="34"/>
      <c r="I395" s="34"/>
      <c r="J395" s="34"/>
      <c r="K395" s="34"/>
      <c r="L395" s="34"/>
      <c r="M395" s="34"/>
      <c r="N395" s="34"/>
    </row>
    <row r="396" spans="1:14" x14ac:dyDescent="0.2">
      <c r="A396" s="34"/>
      <c r="B396" s="34"/>
      <c r="C396" s="34"/>
      <c r="D396" s="34"/>
      <c r="E396" s="34"/>
      <c r="F396" s="34"/>
      <c r="G396" s="34"/>
      <c r="H396" s="34"/>
      <c r="I396" s="34"/>
      <c r="J396" s="34"/>
      <c r="K396" s="34"/>
      <c r="L396" s="34"/>
      <c r="M396" s="34"/>
      <c r="N396" s="34"/>
    </row>
    <row r="397" spans="1:14" x14ac:dyDescent="0.2">
      <c r="A397" s="34"/>
      <c r="B397" s="34"/>
      <c r="C397" s="34"/>
      <c r="D397" s="34"/>
      <c r="E397" s="34"/>
      <c r="F397" s="34"/>
      <c r="G397" s="34"/>
      <c r="H397" s="34"/>
      <c r="I397" s="34"/>
      <c r="J397" s="34"/>
      <c r="K397" s="34"/>
      <c r="L397" s="34"/>
      <c r="M397" s="34"/>
      <c r="N397" s="34"/>
    </row>
    <row r="398" spans="1:14" x14ac:dyDescent="0.2">
      <c r="A398" s="34"/>
      <c r="B398" s="34"/>
      <c r="C398" s="34"/>
      <c r="D398" s="34"/>
      <c r="E398" s="34"/>
      <c r="F398" s="34"/>
      <c r="G398" s="34"/>
      <c r="H398" s="34"/>
      <c r="I398" s="34"/>
      <c r="J398" s="34"/>
      <c r="K398" s="34"/>
      <c r="L398" s="34"/>
      <c r="M398" s="34"/>
      <c r="N398" s="34"/>
    </row>
    <row r="399" spans="1:14" x14ac:dyDescent="0.2">
      <c r="A399" s="34"/>
      <c r="B399" s="34"/>
      <c r="C399" s="34"/>
      <c r="D399" s="34"/>
      <c r="E399" s="34"/>
      <c r="F399" s="34"/>
      <c r="G399" s="34"/>
      <c r="H399" s="34"/>
      <c r="I399" s="34"/>
      <c r="J399" s="34"/>
      <c r="K399" s="34"/>
      <c r="L399" s="34"/>
      <c r="M399" s="34"/>
      <c r="N399" s="34"/>
    </row>
    <row r="400" spans="1:14" x14ac:dyDescent="0.2">
      <c r="A400" s="34"/>
      <c r="B400" s="34"/>
      <c r="C400" s="34"/>
      <c r="D400" s="34"/>
      <c r="E400" s="34"/>
      <c r="F400" s="34"/>
      <c r="G400" s="34"/>
      <c r="H400" s="34"/>
      <c r="I400" s="34"/>
      <c r="J400" s="34"/>
      <c r="K400" s="34"/>
      <c r="L400" s="34"/>
      <c r="M400" s="34"/>
      <c r="N400" s="34"/>
    </row>
    <row r="401" spans="1:14" x14ac:dyDescent="0.2">
      <c r="A401" s="34"/>
      <c r="B401" s="34"/>
      <c r="C401" s="34"/>
      <c r="D401" s="34"/>
      <c r="E401" s="34"/>
      <c r="F401" s="34"/>
      <c r="G401" s="34"/>
      <c r="H401" s="34"/>
      <c r="I401" s="34"/>
      <c r="J401" s="34"/>
      <c r="K401" s="34"/>
      <c r="L401" s="34"/>
      <c r="M401" s="34"/>
      <c r="N401" s="34"/>
    </row>
    <row r="402" spans="1:14" x14ac:dyDescent="0.2">
      <c r="A402" s="34"/>
      <c r="B402" s="34"/>
      <c r="C402" s="34"/>
      <c r="D402" s="34"/>
      <c r="E402" s="34"/>
      <c r="F402" s="34"/>
      <c r="G402" s="34"/>
      <c r="H402" s="34"/>
      <c r="I402" s="34"/>
      <c r="J402" s="34"/>
      <c r="K402" s="34"/>
      <c r="L402" s="34"/>
      <c r="M402" s="34"/>
      <c r="N402" s="34"/>
    </row>
    <row r="403" spans="1:14" x14ac:dyDescent="0.2">
      <c r="A403" s="34"/>
      <c r="B403" s="34"/>
      <c r="C403" s="34"/>
      <c r="D403" s="34"/>
      <c r="E403" s="34"/>
      <c r="F403" s="34"/>
      <c r="G403" s="34"/>
      <c r="H403" s="34"/>
      <c r="I403" s="34"/>
      <c r="J403" s="34"/>
      <c r="K403" s="34"/>
      <c r="L403" s="34"/>
      <c r="M403" s="34"/>
      <c r="N403" s="34"/>
    </row>
    <row r="404" spans="1:14" x14ac:dyDescent="0.2">
      <c r="A404" s="34"/>
      <c r="B404" s="34"/>
      <c r="C404" s="34"/>
      <c r="D404" s="34"/>
      <c r="E404" s="34"/>
      <c r="F404" s="34"/>
      <c r="G404" s="34"/>
      <c r="H404" s="34"/>
      <c r="I404" s="34"/>
      <c r="J404" s="34"/>
      <c r="K404" s="34"/>
      <c r="L404" s="34"/>
      <c r="M404" s="34"/>
      <c r="N404" s="34"/>
    </row>
    <row r="405" spans="1:14" x14ac:dyDescent="0.2">
      <c r="A405" s="34"/>
      <c r="B405" s="34"/>
      <c r="C405" s="34"/>
      <c r="D405" s="34"/>
      <c r="E405" s="34"/>
      <c r="F405" s="34"/>
      <c r="G405" s="34"/>
      <c r="H405" s="34"/>
      <c r="I405" s="34"/>
      <c r="J405" s="34"/>
      <c r="K405" s="34"/>
      <c r="L405" s="34"/>
      <c r="M405" s="34"/>
      <c r="N405" s="34"/>
    </row>
    <row r="406" spans="1:14" x14ac:dyDescent="0.2">
      <c r="A406" s="34"/>
      <c r="B406" s="34"/>
      <c r="C406" s="34"/>
      <c r="D406" s="34"/>
      <c r="E406" s="34"/>
      <c r="F406" s="34"/>
      <c r="G406" s="34"/>
      <c r="H406" s="34"/>
      <c r="I406" s="34"/>
      <c r="J406" s="34"/>
      <c r="K406" s="34"/>
      <c r="L406" s="34"/>
      <c r="M406" s="34"/>
      <c r="N406" s="34"/>
    </row>
    <row r="407" spans="1:14" x14ac:dyDescent="0.2">
      <c r="A407" s="34"/>
      <c r="B407" s="34"/>
      <c r="C407" s="34"/>
      <c r="D407" s="34"/>
      <c r="E407" s="34"/>
      <c r="F407" s="34"/>
      <c r="G407" s="34"/>
      <c r="H407" s="34"/>
      <c r="I407" s="34"/>
      <c r="J407" s="34"/>
      <c r="K407" s="34"/>
      <c r="L407" s="34"/>
      <c r="M407" s="34"/>
      <c r="N407" s="34"/>
    </row>
    <row r="408" spans="1:14" x14ac:dyDescent="0.2">
      <c r="A408" s="34"/>
      <c r="B408" s="34"/>
      <c r="C408" s="34"/>
      <c r="D408" s="34"/>
      <c r="E408" s="34"/>
      <c r="F408" s="34"/>
      <c r="G408" s="34"/>
      <c r="H408" s="34"/>
      <c r="I408" s="34"/>
      <c r="J408" s="34"/>
      <c r="K408" s="34"/>
      <c r="L408" s="34"/>
      <c r="M408" s="34"/>
      <c r="N408" s="34"/>
    </row>
    <row r="409" spans="1:14" x14ac:dyDescent="0.2">
      <c r="A409" s="34"/>
      <c r="B409" s="34"/>
      <c r="C409" s="34"/>
      <c r="D409" s="34"/>
      <c r="E409" s="34"/>
      <c r="F409" s="34"/>
      <c r="G409" s="34"/>
      <c r="H409" s="34"/>
      <c r="I409" s="34"/>
      <c r="J409" s="34"/>
      <c r="K409" s="34"/>
      <c r="L409" s="34"/>
      <c r="M409" s="34"/>
      <c r="N409" s="34"/>
    </row>
    <row r="410" spans="1:14" x14ac:dyDescent="0.2">
      <c r="A410" s="34"/>
      <c r="B410" s="34"/>
      <c r="C410" s="34"/>
      <c r="D410" s="34"/>
      <c r="E410" s="34"/>
      <c r="F410" s="34"/>
      <c r="G410" s="34"/>
      <c r="H410" s="34"/>
      <c r="I410" s="34"/>
      <c r="J410" s="34"/>
      <c r="K410" s="34"/>
      <c r="L410" s="34"/>
      <c r="M410" s="34"/>
      <c r="N410" s="34"/>
    </row>
    <row r="411" spans="1:14" x14ac:dyDescent="0.2">
      <c r="A411" s="34"/>
      <c r="B411" s="34"/>
      <c r="C411" s="34"/>
      <c r="D411" s="34"/>
      <c r="E411" s="34"/>
      <c r="F411" s="34"/>
      <c r="G411" s="34"/>
      <c r="H411" s="34"/>
      <c r="I411" s="34"/>
      <c r="J411" s="34"/>
      <c r="K411" s="34"/>
      <c r="L411" s="34"/>
      <c r="M411" s="34"/>
      <c r="N411" s="34"/>
    </row>
    <row r="412" spans="1:14" x14ac:dyDescent="0.2">
      <c r="A412" s="34"/>
      <c r="B412" s="34"/>
      <c r="C412" s="34"/>
      <c r="D412" s="34"/>
      <c r="E412" s="34"/>
      <c r="F412" s="34"/>
      <c r="G412" s="34"/>
      <c r="H412" s="34"/>
      <c r="I412" s="34"/>
      <c r="J412" s="34"/>
      <c r="K412" s="34"/>
      <c r="L412" s="34"/>
      <c r="M412" s="34"/>
      <c r="N412" s="34"/>
    </row>
    <row r="413" spans="1:14" x14ac:dyDescent="0.2">
      <c r="A413" s="34"/>
      <c r="B413" s="34"/>
      <c r="C413" s="34"/>
      <c r="D413" s="34"/>
      <c r="E413" s="34"/>
      <c r="F413" s="34"/>
      <c r="G413" s="34"/>
      <c r="H413" s="34"/>
      <c r="I413" s="34"/>
      <c r="J413" s="34"/>
      <c r="K413" s="34"/>
      <c r="L413" s="34"/>
      <c r="M413" s="34"/>
      <c r="N413" s="34"/>
    </row>
    <row r="414" spans="1:14" x14ac:dyDescent="0.2">
      <c r="A414" s="34"/>
      <c r="B414" s="34"/>
      <c r="C414" s="34"/>
      <c r="D414" s="34"/>
      <c r="E414" s="34"/>
      <c r="F414" s="34"/>
      <c r="G414" s="34"/>
      <c r="H414" s="34"/>
      <c r="I414" s="34"/>
      <c r="J414" s="34"/>
      <c r="K414" s="34"/>
      <c r="L414" s="34"/>
      <c r="M414" s="34"/>
      <c r="N414" s="34"/>
    </row>
    <row r="415" spans="1:14" x14ac:dyDescent="0.2">
      <c r="A415" s="34"/>
      <c r="B415" s="34"/>
      <c r="C415" s="34"/>
      <c r="D415" s="34"/>
      <c r="E415" s="34"/>
      <c r="F415" s="34"/>
      <c r="G415" s="34"/>
      <c r="H415" s="34"/>
      <c r="I415" s="34"/>
      <c r="J415" s="34"/>
      <c r="K415" s="34"/>
      <c r="L415" s="34"/>
      <c r="M415" s="34"/>
      <c r="N415" s="34"/>
    </row>
    <row r="416" spans="1:14" x14ac:dyDescent="0.2">
      <c r="A416" s="34"/>
      <c r="B416" s="34"/>
      <c r="C416" s="34"/>
      <c r="D416" s="34"/>
      <c r="E416" s="34"/>
      <c r="F416" s="34"/>
      <c r="G416" s="34"/>
      <c r="H416" s="34"/>
      <c r="I416" s="34"/>
      <c r="J416" s="34"/>
      <c r="K416" s="34"/>
      <c r="L416" s="34"/>
      <c r="M416" s="34"/>
      <c r="N416" s="34"/>
    </row>
    <row r="417" spans="1:14" x14ac:dyDescent="0.2">
      <c r="A417" s="34"/>
      <c r="B417" s="34"/>
      <c r="C417" s="34"/>
      <c r="D417" s="34"/>
      <c r="E417" s="34"/>
      <c r="F417" s="34"/>
      <c r="G417" s="34"/>
      <c r="H417" s="34"/>
      <c r="I417" s="34"/>
      <c r="J417" s="34"/>
      <c r="K417" s="34"/>
      <c r="L417" s="34"/>
      <c r="M417" s="34"/>
      <c r="N417" s="34"/>
    </row>
    <row r="418" spans="1:14" x14ac:dyDescent="0.2">
      <c r="A418" s="34"/>
      <c r="B418" s="34"/>
      <c r="C418" s="34"/>
      <c r="D418" s="34"/>
      <c r="E418" s="34"/>
      <c r="F418" s="34"/>
      <c r="G418" s="34"/>
      <c r="H418" s="34"/>
      <c r="I418" s="34"/>
      <c r="J418" s="34"/>
      <c r="K418" s="34"/>
      <c r="L418" s="34"/>
      <c r="M418" s="34"/>
      <c r="N418" s="34"/>
    </row>
    <row r="419" spans="1:14" x14ac:dyDescent="0.2">
      <c r="A419" s="34"/>
      <c r="B419" s="34"/>
      <c r="C419" s="34"/>
      <c r="D419" s="34"/>
      <c r="E419" s="34"/>
      <c r="F419" s="34"/>
      <c r="G419" s="34"/>
      <c r="H419" s="34"/>
      <c r="I419" s="34"/>
      <c r="J419" s="34"/>
      <c r="K419" s="34"/>
      <c r="L419" s="34"/>
      <c r="M419" s="34"/>
      <c r="N419" s="34"/>
    </row>
    <row r="420" spans="1:14" x14ac:dyDescent="0.2">
      <c r="A420" s="34"/>
      <c r="B420" s="34"/>
      <c r="C420" s="34"/>
      <c r="D420" s="34"/>
      <c r="E420" s="34"/>
      <c r="F420" s="34"/>
      <c r="G420" s="34"/>
      <c r="H420" s="34"/>
      <c r="I420" s="34"/>
      <c r="J420" s="34"/>
      <c r="K420" s="34"/>
      <c r="L420" s="34"/>
      <c r="M420" s="34"/>
      <c r="N420" s="34"/>
    </row>
    <row r="421" spans="1:14" x14ac:dyDescent="0.2">
      <c r="A421" s="34"/>
      <c r="B421" s="34"/>
      <c r="C421" s="34"/>
      <c r="D421" s="34"/>
      <c r="E421" s="34"/>
      <c r="F421" s="34"/>
      <c r="G421" s="34"/>
      <c r="H421" s="34"/>
      <c r="I421" s="34"/>
      <c r="J421" s="34"/>
      <c r="K421" s="34"/>
      <c r="L421" s="34"/>
      <c r="M421" s="34"/>
      <c r="N421" s="34"/>
    </row>
    <row r="422" spans="1:14" x14ac:dyDescent="0.2">
      <c r="A422" s="34"/>
      <c r="B422" s="34"/>
      <c r="C422" s="34"/>
      <c r="D422" s="34"/>
      <c r="E422" s="34"/>
      <c r="F422" s="34"/>
      <c r="G422" s="34"/>
      <c r="H422" s="34"/>
      <c r="I422" s="34"/>
      <c r="J422" s="34"/>
      <c r="K422" s="34"/>
      <c r="L422" s="34"/>
      <c r="M422" s="34"/>
      <c r="N422" s="34"/>
    </row>
    <row r="423" spans="1:14" x14ac:dyDescent="0.2">
      <c r="A423" s="34"/>
      <c r="B423" s="34"/>
      <c r="C423" s="34"/>
      <c r="D423" s="34"/>
      <c r="E423" s="34"/>
      <c r="F423" s="34"/>
      <c r="G423" s="34"/>
      <c r="H423" s="34"/>
      <c r="I423" s="34"/>
      <c r="J423" s="34"/>
      <c r="K423" s="34"/>
      <c r="L423" s="34"/>
      <c r="M423" s="34"/>
      <c r="N423" s="34"/>
    </row>
    <row r="424" spans="1:14" x14ac:dyDescent="0.2">
      <c r="A424" s="34"/>
      <c r="B424" s="34"/>
      <c r="C424" s="34"/>
      <c r="D424" s="34"/>
      <c r="E424" s="34"/>
      <c r="F424" s="34"/>
      <c r="G424" s="34"/>
      <c r="H424" s="34"/>
      <c r="I424" s="34"/>
      <c r="J424" s="34"/>
      <c r="K424" s="34"/>
      <c r="L424" s="34"/>
      <c r="M424" s="34"/>
      <c r="N424" s="34"/>
    </row>
    <row r="425" spans="1:14" x14ac:dyDescent="0.2">
      <c r="A425" s="34"/>
      <c r="B425" s="34"/>
      <c r="C425" s="34"/>
      <c r="D425" s="34"/>
      <c r="E425" s="34"/>
      <c r="F425" s="34"/>
      <c r="G425" s="34"/>
      <c r="H425" s="34"/>
      <c r="I425" s="34"/>
      <c r="J425" s="34"/>
      <c r="K425" s="34"/>
      <c r="L425" s="34"/>
      <c r="M425" s="34"/>
      <c r="N425" s="34"/>
    </row>
    <row r="426" spans="1:14" x14ac:dyDescent="0.2">
      <c r="A426" s="34"/>
      <c r="B426" s="34"/>
      <c r="C426" s="34"/>
      <c r="D426" s="34"/>
      <c r="E426" s="34"/>
      <c r="F426" s="34"/>
      <c r="G426" s="34"/>
      <c r="H426" s="34"/>
      <c r="I426" s="34"/>
      <c r="J426" s="34"/>
      <c r="K426" s="34"/>
      <c r="L426" s="34"/>
      <c r="M426" s="34"/>
      <c r="N426" s="34"/>
    </row>
    <row r="427" spans="1:14" x14ac:dyDescent="0.2">
      <c r="A427" s="34"/>
      <c r="B427" s="34"/>
      <c r="C427" s="34"/>
      <c r="D427" s="34"/>
      <c r="E427" s="34"/>
      <c r="F427" s="34"/>
      <c r="G427" s="34"/>
      <c r="H427" s="34"/>
      <c r="I427" s="34"/>
      <c r="J427" s="34"/>
      <c r="K427" s="34"/>
      <c r="L427" s="34"/>
      <c r="M427" s="34"/>
      <c r="N427" s="34"/>
    </row>
    <row r="428" spans="1:14" x14ac:dyDescent="0.2">
      <c r="A428" s="34"/>
      <c r="B428" s="34"/>
      <c r="C428" s="34"/>
      <c r="D428" s="34"/>
      <c r="E428" s="34"/>
      <c r="F428" s="34"/>
      <c r="G428" s="34"/>
      <c r="H428" s="34"/>
      <c r="I428" s="34"/>
      <c r="J428" s="34"/>
      <c r="K428" s="34"/>
      <c r="L428" s="34"/>
      <c r="M428" s="34"/>
      <c r="N428" s="34"/>
    </row>
    <row r="429" spans="1:14" x14ac:dyDescent="0.2">
      <c r="A429" s="34"/>
      <c r="B429" s="34"/>
      <c r="C429" s="34"/>
      <c r="D429" s="34"/>
      <c r="E429" s="34"/>
      <c r="F429" s="34"/>
      <c r="G429" s="34"/>
      <c r="H429" s="34"/>
      <c r="I429" s="34"/>
      <c r="J429" s="34"/>
      <c r="K429" s="34"/>
      <c r="L429" s="34"/>
      <c r="M429" s="34"/>
      <c r="N429" s="34"/>
    </row>
    <row r="430" spans="1:14" x14ac:dyDescent="0.2">
      <c r="A430" s="34"/>
      <c r="B430" s="34"/>
      <c r="C430" s="34"/>
      <c r="D430" s="34"/>
      <c r="E430" s="34"/>
      <c r="F430" s="34"/>
      <c r="G430" s="34"/>
      <c r="H430" s="34"/>
      <c r="I430" s="34"/>
      <c r="J430" s="34"/>
      <c r="K430" s="34"/>
      <c r="L430" s="34"/>
      <c r="M430" s="34"/>
      <c r="N430" s="34"/>
    </row>
    <row r="431" spans="1:14" x14ac:dyDescent="0.2">
      <c r="A431" s="34"/>
      <c r="B431" s="34"/>
      <c r="C431" s="34"/>
      <c r="D431" s="34"/>
      <c r="E431" s="34"/>
      <c r="F431" s="34"/>
      <c r="G431" s="34"/>
      <c r="H431" s="34"/>
      <c r="I431" s="34"/>
      <c r="J431" s="34"/>
      <c r="K431" s="34"/>
      <c r="L431" s="34"/>
      <c r="M431" s="34"/>
      <c r="N431" s="34"/>
    </row>
    <row r="432" spans="1:14" x14ac:dyDescent="0.2">
      <c r="A432" s="34"/>
      <c r="B432" s="34"/>
      <c r="C432" s="34"/>
      <c r="D432" s="34"/>
      <c r="E432" s="34"/>
      <c r="F432" s="34"/>
      <c r="G432" s="34"/>
      <c r="H432" s="34"/>
      <c r="I432" s="34"/>
      <c r="J432" s="34"/>
      <c r="K432" s="34"/>
      <c r="L432" s="34"/>
      <c r="M432" s="34"/>
      <c r="N432" s="34"/>
    </row>
    <row r="433" spans="1:14" x14ac:dyDescent="0.2">
      <c r="A433" s="34"/>
      <c r="B433" s="34"/>
      <c r="C433" s="34"/>
      <c r="D433" s="34"/>
      <c r="E433" s="34"/>
      <c r="F433" s="34"/>
      <c r="G433" s="34"/>
      <c r="H433" s="34"/>
      <c r="I433" s="34"/>
      <c r="J433" s="34"/>
      <c r="K433" s="34"/>
      <c r="L433" s="34"/>
      <c r="M433" s="34"/>
      <c r="N433" s="34"/>
    </row>
    <row r="434" spans="1:14" x14ac:dyDescent="0.2">
      <c r="A434" s="34"/>
      <c r="B434" s="34"/>
      <c r="C434" s="34"/>
      <c r="D434" s="34"/>
      <c r="E434" s="34"/>
      <c r="F434" s="34"/>
      <c r="G434" s="34"/>
      <c r="H434" s="34"/>
      <c r="I434" s="34"/>
      <c r="J434" s="34"/>
      <c r="K434" s="34"/>
      <c r="L434" s="34"/>
      <c r="M434" s="34"/>
      <c r="N434" s="34"/>
    </row>
    <row r="435" spans="1:14" x14ac:dyDescent="0.2">
      <c r="A435" s="34"/>
      <c r="B435" s="34"/>
      <c r="C435" s="34"/>
      <c r="D435" s="34"/>
      <c r="E435" s="34"/>
      <c r="F435" s="34"/>
      <c r="G435" s="34"/>
      <c r="H435" s="34"/>
      <c r="I435" s="34"/>
      <c r="J435" s="34"/>
      <c r="K435" s="34"/>
      <c r="L435" s="34"/>
      <c r="M435" s="34"/>
      <c r="N435" s="34"/>
    </row>
    <row r="436" spans="1:14" x14ac:dyDescent="0.2">
      <c r="A436" s="34"/>
      <c r="B436" s="34"/>
      <c r="C436" s="34"/>
      <c r="D436" s="34"/>
      <c r="E436" s="34"/>
      <c r="F436" s="34"/>
      <c r="G436" s="34"/>
      <c r="H436" s="34"/>
      <c r="I436" s="34"/>
      <c r="J436" s="34"/>
      <c r="K436" s="34"/>
      <c r="L436" s="34"/>
      <c r="M436" s="34"/>
      <c r="N436" s="34"/>
    </row>
    <row r="437" spans="1:14" x14ac:dyDescent="0.2">
      <c r="A437" s="34"/>
      <c r="B437" s="34"/>
      <c r="C437" s="34"/>
      <c r="D437" s="34"/>
      <c r="E437" s="34"/>
      <c r="F437" s="34"/>
      <c r="G437" s="34"/>
      <c r="H437" s="34"/>
      <c r="I437" s="34"/>
      <c r="J437" s="34"/>
      <c r="K437" s="34"/>
      <c r="L437" s="34"/>
      <c r="M437" s="34"/>
      <c r="N437" s="34"/>
    </row>
    <row r="438" spans="1:14" x14ac:dyDescent="0.2">
      <c r="A438" s="34"/>
      <c r="B438" s="34"/>
      <c r="C438" s="34"/>
      <c r="D438" s="34"/>
      <c r="E438" s="34"/>
      <c r="F438" s="34"/>
      <c r="G438" s="34"/>
      <c r="H438" s="34"/>
      <c r="I438" s="34"/>
      <c r="J438" s="34"/>
      <c r="K438" s="34"/>
      <c r="L438" s="34"/>
      <c r="M438" s="34"/>
      <c r="N438" s="34"/>
    </row>
    <row r="439" spans="1:14" x14ac:dyDescent="0.2">
      <c r="A439" s="34"/>
      <c r="B439" s="34"/>
      <c r="C439" s="34"/>
      <c r="D439" s="34"/>
      <c r="E439" s="34"/>
      <c r="F439" s="34"/>
      <c r="G439" s="34"/>
      <c r="H439" s="34"/>
      <c r="I439" s="34"/>
      <c r="J439" s="34"/>
      <c r="K439" s="34"/>
      <c r="L439" s="34"/>
      <c r="M439" s="34"/>
      <c r="N439" s="34"/>
    </row>
    <row r="440" spans="1:14" x14ac:dyDescent="0.2">
      <c r="A440" s="34"/>
      <c r="B440" s="34"/>
      <c r="C440" s="34"/>
      <c r="D440" s="34"/>
      <c r="E440" s="34"/>
      <c r="F440" s="34"/>
      <c r="G440" s="34"/>
      <c r="H440" s="34"/>
      <c r="I440" s="34"/>
      <c r="J440" s="34"/>
      <c r="K440" s="34"/>
      <c r="L440" s="34"/>
      <c r="M440" s="34"/>
      <c r="N440" s="34"/>
    </row>
    <row r="441" spans="1:14" x14ac:dyDescent="0.2">
      <c r="A441" s="34"/>
      <c r="B441" s="34"/>
      <c r="C441" s="34"/>
      <c r="D441" s="34"/>
      <c r="E441" s="34"/>
      <c r="F441" s="34"/>
      <c r="G441" s="34"/>
      <c r="H441" s="34"/>
      <c r="I441" s="34"/>
      <c r="J441" s="34"/>
      <c r="K441" s="34"/>
      <c r="L441" s="34"/>
      <c r="M441" s="34"/>
      <c r="N441" s="34"/>
    </row>
    <row r="442" spans="1:14" x14ac:dyDescent="0.2">
      <c r="A442" s="34"/>
      <c r="B442" s="34"/>
      <c r="C442" s="34"/>
      <c r="D442" s="34"/>
      <c r="E442" s="34"/>
      <c r="F442" s="34"/>
      <c r="G442" s="34"/>
      <c r="H442" s="34"/>
      <c r="I442" s="34"/>
      <c r="J442" s="34"/>
      <c r="K442" s="34"/>
      <c r="L442" s="34"/>
      <c r="M442" s="34"/>
      <c r="N442" s="34"/>
    </row>
    <row r="443" spans="1:14" x14ac:dyDescent="0.2">
      <c r="A443" s="34"/>
      <c r="B443" s="34"/>
      <c r="C443" s="34"/>
      <c r="D443" s="34"/>
      <c r="E443" s="34"/>
      <c r="F443" s="34"/>
      <c r="G443" s="34"/>
      <c r="H443" s="34"/>
      <c r="I443" s="34"/>
      <c r="J443" s="34"/>
      <c r="K443" s="34"/>
      <c r="L443" s="34"/>
      <c r="M443" s="34"/>
      <c r="N443" s="34"/>
    </row>
    <row r="444" spans="1:14" x14ac:dyDescent="0.2">
      <c r="A444" s="34"/>
      <c r="B444" s="34"/>
      <c r="C444" s="34"/>
      <c r="D444" s="34"/>
      <c r="E444" s="34"/>
      <c r="F444" s="34"/>
      <c r="G444" s="34"/>
      <c r="H444" s="34"/>
      <c r="I444" s="34"/>
      <c r="J444" s="34"/>
      <c r="K444" s="34"/>
      <c r="L444" s="34"/>
      <c r="M444" s="34"/>
      <c r="N444" s="34"/>
    </row>
    <row r="445" spans="1:14" x14ac:dyDescent="0.2">
      <c r="A445" s="34"/>
      <c r="B445" s="34"/>
      <c r="C445" s="34"/>
      <c r="D445" s="34"/>
      <c r="E445" s="34"/>
      <c r="F445" s="34"/>
      <c r="G445" s="34"/>
      <c r="H445" s="34"/>
      <c r="I445" s="34"/>
      <c r="J445" s="34"/>
      <c r="K445" s="34"/>
      <c r="L445" s="34"/>
      <c r="M445" s="34"/>
      <c r="N445" s="34"/>
    </row>
    <row r="446" spans="1:14" x14ac:dyDescent="0.2">
      <c r="A446" s="34"/>
      <c r="B446" s="34"/>
      <c r="C446" s="34"/>
      <c r="D446" s="34"/>
      <c r="E446" s="34"/>
      <c r="F446" s="34"/>
      <c r="G446" s="34"/>
      <c r="H446" s="34"/>
      <c r="I446" s="34"/>
      <c r="J446" s="34"/>
      <c r="K446" s="34"/>
      <c r="L446" s="34"/>
      <c r="M446" s="34"/>
      <c r="N446" s="34"/>
    </row>
    <row r="447" spans="1:14" x14ac:dyDescent="0.2">
      <c r="A447" s="34"/>
      <c r="B447" s="34"/>
      <c r="C447" s="34"/>
      <c r="D447" s="34"/>
      <c r="E447" s="34"/>
      <c r="F447" s="34"/>
      <c r="G447" s="34"/>
      <c r="H447" s="34"/>
      <c r="I447" s="34"/>
      <c r="J447" s="34"/>
      <c r="K447" s="34"/>
      <c r="L447" s="34"/>
      <c r="M447" s="34"/>
      <c r="N447" s="34"/>
    </row>
    <row r="448" spans="1:14" x14ac:dyDescent="0.2">
      <c r="A448" s="34"/>
      <c r="B448" s="34"/>
      <c r="C448" s="34"/>
      <c r="D448" s="34"/>
      <c r="E448" s="34"/>
      <c r="F448" s="34"/>
      <c r="G448" s="34"/>
      <c r="H448" s="34"/>
      <c r="I448" s="34"/>
      <c r="J448" s="34"/>
      <c r="K448" s="34"/>
      <c r="L448" s="34"/>
      <c r="M448" s="34"/>
      <c r="N448" s="34"/>
    </row>
    <row r="449" spans="1:14" x14ac:dyDescent="0.2">
      <c r="A449" s="34"/>
      <c r="B449" s="34"/>
      <c r="C449" s="34"/>
      <c r="D449" s="34"/>
      <c r="E449" s="34"/>
      <c r="F449" s="34"/>
      <c r="G449" s="34"/>
      <c r="H449" s="34"/>
      <c r="I449" s="34"/>
      <c r="J449" s="34"/>
      <c r="K449" s="34"/>
      <c r="L449" s="34"/>
      <c r="M449" s="34"/>
      <c r="N449" s="34"/>
    </row>
    <row r="450" spans="1:14" x14ac:dyDescent="0.2">
      <c r="A450" s="34"/>
      <c r="B450" s="34"/>
      <c r="C450" s="34"/>
      <c r="D450" s="34"/>
      <c r="E450" s="34"/>
      <c r="F450" s="34"/>
      <c r="G450" s="34"/>
      <c r="H450" s="34"/>
      <c r="I450" s="34"/>
      <c r="J450" s="34"/>
      <c r="K450" s="34"/>
      <c r="L450" s="34"/>
      <c r="M450" s="34"/>
      <c r="N450" s="34"/>
    </row>
    <row r="451" spans="1:14" x14ac:dyDescent="0.2">
      <c r="A451" s="34"/>
      <c r="B451" s="34"/>
      <c r="C451" s="34"/>
      <c r="D451" s="34"/>
      <c r="E451" s="34"/>
      <c r="F451" s="34"/>
      <c r="G451" s="34"/>
      <c r="H451" s="34"/>
      <c r="I451" s="34"/>
      <c r="J451" s="34"/>
      <c r="K451" s="34"/>
      <c r="L451" s="34"/>
      <c r="M451" s="34"/>
      <c r="N451" s="34"/>
    </row>
    <row r="452" spans="1:14" x14ac:dyDescent="0.2">
      <c r="A452" s="34"/>
      <c r="B452" s="34"/>
      <c r="C452" s="34"/>
      <c r="D452" s="34"/>
      <c r="E452" s="34"/>
      <c r="F452" s="34"/>
      <c r="G452" s="34"/>
      <c r="H452" s="34"/>
      <c r="I452" s="34"/>
      <c r="J452" s="34"/>
      <c r="K452" s="34"/>
      <c r="L452" s="34"/>
      <c r="M452" s="34"/>
      <c r="N452" s="34"/>
    </row>
    <row r="453" spans="1:14" x14ac:dyDescent="0.2">
      <c r="A453" s="34"/>
      <c r="B453" s="34"/>
      <c r="C453" s="34"/>
      <c r="D453" s="34"/>
      <c r="E453" s="34"/>
      <c r="F453" s="34"/>
      <c r="G453" s="34"/>
      <c r="H453" s="34"/>
      <c r="I453" s="34"/>
      <c r="J453" s="34"/>
      <c r="K453" s="34"/>
      <c r="L453" s="34"/>
      <c r="M453" s="34"/>
      <c r="N453" s="34"/>
    </row>
    <row r="454" spans="1:14" x14ac:dyDescent="0.2">
      <c r="A454" s="34"/>
      <c r="B454" s="34"/>
      <c r="C454" s="34"/>
      <c r="D454" s="34"/>
      <c r="E454" s="34"/>
      <c r="F454" s="34"/>
      <c r="G454" s="34"/>
      <c r="H454" s="34"/>
      <c r="I454" s="34"/>
      <c r="J454" s="34"/>
      <c r="K454" s="34"/>
      <c r="L454" s="34"/>
      <c r="M454" s="34"/>
      <c r="N454" s="34"/>
    </row>
    <row r="455" spans="1:14" x14ac:dyDescent="0.2">
      <c r="A455" s="34"/>
      <c r="B455" s="34"/>
      <c r="C455" s="34"/>
      <c r="D455" s="34"/>
      <c r="E455" s="34"/>
      <c r="F455" s="34"/>
      <c r="G455" s="34"/>
      <c r="H455" s="34"/>
      <c r="I455" s="34"/>
      <c r="J455" s="34"/>
      <c r="K455" s="34"/>
      <c r="L455" s="34"/>
      <c r="M455" s="34"/>
      <c r="N455" s="34"/>
    </row>
    <row r="456" spans="1:14" x14ac:dyDescent="0.2">
      <c r="A456" s="34"/>
      <c r="B456" s="34"/>
      <c r="C456" s="34"/>
      <c r="D456" s="34"/>
      <c r="E456" s="34"/>
      <c r="F456" s="34"/>
      <c r="G456" s="34"/>
      <c r="H456" s="34"/>
      <c r="I456" s="34"/>
      <c r="J456" s="34"/>
      <c r="K456" s="34"/>
      <c r="L456" s="34"/>
      <c r="M456" s="34"/>
      <c r="N456" s="34"/>
    </row>
    <row r="457" spans="1:14" x14ac:dyDescent="0.2">
      <c r="A457" s="34"/>
      <c r="B457" s="34"/>
      <c r="C457" s="34"/>
      <c r="D457" s="34"/>
      <c r="E457" s="34"/>
      <c r="F457" s="34"/>
      <c r="G457" s="34"/>
      <c r="H457" s="34"/>
      <c r="I457" s="34"/>
      <c r="J457" s="34"/>
      <c r="K457" s="34"/>
      <c r="L457" s="34"/>
      <c r="M457" s="34"/>
      <c r="N457" s="34"/>
    </row>
    <row r="458" spans="1:14" x14ac:dyDescent="0.2">
      <c r="A458" s="34"/>
      <c r="B458" s="34"/>
      <c r="C458" s="34"/>
      <c r="D458" s="34"/>
      <c r="E458" s="34"/>
      <c r="F458" s="34"/>
      <c r="G458" s="34"/>
      <c r="H458" s="34"/>
      <c r="I458" s="34"/>
      <c r="J458" s="34"/>
      <c r="K458" s="34"/>
      <c r="L458" s="34"/>
      <c r="M458" s="34"/>
      <c r="N458" s="34"/>
    </row>
    <row r="459" spans="1:14" x14ac:dyDescent="0.2">
      <c r="A459" s="34"/>
      <c r="B459" s="34"/>
      <c r="C459" s="34"/>
      <c r="D459" s="34"/>
      <c r="E459" s="34"/>
      <c r="F459" s="34"/>
      <c r="G459" s="34"/>
      <c r="H459" s="34"/>
      <c r="I459" s="34"/>
      <c r="J459" s="34"/>
      <c r="K459" s="34"/>
      <c r="L459" s="34"/>
      <c r="M459" s="34"/>
      <c r="N459" s="34"/>
    </row>
    <row r="460" spans="1:14" x14ac:dyDescent="0.2">
      <c r="A460" s="34"/>
      <c r="B460" s="34"/>
      <c r="C460" s="34"/>
      <c r="D460" s="34"/>
      <c r="E460" s="34"/>
      <c r="F460" s="34"/>
      <c r="G460" s="34"/>
      <c r="H460" s="34"/>
      <c r="I460" s="34"/>
      <c r="J460" s="34"/>
      <c r="K460" s="34"/>
      <c r="L460" s="34"/>
      <c r="M460" s="34"/>
      <c r="N460" s="34"/>
    </row>
    <row r="461" spans="1:14" x14ac:dyDescent="0.2">
      <c r="A461" s="34"/>
      <c r="B461" s="34"/>
      <c r="C461" s="34"/>
      <c r="D461" s="34"/>
      <c r="E461" s="34"/>
      <c r="F461" s="34"/>
      <c r="G461" s="34"/>
      <c r="H461" s="34"/>
      <c r="I461" s="34"/>
      <c r="J461" s="34"/>
      <c r="K461" s="34"/>
      <c r="L461" s="34"/>
      <c r="M461" s="34"/>
      <c r="N461" s="34"/>
    </row>
    <row r="462" spans="1:14" x14ac:dyDescent="0.2">
      <c r="A462" s="34"/>
      <c r="B462" s="34"/>
      <c r="C462" s="34"/>
      <c r="D462" s="34"/>
      <c r="E462" s="34"/>
      <c r="F462" s="34"/>
      <c r="G462" s="34"/>
      <c r="H462" s="34"/>
      <c r="I462" s="34"/>
      <c r="J462" s="34"/>
      <c r="K462" s="34"/>
      <c r="L462" s="34"/>
      <c r="M462" s="34"/>
      <c r="N462" s="34"/>
    </row>
    <row r="463" spans="1:14" x14ac:dyDescent="0.2">
      <c r="A463" s="34"/>
      <c r="B463" s="34"/>
      <c r="C463" s="34"/>
      <c r="D463" s="34"/>
      <c r="E463" s="34"/>
      <c r="F463" s="34"/>
      <c r="G463" s="34"/>
      <c r="H463" s="34"/>
      <c r="I463" s="34"/>
      <c r="J463" s="34"/>
      <c r="K463" s="34"/>
      <c r="L463" s="34"/>
      <c r="M463" s="34"/>
      <c r="N463" s="34"/>
    </row>
    <row r="464" spans="1:14" x14ac:dyDescent="0.2">
      <c r="A464" s="34"/>
      <c r="B464" s="34"/>
      <c r="C464" s="34"/>
      <c r="D464" s="34"/>
      <c r="E464" s="34"/>
      <c r="F464" s="34"/>
      <c r="G464" s="34"/>
      <c r="H464" s="34"/>
      <c r="I464" s="34"/>
      <c r="J464" s="34"/>
      <c r="K464" s="34"/>
      <c r="L464" s="34"/>
      <c r="M464" s="34"/>
      <c r="N464" s="34"/>
    </row>
    <row r="465" spans="1:14" x14ac:dyDescent="0.2">
      <c r="A465" s="34"/>
      <c r="B465" s="34"/>
      <c r="C465" s="34"/>
      <c r="D465" s="34"/>
      <c r="E465" s="34"/>
      <c r="F465" s="34"/>
      <c r="G465" s="34"/>
      <c r="H465" s="34"/>
      <c r="I465" s="34"/>
      <c r="J465" s="34"/>
      <c r="K465" s="34"/>
      <c r="L465" s="34"/>
      <c r="M465" s="34"/>
      <c r="N465" s="34"/>
    </row>
    <row r="466" spans="1:14" x14ac:dyDescent="0.2">
      <c r="A466" s="34"/>
      <c r="B466" s="34"/>
      <c r="C466" s="34"/>
      <c r="D466" s="34"/>
      <c r="E466" s="34"/>
      <c r="F466" s="34"/>
      <c r="G466" s="34"/>
      <c r="H466" s="34"/>
      <c r="I466" s="34"/>
      <c r="J466" s="34"/>
      <c r="K466" s="34"/>
      <c r="L466" s="34"/>
      <c r="M466" s="34"/>
      <c r="N466" s="34"/>
    </row>
    <row r="467" spans="1:14" x14ac:dyDescent="0.2">
      <c r="A467" s="34"/>
      <c r="B467" s="34"/>
      <c r="C467" s="34"/>
      <c r="D467" s="34"/>
      <c r="E467" s="34"/>
      <c r="F467" s="34"/>
      <c r="G467" s="34"/>
      <c r="H467" s="34"/>
      <c r="I467" s="34"/>
      <c r="J467" s="34"/>
      <c r="K467" s="34"/>
      <c r="L467" s="34"/>
      <c r="M467" s="34"/>
      <c r="N467" s="34"/>
    </row>
    <row r="468" spans="1:14" x14ac:dyDescent="0.2">
      <c r="A468" s="34"/>
      <c r="B468" s="34"/>
      <c r="C468" s="34"/>
      <c r="D468" s="34"/>
      <c r="E468" s="34"/>
      <c r="F468" s="34"/>
      <c r="G468" s="34"/>
      <c r="H468" s="34"/>
      <c r="I468" s="34"/>
      <c r="J468" s="34"/>
      <c r="K468" s="34"/>
      <c r="L468" s="34"/>
      <c r="M468" s="34"/>
      <c r="N468" s="34"/>
    </row>
    <row r="469" spans="1:14" x14ac:dyDescent="0.2">
      <c r="A469" s="34"/>
      <c r="B469" s="34"/>
      <c r="C469" s="34"/>
      <c r="D469" s="34"/>
      <c r="E469" s="34"/>
      <c r="F469" s="34"/>
      <c r="G469" s="34"/>
      <c r="H469" s="34"/>
      <c r="I469" s="34"/>
      <c r="J469" s="34"/>
      <c r="K469" s="34"/>
      <c r="L469" s="34"/>
      <c r="M469" s="34"/>
      <c r="N469" s="34"/>
    </row>
    <row r="470" spans="1:14" x14ac:dyDescent="0.2">
      <c r="A470" s="34"/>
      <c r="B470" s="34"/>
      <c r="C470" s="34"/>
      <c r="D470" s="34"/>
      <c r="E470" s="34"/>
      <c r="F470" s="34"/>
      <c r="G470" s="34"/>
      <c r="H470" s="34"/>
      <c r="I470" s="34"/>
      <c r="J470" s="34"/>
      <c r="K470" s="34"/>
      <c r="L470" s="34"/>
      <c r="M470" s="34"/>
      <c r="N470" s="34"/>
    </row>
    <row r="471" spans="1:14" x14ac:dyDescent="0.2">
      <c r="A471" s="34"/>
      <c r="B471" s="34"/>
      <c r="C471" s="34"/>
      <c r="D471" s="34"/>
      <c r="E471" s="34"/>
      <c r="F471" s="34"/>
      <c r="G471" s="34"/>
      <c r="H471" s="34"/>
      <c r="I471" s="34"/>
      <c r="J471" s="34"/>
      <c r="K471" s="34"/>
      <c r="L471" s="34"/>
      <c r="M471" s="34"/>
      <c r="N471" s="34"/>
    </row>
    <row r="472" spans="1:14" x14ac:dyDescent="0.2">
      <c r="A472" s="34"/>
      <c r="B472" s="34"/>
      <c r="C472" s="34"/>
      <c r="D472" s="34"/>
      <c r="E472" s="34"/>
      <c r="F472" s="34"/>
      <c r="G472" s="34"/>
      <c r="H472" s="34"/>
      <c r="I472" s="34"/>
      <c r="J472" s="34"/>
      <c r="K472" s="34"/>
      <c r="L472" s="34"/>
      <c r="M472" s="34"/>
      <c r="N472" s="34"/>
    </row>
    <row r="473" spans="1:14" x14ac:dyDescent="0.2">
      <c r="A473" s="34"/>
      <c r="B473" s="34"/>
      <c r="C473" s="34"/>
      <c r="D473" s="34"/>
      <c r="E473" s="34"/>
      <c r="F473" s="34"/>
      <c r="G473" s="34"/>
      <c r="H473" s="34"/>
      <c r="I473" s="34"/>
      <c r="J473" s="34"/>
      <c r="K473" s="34"/>
      <c r="L473" s="34"/>
      <c r="M473" s="34"/>
      <c r="N473" s="34"/>
    </row>
    <row r="474" spans="1:14" x14ac:dyDescent="0.2">
      <c r="A474" s="34"/>
      <c r="B474" s="34"/>
      <c r="C474" s="34"/>
      <c r="D474" s="34"/>
      <c r="E474" s="34"/>
      <c r="F474" s="34"/>
      <c r="G474" s="34"/>
      <c r="H474" s="34"/>
      <c r="I474" s="34"/>
      <c r="J474" s="34"/>
      <c r="K474" s="34"/>
      <c r="L474" s="34"/>
      <c r="M474" s="34"/>
      <c r="N474" s="34"/>
    </row>
    <row r="475" spans="1:14" x14ac:dyDescent="0.2">
      <c r="A475" s="34"/>
      <c r="B475" s="34"/>
      <c r="C475" s="34"/>
      <c r="D475" s="34"/>
      <c r="E475" s="34"/>
      <c r="F475" s="34"/>
      <c r="G475" s="34"/>
      <c r="H475" s="34"/>
      <c r="I475" s="34"/>
      <c r="J475" s="34"/>
      <c r="K475" s="34"/>
      <c r="L475" s="34"/>
      <c r="M475" s="34"/>
      <c r="N475" s="34"/>
    </row>
    <row r="476" spans="1:14" x14ac:dyDescent="0.2">
      <c r="A476" s="34"/>
      <c r="B476" s="34"/>
      <c r="C476" s="34"/>
      <c r="D476" s="34"/>
      <c r="E476" s="34"/>
      <c r="F476" s="34"/>
      <c r="G476" s="34"/>
      <c r="H476" s="34"/>
      <c r="I476" s="34"/>
      <c r="J476" s="34"/>
      <c r="K476" s="34"/>
      <c r="L476" s="34"/>
      <c r="M476" s="34"/>
      <c r="N476" s="34"/>
    </row>
    <row r="477" spans="1:14" x14ac:dyDescent="0.2">
      <c r="A477" s="34"/>
      <c r="B477" s="34"/>
      <c r="C477" s="34"/>
      <c r="D477" s="34"/>
      <c r="E477" s="34"/>
      <c r="F477" s="34"/>
      <c r="G477" s="34"/>
      <c r="H477" s="34"/>
      <c r="I477" s="34"/>
      <c r="J477" s="34"/>
      <c r="K477" s="34"/>
      <c r="L477" s="34"/>
      <c r="M477" s="34"/>
      <c r="N477" s="34"/>
    </row>
    <row r="478" spans="1:14" x14ac:dyDescent="0.2">
      <c r="A478" s="34"/>
      <c r="B478" s="34"/>
      <c r="C478" s="34"/>
      <c r="D478" s="34"/>
      <c r="E478" s="34"/>
      <c r="F478" s="34"/>
      <c r="G478" s="34"/>
      <c r="H478" s="34"/>
      <c r="I478" s="34"/>
      <c r="J478" s="34"/>
      <c r="K478" s="34"/>
      <c r="L478" s="34"/>
      <c r="M478" s="34"/>
      <c r="N478" s="34"/>
    </row>
    <row r="479" spans="1:14" x14ac:dyDescent="0.2">
      <c r="A479" s="34"/>
      <c r="B479" s="34"/>
      <c r="C479" s="34"/>
      <c r="D479" s="34"/>
      <c r="E479" s="34"/>
      <c r="F479" s="34"/>
      <c r="G479" s="34"/>
      <c r="H479" s="34"/>
      <c r="I479" s="34"/>
      <c r="J479" s="34"/>
      <c r="K479" s="34"/>
      <c r="L479" s="34"/>
      <c r="M479" s="34"/>
      <c r="N479" s="34"/>
    </row>
    <row r="480" spans="1:14" x14ac:dyDescent="0.2">
      <c r="A480" s="34"/>
      <c r="B480" s="34"/>
      <c r="C480" s="34"/>
      <c r="D480" s="34"/>
      <c r="E480" s="34"/>
      <c r="F480" s="34"/>
      <c r="G480" s="34"/>
      <c r="H480" s="34"/>
      <c r="I480" s="34"/>
      <c r="J480" s="34"/>
      <c r="K480" s="34"/>
      <c r="L480" s="34"/>
      <c r="M480" s="34"/>
      <c r="N480" s="34"/>
    </row>
    <row r="481" spans="1:14" x14ac:dyDescent="0.2">
      <c r="A481" s="34"/>
      <c r="B481" s="34"/>
      <c r="C481" s="34"/>
      <c r="D481" s="34"/>
      <c r="E481" s="34"/>
      <c r="F481" s="34"/>
      <c r="G481" s="34"/>
      <c r="H481" s="34"/>
      <c r="I481" s="34"/>
      <c r="J481" s="34"/>
      <c r="K481" s="34"/>
      <c r="L481" s="34"/>
      <c r="M481" s="34"/>
      <c r="N481" s="34"/>
    </row>
    <row r="482" spans="1:14" x14ac:dyDescent="0.2">
      <c r="A482" s="34"/>
      <c r="B482" s="34"/>
      <c r="C482" s="34"/>
      <c r="D482" s="34"/>
      <c r="E482" s="34"/>
      <c r="F482" s="34"/>
      <c r="G482" s="34"/>
      <c r="H482" s="34"/>
      <c r="I482" s="34"/>
      <c r="J482" s="34"/>
      <c r="K482" s="34"/>
      <c r="L482" s="34"/>
      <c r="M482" s="34"/>
      <c r="N482" s="34"/>
    </row>
    <row r="483" spans="1:14" x14ac:dyDescent="0.2">
      <c r="A483" s="34"/>
      <c r="B483" s="34"/>
      <c r="C483" s="34"/>
      <c r="D483" s="34"/>
      <c r="E483" s="34"/>
      <c r="F483" s="34"/>
      <c r="G483" s="34"/>
      <c r="H483" s="34"/>
      <c r="I483" s="34"/>
      <c r="J483" s="34"/>
      <c r="K483" s="34"/>
      <c r="L483" s="34"/>
      <c r="M483" s="34"/>
      <c r="N483" s="34"/>
    </row>
    <row r="484" spans="1:14" x14ac:dyDescent="0.2">
      <c r="A484" s="34"/>
      <c r="B484" s="34"/>
      <c r="C484" s="34"/>
      <c r="D484" s="34"/>
      <c r="E484" s="34"/>
      <c r="F484" s="34"/>
      <c r="G484" s="34"/>
      <c r="H484" s="34"/>
      <c r="I484" s="34"/>
      <c r="J484" s="34"/>
      <c r="K484" s="34"/>
      <c r="L484" s="34"/>
      <c r="M484" s="34"/>
      <c r="N484" s="34"/>
    </row>
    <row r="485" spans="1:14" x14ac:dyDescent="0.2">
      <c r="A485" s="34"/>
      <c r="B485" s="34"/>
      <c r="C485" s="34"/>
      <c r="D485" s="34"/>
      <c r="E485" s="34"/>
      <c r="F485" s="34"/>
      <c r="G485" s="34"/>
      <c r="H485" s="34"/>
      <c r="I485" s="34"/>
      <c r="J485" s="34"/>
      <c r="K485" s="34"/>
      <c r="L485" s="34"/>
      <c r="M485" s="34"/>
      <c r="N485" s="34"/>
    </row>
    <row r="486" spans="1:14" x14ac:dyDescent="0.2">
      <c r="A486" s="34"/>
      <c r="B486" s="34"/>
      <c r="C486" s="34"/>
      <c r="D486" s="34"/>
      <c r="E486" s="34"/>
      <c r="F486" s="34"/>
      <c r="G486" s="34"/>
      <c r="H486" s="34"/>
      <c r="I486" s="34"/>
      <c r="J486" s="34"/>
      <c r="K486" s="34"/>
      <c r="L486" s="34"/>
      <c r="M486" s="34"/>
      <c r="N486" s="34"/>
    </row>
    <row r="487" spans="1:14" x14ac:dyDescent="0.2">
      <c r="A487" s="34"/>
      <c r="B487" s="34"/>
      <c r="C487" s="34"/>
      <c r="D487" s="34"/>
      <c r="E487" s="34"/>
      <c r="F487" s="34"/>
      <c r="G487" s="34"/>
      <c r="H487" s="34"/>
      <c r="I487" s="34"/>
      <c r="J487" s="34"/>
      <c r="K487" s="34"/>
      <c r="L487" s="34"/>
      <c r="M487" s="34"/>
      <c r="N487" s="34"/>
    </row>
    <row r="488" spans="1:14" x14ac:dyDescent="0.2">
      <c r="A488" s="34"/>
      <c r="B488" s="34"/>
      <c r="C488" s="34"/>
      <c r="D488" s="34"/>
      <c r="E488" s="34"/>
      <c r="F488" s="34"/>
      <c r="G488" s="34"/>
      <c r="H488" s="34"/>
      <c r="I488" s="34"/>
      <c r="J488" s="34"/>
      <c r="K488" s="34"/>
      <c r="L488" s="34"/>
      <c r="M488" s="34"/>
      <c r="N488" s="34"/>
    </row>
    <row r="489" spans="1:14" x14ac:dyDescent="0.2">
      <c r="A489" s="34"/>
      <c r="B489" s="34"/>
      <c r="C489" s="34"/>
      <c r="D489" s="34"/>
      <c r="E489" s="34"/>
      <c r="F489" s="34"/>
      <c r="G489" s="34"/>
      <c r="H489" s="34"/>
      <c r="I489" s="34"/>
      <c r="J489" s="34"/>
      <c r="K489" s="34"/>
      <c r="L489" s="34"/>
      <c r="M489" s="34"/>
      <c r="N489" s="34"/>
    </row>
    <row r="490" spans="1:14" x14ac:dyDescent="0.2">
      <c r="A490" s="34"/>
      <c r="B490" s="34"/>
      <c r="C490" s="34"/>
      <c r="D490" s="34"/>
      <c r="E490" s="34"/>
      <c r="F490" s="34"/>
      <c r="G490" s="34"/>
      <c r="H490" s="34"/>
      <c r="I490" s="34"/>
      <c r="J490" s="34"/>
      <c r="K490" s="34"/>
      <c r="L490" s="34"/>
      <c r="M490" s="34"/>
      <c r="N490" s="34"/>
    </row>
    <row r="491" spans="1:14" x14ac:dyDescent="0.2">
      <c r="A491" s="34"/>
      <c r="B491" s="34"/>
      <c r="C491" s="34"/>
      <c r="D491" s="34"/>
      <c r="E491" s="34"/>
      <c r="F491" s="34"/>
      <c r="G491" s="34"/>
      <c r="H491" s="34"/>
      <c r="I491" s="34"/>
      <c r="J491" s="34"/>
      <c r="K491" s="34"/>
      <c r="L491" s="34"/>
      <c r="M491" s="34"/>
      <c r="N491" s="34"/>
    </row>
    <row r="492" spans="1:14" x14ac:dyDescent="0.2">
      <c r="A492" s="34"/>
      <c r="B492" s="34"/>
      <c r="C492" s="34"/>
      <c r="D492" s="34"/>
      <c r="E492" s="34"/>
      <c r="F492" s="34"/>
      <c r="G492" s="34"/>
      <c r="H492" s="34"/>
      <c r="I492" s="34"/>
      <c r="J492" s="34"/>
      <c r="K492" s="34"/>
      <c r="L492" s="34"/>
      <c r="M492" s="34"/>
      <c r="N492" s="34"/>
    </row>
    <row r="493" spans="1:14" x14ac:dyDescent="0.2">
      <c r="A493" s="34"/>
      <c r="B493" s="34"/>
      <c r="C493" s="34"/>
      <c r="D493" s="34"/>
      <c r="E493" s="34"/>
      <c r="F493" s="34"/>
      <c r="G493" s="34"/>
      <c r="H493" s="34"/>
      <c r="I493" s="34"/>
      <c r="J493" s="34"/>
      <c r="K493" s="34"/>
      <c r="L493" s="34"/>
      <c r="M493" s="34"/>
      <c r="N493" s="34"/>
    </row>
    <row r="494" spans="1:14" x14ac:dyDescent="0.2">
      <c r="A494" s="34"/>
      <c r="B494" s="34"/>
      <c r="C494" s="34"/>
      <c r="D494" s="34"/>
      <c r="E494" s="34"/>
      <c r="F494" s="34"/>
      <c r="G494" s="34"/>
      <c r="H494" s="34"/>
      <c r="I494" s="34"/>
      <c r="J494" s="34"/>
      <c r="K494" s="34"/>
      <c r="L494" s="34"/>
      <c r="M494" s="34"/>
      <c r="N494" s="34"/>
    </row>
    <row r="495" spans="1:14" x14ac:dyDescent="0.2">
      <c r="A495" s="34"/>
      <c r="B495" s="34"/>
      <c r="C495" s="34"/>
      <c r="D495" s="34"/>
      <c r="E495" s="34"/>
      <c r="F495" s="34"/>
      <c r="G495" s="34"/>
      <c r="H495" s="34"/>
      <c r="I495" s="34"/>
      <c r="J495" s="34"/>
      <c r="K495" s="34"/>
      <c r="L495" s="34"/>
      <c r="M495" s="34"/>
      <c r="N495" s="34"/>
    </row>
    <row r="496" spans="1:14" x14ac:dyDescent="0.2">
      <c r="A496" s="34"/>
      <c r="B496" s="34"/>
      <c r="C496" s="34"/>
      <c r="D496" s="34"/>
      <c r="E496" s="34"/>
      <c r="F496" s="34"/>
      <c r="G496" s="34"/>
      <c r="H496" s="34"/>
      <c r="I496" s="34"/>
      <c r="J496" s="34"/>
      <c r="K496" s="34"/>
      <c r="L496" s="34"/>
      <c r="M496" s="34"/>
      <c r="N496" s="34"/>
    </row>
    <row r="497" spans="1:14" x14ac:dyDescent="0.2">
      <c r="A497" s="34"/>
      <c r="B497" s="34"/>
      <c r="C497" s="34"/>
      <c r="D497" s="34"/>
      <c r="E497" s="34"/>
      <c r="F497" s="34"/>
      <c r="G497" s="34"/>
      <c r="H497" s="34"/>
      <c r="I497" s="34"/>
      <c r="J497" s="34"/>
      <c r="K497" s="34"/>
      <c r="L497" s="34"/>
      <c r="M497" s="34"/>
      <c r="N497" s="34"/>
    </row>
    <row r="498" spans="1:14" x14ac:dyDescent="0.2">
      <c r="A498" s="34"/>
      <c r="B498" s="34"/>
      <c r="C498" s="34"/>
      <c r="D498" s="34"/>
      <c r="E498" s="34"/>
      <c r="F498" s="34"/>
      <c r="G498" s="34"/>
      <c r="H498" s="34"/>
      <c r="I498" s="34"/>
      <c r="J498" s="34"/>
      <c r="K498" s="34"/>
      <c r="L498" s="34"/>
      <c r="M498" s="34"/>
      <c r="N498" s="34"/>
    </row>
    <row r="499" spans="1:14" x14ac:dyDescent="0.2">
      <c r="A499" s="34"/>
      <c r="B499" s="34"/>
      <c r="C499" s="34"/>
      <c r="D499" s="34"/>
      <c r="E499" s="34"/>
      <c r="F499" s="34"/>
      <c r="G499" s="34"/>
      <c r="H499" s="34"/>
      <c r="I499" s="34"/>
      <c r="J499" s="34"/>
      <c r="K499" s="34"/>
      <c r="L499" s="34"/>
      <c r="M499" s="34"/>
      <c r="N499" s="34"/>
    </row>
    <row r="500" spans="1:14" x14ac:dyDescent="0.2">
      <c r="A500" s="34"/>
      <c r="B500" s="34"/>
      <c r="C500" s="34"/>
      <c r="D500" s="34"/>
      <c r="E500" s="34"/>
      <c r="F500" s="34"/>
      <c r="G500" s="34"/>
      <c r="H500" s="34"/>
      <c r="I500" s="34"/>
      <c r="J500" s="34"/>
      <c r="K500" s="34"/>
      <c r="L500" s="34"/>
      <c r="M500" s="34"/>
      <c r="N500" s="34"/>
    </row>
    <row r="501" spans="1:14" x14ac:dyDescent="0.2">
      <c r="A501" s="34"/>
      <c r="B501" s="34"/>
      <c r="C501" s="34"/>
      <c r="D501" s="34"/>
      <c r="E501" s="34"/>
      <c r="F501" s="34"/>
      <c r="G501" s="34"/>
      <c r="H501" s="34"/>
      <c r="I501" s="34"/>
      <c r="J501" s="34"/>
      <c r="K501" s="34"/>
      <c r="L501" s="34"/>
      <c r="M501" s="34"/>
      <c r="N501" s="34"/>
    </row>
    <row r="502" spans="1:14" x14ac:dyDescent="0.2">
      <c r="A502" s="34"/>
      <c r="B502" s="34"/>
      <c r="C502" s="34"/>
      <c r="D502" s="34"/>
      <c r="E502" s="34"/>
      <c r="F502" s="34"/>
      <c r="G502" s="34"/>
      <c r="H502" s="34"/>
      <c r="I502" s="34"/>
      <c r="J502" s="34"/>
      <c r="K502" s="34"/>
      <c r="L502" s="34"/>
      <c r="M502" s="34"/>
      <c r="N502" s="34"/>
    </row>
    <row r="503" spans="1:14" x14ac:dyDescent="0.2">
      <c r="A503" s="34"/>
      <c r="B503" s="34"/>
      <c r="C503" s="34"/>
      <c r="D503" s="34"/>
      <c r="E503" s="34"/>
      <c r="F503" s="34"/>
      <c r="G503" s="34"/>
      <c r="H503" s="34"/>
      <c r="I503" s="34"/>
      <c r="J503" s="34"/>
      <c r="K503" s="34"/>
      <c r="L503" s="34"/>
      <c r="M503" s="34"/>
      <c r="N503" s="34"/>
    </row>
    <row r="504" spans="1:14" x14ac:dyDescent="0.2">
      <c r="A504" s="34"/>
      <c r="B504" s="34"/>
      <c r="C504" s="34"/>
      <c r="D504" s="34"/>
      <c r="E504" s="34"/>
      <c r="F504" s="34"/>
      <c r="G504" s="34"/>
      <c r="H504" s="34"/>
      <c r="I504" s="34"/>
      <c r="J504" s="34"/>
      <c r="K504" s="34"/>
      <c r="L504" s="34"/>
      <c r="M504" s="34"/>
      <c r="N504" s="34"/>
    </row>
    <row r="505" spans="1:14" x14ac:dyDescent="0.2">
      <c r="A505" s="34"/>
      <c r="B505" s="34"/>
      <c r="C505" s="34"/>
      <c r="D505" s="34"/>
      <c r="E505" s="34"/>
      <c r="F505" s="34"/>
      <c r="G505" s="34"/>
      <c r="H505" s="34"/>
      <c r="I505" s="34"/>
      <c r="J505" s="34"/>
      <c r="K505" s="34"/>
      <c r="L505" s="34"/>
      <c r="M505" s="34"/>
      <c r="N505" s="34"/>
    </row>
    <row r="506" spans="1:14" x14ac:dyDescent="0.2">
      <c r="A506" s="34"/>
      <c r="B506" s="34"/>
      <c r="C506" s="34"/>
      <c r="D506" s="34"/>
      <c r="E506" s="34"/>
      <c r="F506" s="34"/>
      <c r="G506" s="34"/>
      <c r="H506" s="34"/>
      <c r="I506" s="34"/>
      <c r="J506" s="34"/>
      <c r="K506" s="34"/>
      <c r="L506" s="34"/>
      <c r="M506" s="34"/>
      <c r="N506" s="34"/>
    </row>
    <row r="507" spans="1:14" x14ac:dyDescent="0.2">
      <c r="A507" s="34"/>
      <c r="B507" s="34"/>
      <c r="C507" s="34"/>
      <c r="D507" s="34"/>
      <c r="E507" s="34"/>
      <c r="F507" s="34"/>
      <c r="G507" s="34"/>
      <c r="H507" s="34"/>
      <c r="I507" s="34"/>
      <c r="J507" s="34"/>
      <c r="K507" s="34"/>
      <c r="L507" s="34"/>
      <c r="M507" s="34"/>
      <c r="N507" s="34"/>
    </row>
    <row r="508" spans="1:14" x14ac:dyDescent="0.2">
      <c r="A508" s="34"/>
      <c r="B508" s="34"/>
      <c r="C508" s="34"/>
      <c r="D508" s="34"/>
      <c r="E508" s="34"/>
      <c r="F508" s="34"/>
      <c r="G508" s="34"/>
      <c r="H508" s="34"/>
      <c r="I508" s="34"/>
      <c r="J508" s="34"/>
      <c r="K508" s="34"/>
      <c r="L508" s="34"/>
      <c r="M508" s="34"/>
      <c r="N508" s="34"/>
    </row>
    <row r="509" spans="1:14" x14ac:dyDescent="0.2">
      <c r="A509" s="34"/>
      <c r="B509" s="34"/>
      <c r="C509" s="34"/>
      <c r="D509" s="34"/>
      <c r="E509" s="34"/>
      <c r="F509" s="34"/>
      <c r="G509" s="34"/>
      <c r="H509" s="34"/>
      <c r="I509" s="34"/>
      <c r="J509" s="34"/>
      <c r="K509" s="34"/>
      <c r="L509" s="34"/>
      <c r="M509" s="34"/>
      <c r="N509" s="34"/>
    </row>
    <row r="510" spans="1:14" x14ac:dyDescent="0.2">
      <c r="A510" s="34"/>
      <c r="B510" s="34"/>
      <c r="C510" s="34"/>
      <c r="D510" s="34"/>
      <c r="E510" s="34"/>
      <c r="F510" s="34"/>
      <c r="G510" s="34"/>
      <c r="H510" s="34"/>
      <c r="I510" s="34"/>
      <c r="J510" s="34"/>
      <c r="K510" s="34"/>
      <c r="L510" s="34"/>
      <c r="M510" s="34"/>
      <c r="N510" s="34"/>
    </row>
    <row r="511" spans="1:14" x14ac:dyDescent="0.2">
      <c r="A511" s="34"/>
      <c r="B511" s="34"/>
      <c r="C511" s="34"/>
      <c r="D511" s="34"/>
      <c r="E511" s="34"/>
      <c r="F511" s="34"/>
      <c r="G511" s="34"/>
      <c r="H511" s="34"/>
      <c r="I511" s="34"/>
      <c r="J511" s="34"/>
      <c r="K511" s="34"/>
      <c r="L511" s="34"/>
      <c r="M511" s="34"/>
      <c r="N511" s="34"/>
    </row>
    <row r="512" spans="1:14" x14ac:dyDescent="0.2">
      <c r="A512" s="34"/>
      <c r="B512" s="34"/>
      <c r="C512" s="34"/>
      <c r="D512" s="34"/>
      <c r="E512" s="34"/>
      <c r="F512" s="34"/>
      <c r="G512" s="34"/>
      <c r="H512" s="34"/>
      <c r="I512" s="34"/>
      <c r="J512" s="34"/>
      <c r="K512" s="34"/>
      <c r="L512" s="34"/>
      <c r="M512" s="34"/>
      <c r="N512" s="34"/>
    </row>
    <row r="513" spans="1:14" x14ac:dyDescent="0.2">
      <c r="A513" s="34"/>
      <c r="B513" s="34"/>
      <c r="C513" s="34"/>
      <c r="D513" s="34"/>
      <c r="E513" s="34"/>
      <c r="F513" s="34"/>
      <c r="G513" s="34"/>
      <c r="H513" s="34"/>
      <c r="I513" s="34"/>
      <c r="J513" s="34"/>
      <c r="K513" s="34"/>
      <c r="L513" s="34"/>
      <c r="M513" s="34"/>
      <c r="N513" s="34"/>
    </row>
    <row r="514" spans="1:14" x14ac:dyDescent="0.2">
      <c r="A514" s="34"/>
      <c r="B514" s="34"/>
      <c r="C514" s="34"/>
      <c r="D514" s="34"/>
      <c r="E514" s="34"/>
      <c r="F514" s="34"/>
      <c r="G514" s="34"/>
      <c r="H514" s="34"/>
      <c r="I514" s="34"/>
      <c r="J514" s="34"/>
      <c r="K514" s="34"/>
      <c r="L514" s="34"/>
      <c r="M514" s="34"/>
      <c r="N514" s="34"/>
    </row>
    <row r="515" spans="1:14" x14ac:dyDescent="0.2">
      <c r="A515" s="34"/>
      <c r="B515" s="34"/>
      <c r="C515" s="34"/>
      <c r="D515" s="34"/>
      <c r="E515" s="34"/>
      <c r="F515" s="34"/>
      <c r="G515" s="34"/>
      <c r="H515" s="34"/>
      <c r="I515" s="34"/>
      <c r="J515" s="34"/>
      <c r="K515" s="34"/>
      <c r="L515" s="34"/>
      <c r="M515" s="34"/>
      <c r="N515" s="34"/>
    </row>
    <row r="516" spans="1:14" x14ac:dyDescent="0.2">
      <c r="A516" s="34"/>
      <c r="B516" s="34"/>
      <c r="C516" s="34"/>
      <c r="D516" s="34"/>
      <c r="E516" s="34"/>
      <c r="F516" s="34"/>
      <c r="G516" s="34"/>
      <c r="H516" s="34"/>
      <c r="I516" s="34"/>
      <c r="J516" s="34"/>
      <c r="K516" s="34"/>
      <c r="L516" s="34"/>
      <c r="M516" s="34"/>
      <c r="N516" s="34"/>
    </row>
    <row r="517" spans="1:14" x14ac:dyDescent="0.2">
      <c r="A517" s="34"/>
      <c r="B517" s="34"/>
      <c r="C517" s="34"/>
      <c r="D517" s="34"/>
      <c r="E517" s="34"/>
      <c r="F517" s="34"/>
      <c r="G517" s="34"/>
      <c r="H517" s="34"/>
      <c r="I517" s="34"/>
      <c r="J517" s="34"/>
      <c r="K517" s="34"/>
      <c r="L517" s="34"/>
      <c r="M517" s="34"/>
      <c r="N517" s="34"/>
    </row>
    <row r="518" spans="1:14" x14ac:dyDescent="0.2">
      <c r="A518" s="34"/>
      <c r="B518" s="34"/>
      <c r="C518" s="34"/>
      <c r="D518" s="34"/>
      <c r="E518" s="34"/>
      <c r="F518" s="34"/>
      <c r="G518" s="34"/>
      <c r="H518" s="34"/>
      <c r="I518" s="34"/>
      <c r="J518" s="34"/>
      <c r="K518" s="34"/>
      <c r="L518" s="34"/>
      <c r="M518" s="34"/>
      <c r="N518" s="34"/>
    </row>
    <row r="519" spans="1:14" x14ac:dyDescent="0.2">
      <c r="A519" s="34"/>
      <c r="B519" s="34"/>
      <c r="C519" s="34"/>
      <c r="D519" s="34"/>
      <c r="E519" s="34"/>
      <c r="F519" s="34"/>
      <c r="G519" s="34"/>
      <c r="H519" s="34"/>
      <c r="I519" s="34"/>
      <c r="J519" s="34"/>
      <c r="K519" s="34"/>
      <c r="L519" s="34"/>
      <c r="M519" s="34"/>
      <c r="N519" s="34"/>
    </row>
    <row r="520" spans="1:14" x14ac:dyDescent="0.2">
      <c r="A520" s="34"/>
      <c r="B520" s="34"/>
      <c r="C520" s="34"/>
      <c r="D520" s="34"/>
      <c r="E520" s="34"/>
      <c r="F520" s="34"/>
      <c r="G520" s="34"/>
      <c r="H520" s="34"/>
      <c r="I520" s="34"/>
      <c r="J520" s="34"/>
      <c r="K520" s="34"/>
      <c r="L520" s="34"/>
      <c r="M520" s="34"/>
      <c r="N520" s="34"/>
    </row>
    <row r="521" spans="1:14" x14ac:dyDescent="0.2">
      <c r="A521" s="34"/>
      <c r="B521" s="34"/>
      <c r="C521" s="34"/>
      <c r="D521" s="34"/>
      <c r="E521" s="34"/>
      <c r="F521" s="34"/>
      <c r="G521" s="34"/>
      <c r="H521" s="34"/>
      <c r="I521" s="34"/>
      <c r="J521" s="34"/>
      <c r="K521" s="34"/>
      <c r="L521" s="34"/>
      <c r="M521" s="34"/>
      <c r="N521" s="34"/>
    </row>
    <row r="522" spans="1:14" x14ac:dyDescent="0.2">
      <c r="A522" s="34"/>
      <c r="B522" s="34"/>
      <c r="C522" s="34"/>
      <c r="D522" s="34"/>
      <c r="E522" s="34"/>
      <c r="F522" s="34"/>
      <c r="G522" s="34"/>
      <c r="H522" s="34"/>
      <c r="I522" s="34"/>
      <c r="J522" s="34"/>
      <c r="K522" s="34"/>
      <c r="L522" s="34"/>
      <c r="M522" s="34"/>
      <c r="N522" s="34"/>
    </row>
    <row r="523" spans="1:14" x14ac:dyDescent="0.2">
      <c r="A523" s="34"/>
      <c r="B523" s="34"/>
      <c r="C523" s="34"/>
      <c r="D523" s="34"/>
      <c r="E523" s="34"/>
      <c r="F523" s="34"/>
      <c r="G523" s="34"/>
      <c r="H523" s="34"/>
      <c r="I523" s="34"/>
      <c r="J523" s="34"/>
      <c r="K523" s="34"/>
      <c r="L523" s="34"/>
      <c r="M523" s="34"/>
      <c r="N523" s="34"/>
    </row>
    <row r="524" spans="1:14" x14ac:dyDescent="0.2">
      <c r="A524" s="34"/>
      <c r="B524" s="34"/>
      <c r="C524" s="34"/>
      <c r="D524" s="34"/>
      <c r="E524" s="34"/>
      <c r="F524" s="34"/>
      <c r="G524" s="34"/>
      <c r="H524" s="34"/>
      <c r="I524" s="34"/>
      <c r="J524" s="34"/>
      <c r="K524" s="34"/>
      <c r="L524" s="34"/>
      <c r="M524" s="34"/>
      <c r="N524" s="34"/>
    </row>
    <row r="525" spans="1:14" x14ac:dyDescent="0.2">
      <c r="A525" s="34"/>
      <c r="B525" s="34"/>
      <c r="C525" s="34"/>
      <c r="D525" s="34"/>
      <c r="E525" s="34"/>
      <c r="F525" s="34"/>
      <c r="G525" s="34"/>
      <c r="H525" s="34"/>
      <c r="I525" s="34"/>
      <c r="J525" s="34"/>
      <c r="K525" s="34"/>
      <c r="L525" s="34"/>
      <c r="M525" s="34"/>
      <c r="N525" s="34"/>
    </row>
    <row r="526" spans="1:14" x14ac:dyDescent="0.2">
      <c r="A526" s="34"/>
      <c r="B526" s="34"/>
      <c r="C526" s="34"/>
      <c r="D526" s="34"/>
      <c r="E526" s="34"/>
      <c r="F526" s="34"/>
      <c r="G526" s="34"/>
      <c r="H526" s="34"/>
      <c r="I526" s="34"/>
      <c r="J526" s="34"/>
      <c r="K526" s="34"/>
      <c r="L526" s="34"/>
      <c r="M526" s="34"/>
      <c r="N526" s="34"/>
    </row>
    <row r="527" spans="1:14" x14ac:dyDescent="0.2">
      <c r="A527" s="34"/>
      <c r="B527" s="34"/>
      <c r="C527" s="34"/>
      <c r="D527" s="34"/>
      <c r="E527" s="34"/>
      <c r="F527" s="34"/>
      <c r="G527" s="34"/>
      <c r="H527" s="34"/>
      <c r="I527" s="34"/>
      <c r="J527" s="34"/>
      <c r="K527" s="34"/>
      <c r="L527" s="34"/>
      <c r="M527" s="34"/>
      <c r="N527" s="34"/>
    </row>
    <row r="528" spans="1:14" x14ac:dyDescent="0.2">
      <c r="A528" s="34"/>
      <c r="B528" s="34"/>
      <c r="C528" s="34"/>
      <c r="D528" s="34"/>
      <c r="E528" s="34"/>
      <c r="F528" s="34"/>
      <c r="G528" s="34"/>
      <c r="H528" s="34"/>
      <c r="I528" s="34"/>
      <c r="J528" s="34"/>
      <c r="K528" s="34"/>
      <c r="L528" s="34"/>
      <c r="M528" s="34"/>
      <c r="N528" s="34"/>
    </row>
    <row r="529" spans="1:14" x14ac:dyDescent="0.2">
      <c r="A529" s="34"/>
      <c r="B529" s="34"/>
      <c r="C529" s="34"/>
      <c r="D529" s="34"/>
      <c r="E529" s="34"/>
      <c r="F529" s="34"/>
      <c r="G529" s="34"/>
      <c r="H529" s="34"/>
      <c r="I529" s="34"/>
      <c r="J529" s="34"/>
      <c r="K529" s="34"/>
      <c r="L529" s="34"/>
      <c r="M529" s="34"/>
      <c r="N529" s="34"/>
    </row>
    <row r="530" spans="1:14" x14ac:dyDescent="0.2">
      <c r="A530" s="34"/>
      <c r="B530" s="34"/>
      <c r="C530" s="34"/>
      <c r="D530" s="34"/>
      <c r="E530" s="34"/>
      <c r="F530" s="34"/>
      <c r="G530" s="34"/>
      <c r="H530" s="34"/>
      <c r="I530" s="34"/>
      <c r="J530" s="34"/>
      <c r="K530" s="34"/>
      <c r="L530" s="34"/>
      <c r="M530" s="34"/>
      <c r="N530" s="34"/>
    </row>
    <row r="531" spans="1:14" x14ac:dyDescent="0.2">
      <c r="A531" s="34"/>
      <c r="B531" s="34"/>
      <c r="C531" s="34"/>
      <c r="D531" s="34"/>
      <c r="E531" s="34"/>
      <c r="F531" s="34"/>
      <c r="G531" s="34"/>
      <c r="H531" s="34"/>
      <c r="I531" s="34"/>
      <c r="J531" s="34"/>
      <c r="K531" s="34"/>
      <c r="L531" s="34"/>
      <c r="M531" s="34"/>
      <c r="N531" s="34"/>
    </row>
    <row r="532" spans="1:14" x14ac:dyDescent="0.2">
      <c r="A532" s="34"/>
      <c r="B532" s="34"/>
      <c r="C532" s="34"/>
      <c r="D532" s="34"/>
      <c r="E532" s="34"/>
      <c r="F532" s="34"/>
      <c r="G532" s="34"/>
      <c r="H532" s="34"/>
      <c r="I532" s="34"/>
      <c r="J532" s="34"/>
      <c r="K532" s="34"/>
      <c r="L532" s="34"/>
      <c r="M532" s="34"/>
      <c r="N532" s="34"/>
    </row>
    <row r="533" spans="1:14" x14ac:dyDescent="0.2">
      <c r="A533" s="34"/>
      <c r="B533" s="34"/>
      <c r="C533" s="34"/>
      <c r="D533" s="34"/>
      <c r="E533" s="34"/>
      <c r="F533" s="34"/>
      <c r="G533" s="34"/>
      <c r="H533" s="34"/>
      <c r="I533" s="34"/>
      <c r="J533" s="34"/>
      <c r="K533" s="34"/>
      <c r="L533" s="34"/>
      <c r="M533" s="34"/>
      <c r="N533" s="34"/>
    </row>
    <row r="534" spans="1:14" x14ac:dyDescent="0.2">
      <c r="A534" s="34"/>
      <c r="B534" s="34"/>
      <c r="C534" s="34"/>
      <c r="D534" s="34"/>
      <c r="E534" s="34"/>
      <c r="F534" s="34"/>
      <c r="G534" s="34"/>
      <c r="H534" s="34"/>
      <c r="I534" s="34"/>
      <c r="J534" s="34"/>
      <c r="K534" s="34"/>
      <c r="L534" s="34"/>
      <c r="M534" s="34"/>
      <c r="N534" s="34"/>
    </row>
    <row r="535" spans="1:14" x14ac:dyDescent="0.2">
      <c r="A535" s="34"/>
      <c r="B535" s="34"/>
      <c r="C535" s="34"/>
      <c r="D535" s="34"/>
      <c r="E535" s="34"/>
      <c r="F535" s="34"/>
      <c r="G535" s="34"/>
      <c r="H535" s="34"/>
      <c r="I535" s="34"/>
      <c r="J535" s="34"/>
      <c r="K535" s="34"/>
      <c r="L535" s="34"/>
      <c r="M535" s="34"/>
      <c r="N535" s="34"/>
    </row>
    <row r="536" spans="1:14" x14ac:dyDescent="0.2">
      <c r="A536" s="34"/>
      <c r="B536" s="34"/>
      <c r="C536" s="34"/>
      <c r="D536" s="34"/>
      <c r="E536" s="34"/>
      <c r="F536" s="34"/>
      <c r="G536" s="34"/>
      <c r="H536" s="34"/>
      <c r="I536" s="34"/>
      <c r="J536" s="34"/>
      <c r="K536" s="34"/>
      <c r="L536" s="34"/>
      <c r="M536" s="34"/>
      <c r="N536" s="34"/>
    </row>
    <row r="537" spans="1:14" x14ac:dyDescent="0.2">
      <c r="A537" s="34"/>
      <c r="B537" s="34"/>
      <c r="C537" s="34"/>
      <c r="D537" s="34"/>
      <c r="E537" s="34"/>
      <c r="F537" s="34"/>
      <c r="G537" s="34"/>
      <c r="H537" s="34"/>
      <c r="I537" s="34"/>
      <c r="J537" s="34"/>
      <c r="K537" s="34"/>
      <c r="L537" s="34"/>
      <c r="M537" s="34"/>
      <c r="N537" s="34"/>
    </row>
    <row r="538" spans="1:14" x14ac:dyDescent="0.2">
      <c r="A538" s="34"/>
      <c r="B538" s="34"/>
      <c r="C538" s="34"/>
      <c r="D538" s="34"/>
      <c r="E538" s="34"/>
      <c r="F538" s="34"/>
      <c r="G538" s="34"/>
      <c r="H538" s="34"/>
      <c r="I538" s="34"/>
      <c r="J538" s="34"/>
      <c r="K538" s="34"/>
      <c r="L538" s="34"/>
      <c r="M538" s="34"/>
      <c r="N538" s="34"/>
    </row>
    <row r="539" spans="1:14" x14ac:dyDescent="0.2">
      <c r="A539" s="34"/>
      <c r="B539" s="34"/>
      <c r="C539" s="34"/>
      <c r="D539" s="34"/>
      <c r="E539" s="34"/>
      <c r="F539" s="34"/>
      <c r="G539" s="34"/>
      <c r="H539" s="34"/>
      <c r="I539" s="34"/>
      <c r="J539" s="34"/>
      <c r="K539" s="34"/>
      <c r="L539" s="34"/>
      <c r="M539" s="34"/>
      <c r="N539" s="34"/>
    </row>
    <row r="540" spans="1:14" x14ac:dyDescent="0.2">
      <c r="A540" s="34"/>
      <c r="B540" s="34"/>
      <c r="C540" s="34"/>
      <c r="D540" s="34"/>
      <c r="E540" s="34"/>
      <c r="F540" s="34"/>
      <c r="G540" s="34"/>
      <c r="H540" s="34"/>
      <c r="I540" s="34"/>
      <c r="J540" s="34"/>
      <c r="K540" s="34"/>
      <c r="L540" s="34"/>
      <c r="M540" s="34"/>
      <c r="N540" s="34"/>
    </row>
    <row r="541" spans="1:14" x14ac:dyDescent="0.2">
      <c r="A541" s="34"/>
      <c r="B541" s="34"/>
      <c r="C541" s="34"/>
      <c r="D541" s="34"/>
      <c r="E541" s="34"/>
      <c r="F541" s="34"/>
      <c r="G541" s="34"/>
      <c r="H541" s="34"/>
      <c r="I541" s="34"/>
      <c r="J541" s="34"/>
      <c r="K541" s="34"/>
      <c r="L541" s="34"/>
      <c r="M541" s="34"/>
      <c r="N541" s="34"/>
    </row>
    <row r="542" spans="1:14" x14ac:dyDescent="0.2">
      <c r="A542" s="34"/>
      <c r="B542" s="34"/>
      <c r="C542" s="34"/>
      <c r="D542" s="34"/>
      <c r="E542" s="34"/>
      <c r="F542" s="34"/>
      <c r="G542" s="34"/>
      <c r="H542" s="34"/>
      <c r="I542" s="34"/>
      <c r="J542" s="34"/>
      <c r="K542" s="34"/>
      <c r="L542" s="34"/>
      <c r="M542" s="34"/>
      <c r="N542" s="34"/>
    </row>
    <row r="543" spans="1:14" x14ac:dyDescent="0.2">
      <c r="A543" s="34"/>
      <c r="B543" s="34"/>
      <c r="C543" s="34"/>
      <c r="D543" s="34"/>
      <c r="E543" s="34"/>
      <c r="F543" s="34"/>
      <c r="G543" s="34"/>
      <c r="H543" s="34"/>
      <c r="I543" s="34"/>
      <c r="J543" s="34"/>
      <c r="K543" s="34"/>
      <c r="L543" s="34"/>
      <c r="M543" s="34"/>
      <c r="N543" s="34"/>
    </row>
    <row r="544" spans="1:14" x14ac:dyDescent="0.2">
      <c r="A544" s="34"/>
      <c r="B544" s="34"/>
      <c r="C544" s="34"/>
      <c r="D544" s="34"/>
      <c r="E544" s="34"/>
      <c r="F544" s="34"/>
      <c r="G544" s="34"/>
      <c r="H544" s="34"/>
      <c r="I544" s="34"/>
      <c r="J544" s="34"/>
      <c r="K544" s="34"/>
      <c r="L544" s="34"/>
      <c r="M544" s="34"/>
      <c r="N544" s="34"/>
    </row>
    <row r="545" spans="1:14" x14ac:dyDescent="0.2">
      <c r="A545" s="34"/>
      <c r="B545" s="34"/>
      <c r="C545" s="34"/>
      <c r="D545" s="34"/>
      <c r="E545" s="34"/>
      <c r="F545" s="34"/>
      <c r="G545" s="34"/>
      <c r="H545" s="34"/>
      <c r="I545" s="34"/>
      <c r="J545" s="34"/>
      <c r="K545" s="34"/>
      <c r="L545" s="34"/>
      <c r="M545" s="34"/>
      <c r="N545" s="34"/>
    </row>
    <row r="546" spans="1:14" x14ac:dyDescent="0.2">
      <c r="A546" s="34"/>
      <c r="B546" s="34"/>
      <c r="C546" s="34"/>
      <c r="D546" s="34"/>
      <c r="E546" s="34"/>
      <c r="F546" s="34"/>
      <c r="G546" s="34"/>
      <c r="H546" s="34"/>
      <c r="I546" s="34"/>
      <c r="J546" s="34"/>
      <c r="K546" s="34"/>
      <c r="L546" s="34"/>
      <c r="M546" s="34"/>
      <c r="N546" s="34"/>
    </row>
    <row r="547" spans="1:14" x14ac:dyDescent="0.2">
      <c r="A547" s="34"/>
      <c r="B547" s="34"/>
      <c r="C547" s="34"/>
      <c r="D547" s="34"/>
      <c r="E547" s="34"/>
      <c r="F547" s="34"/>
      <c r="G547" s="34"/>
      <c r="H547" s="34"/>
      <c r="I547" s="34"/>
      <c r="J547" s="34"/>
      <c r="K547" s="34"/>
      <c r="L547" s="34"/>
      <c r="M547" s="34"/>
      <c r="N547" s="34"/>
    </row>
    <row r="548" spans="1:14" x14ac:dyDescent="0.2">
      <c r="A548" s="34"/>
      <c r="B548" s="34"/>
      <c r="C548" s="34"/>
      <c r="D548" s="34"/>
      <c r="E548" s="34"/>
      <c r="F548" s="34"/>
      <c r="G548" s="34"/>
      <c r="H548" s="34"/>
      <c r="I548" s="34"/>
      <c r="J548" s="34"/>
      <c r="K548" s="34"/>
      <c r="L548" s="34"/>
      <c r="M548" s="34"/>
      <c r="N548" s="34"/>
    </row>
    <row r="549" spans="1:14" x14ac:dyDescent="0.2">
      <c r="A549" s="34"/>
      <c r="B549" s="34"/>
      <c r="C549" s="34"/>
      <c r="D549" s="34"/>
      <c r="E549" s="34"/>
      <c r="F549" s="34"/>
      <c r="G549" s="34"/>
      <c r="H549" s="34"/>
      <c r="I549" s="34"/>
      <c r="J549" s="34"/>
      <c r="K549" s="34"/>
      <c r="L549" s="34"/>
      <c r="M549" s="34"/>
      <c r="N549" s="34"/>
    </row>
    <row r="550" spans="1:14" x14ac:dyDescent="0.2">
      <c r="A550" s="34"/>
      <c r="B550" s="34"/>
      <c r="C550" s="34"/>
      <c r="D550" s="34"/>
      <c r="E550" s="34"/>
      <c r="F550" s="34"/>
      <c r="G550" s="34"/>
      <c r="H550" s="34"/>
      <c r="I550" s="34"/>
      <c r="J550" s="34"/>
      <c r="K550" s="34"/>
      <c r="L550" s="34"/>
      <c r="M550" s="34"/>
      <c r="N550" s="34"/>
    </row>
    <row r="551" spans="1:14" x14ac:dyDescent="0.2">
      <c r="A551" s="34"/>
      <c r="B551" s="34"/>
      <c r="C551" s="34"/>
      <c r="D551" s="34"/>
      <c r="E551" s="34"/>
      <c r="F551" s="34"/>
      <c r="G551" s="34"/>
      <c r="H551" s="34"/>
      <c r="I551" s="34"/>
      <c r="J551" s="34"/>
      <c r="K551" s="34"/>
      <c r="L551" s="34"/>
      <c r="M551" s="34"/>
      <c r="N551" s="34"/>
    </row>
    <row r="552" spans="1:14" x14ac:dyDescent="0.2">
      <c r="A552" s="34"/>
      <c r="B552" s="34"/>
      <c r="C552" s="34"/>
      <c r="D552" s="34"/>
      <c r="E552" s="34"/>
      <c r="F552" s="34"/>
      <c r="G552" s="34"/>
      <c r="H552" s="34"/>
      <c r="I552" s="34"/>
      <c r="J552" s="34"/>
      <c r="K552" s="34"/>
      <c r="L552" s="34"/>
      <c r="M552" s="34"/>
      <c r="N552" s="34"/>
    </row>
    <row r="553" spans="1:14" x14ac:dyDescent="0.2">
      <c r="A553" s="34"/>
      <c r="B553" s="34"/>
      <c r="C553" s="34"/>
      <c r="D553" s="34"/>
      <c r="E553" s="34"/>
      <c r="F553" s="34"/>
      <c r="G553" s="34"/>
      <c r="H553" s="34"/>
      <c r="I553" s="34"/>
      <c r="J553" s="34"/>
      <c r="K553" s="34"/>
      <c r="L553" s="34"/>
      <c r="M553" s="34"/>
      <c r="N553" s="34"/>
    </row>
    <row r="554" spans="1:14" x14ac:dyDescent="0.2">
      <c r="A554" s="34"/>
      <c r="B554" s="34"/>
      <c r="C554" s="34"/>
      <c r="D554" s="34"/>
      <c r="E554" s="34"/>
      <c r="F554" s="34"/>
      <c r="G554" s="34"/>
      <c r="H554" s="34"/>
      <c r="I554" s="34"/>
      <c r="J554" s="34"/>
      <c r="K554" s="34"/>
      <c r="L554" s="34"/>
      <c r="M554" s="34"/>
      <c r="N554" s="34"/>
    </row>
    <row r="555" spans="1:14" x14ac:dyDescent="0.2">
      <c r="A555" s="34"/>
      <c r="B555" s="34"/>
      <c r="C555" s="34"/>
      <c r="D555" s="34"/>
      <c r="E555" s="34"/>
      <c r="F555" s="34"/>
      <c r="G555" s="34"/>
      <c r="H555" s="34"/>
      <c r="I555" s="34"/>
      <c r="J555" s="34"/>
      <c r="K555" s="34"/>
      <c r="L555" s="34"/>
      <c r="M555" s="34"/>
      <c r="N555" s="34"/>
    </row>
    <row r="556" spans="1:14" x14ac:dyDescent="0.2">
      <c r="A556" s="34"/>
      <c r="B556" s="34"/>
      <c r="C556" s="34"/>
      <c r="D556" s="34"/>
      <c r="E556" s="34"/>
      <c r="F556" s="34"/>
      <c r="G556" s="34"/>
      <c r="H556" s="34"/>
      <c r="I556" s="34"/>
      <c r="J556" s="34"/>
      <c r="K556" s="34"/>
      <c r="L556" s="34"/>
      <c r="M556" s="34"/>
      <c r="N556" s="34"/>
    </row>
    <row r="557" spans="1:14" x14ac:dyDescent="0.2">
      <c r="A557" s="34"/>
      <c r="B557" s="34"/>
      <c r="C557" s="34"/>
      <c r="D557" s="34"/>
      <c r="E557" s="34"/>
      <c r="F557" s="34"/>
      <c r="G557" s="34"/>
      <c r="H557" s="34"/>
      <c r="I557" s="34"/>
      <c r="J557" s="34"/>
      <c r="K557" s="34"/>
      <c r="L557" s="34"/>
      <c r="M557" s="34"/>
      <c r="N557" s="34"/>
    </row>
    <row r="558" spans="1:14" x14ac:dyDescent="0.2">
      <c r="A558" s="34"/>
      <c r="B558" s="34"/>
      <c r="C558" s="34"/>
      <c r="D558" s="34"/>
      <c r="E558" s="34"/>
      <c r="F558" s="34"/>
      <c r="G558" s="34"/>
      <c r="H558" s="34"/>
      <c r="I558" s="34"/>
      <c r="J558" s="34"/>
      <c r="K558" s="34"/>
      <c r="L558" s="34"/>
      <c r="M558" s="34"/>
      <c r="N558" s="34"/>
    </row>
    <row r="559" spans="1:14" x14ac:dyDescent="0.2">
      <c r="A559" s="34"/>
      <c r="B559" s="34"/>
      <c r="C559" s="34"/>
      <c r="D559" s="34"/>
      <c r="E559" s="34"/>
      <c r="F559" s="34"/>
      <c r="G559" s="34"/>
      <c r="H559" s="34"/>
      <c r="I559" s="34"/>
      <c r="J559" s="34"/>
      <c r="K559" s="34"/>
      <c r="L559" s="34"/>
      <c r="M559" s="34"/>
      <c r="N559" s="34"/>
    </row>
    <row r="560" spans="1:14" x14ac:dyDescent="0.2">
      <c r="A560" s="34"/>
      <c r="B560" s="34"/>
      <c r="C560" s="34"/>
      <c r="D560" s="34"/>
      <c r="E560" s="34"/>
      <c r="F560" s="34"/>
      <c r="G560" s="34"/>
      <c r="H560" s="34"/>
      <c r="I560" s="34"/>
      <c r="J560" s="34"/>
      <c r="K560" s="34"/>
      <c r="L560" s="34"/>
      <c r="M560" s="34"/>
      <c r="N560" s="34"/>
    </row>
    <row r="561" spans="1:14" x14ac:dyDescent="0.2">
      <c r="A561" s="34"/>
      <c r="B561" s="34"/>
      <c r="C561" s="34"/>
      <c r="D561" s="34"/>
      <c r="E561" s="34"/>
      <c r="F561" s="34"/>
      <c r="G561" s="34"/>
      <c r="H561" s="34"/>
      <c r="I561" s="34"/>
      <c r="J561" s="34"/>
      <c r="K561" s="34"/>
      <c r="L561" s="34"/>
      <c r="M561" s="34"/>
      <c r="N561" s="34"/>
    </row>
    <row r="562" spans="1:14" x14ac:dyDescent="0.2">
      <c r="A562" s="34"/>
      <c r="B562" s="34"/>
      <c r="C562" s="34"/>
      <c r="D562" s="34"/>
      <c r="E562" s="34"/>
      <c r="F562" s="34"/>
      <c r="G562" s="34"/>
      <c r="H562" s="34"/>
      <c r="I562" s="34"/>
      <c r="J562" s="34"/>
      <c r="K562" s="34"/>
      <c r="L562" s="34"/>
      <c r="M562" s="34"/>
      <c r="N562" s="34"/>
    </row>
    <row r="563" spans="1:14" x14ac:dyDescent="0.2">
      <c r="A563" s="34"/>
      <c r="B563" s="34"/>
      <c r="C563" s="34"/>
      <c r="D563" s="34"/>
      <c r="E563" s="34"/>
      <c r="F563" s="34"/>
      <c r="G563" s="34"/>
      <c r="H563" s="34"/>
      <c r="I563" s="34"/>
      <c r="J563" s="34"/>
      <c r="K563" s="34"/>
      <c r="L563" s="34"/>
      <c r="M563" s="34"/>
      <c r="N563" s="34"/>
    </row>
    <row r="564" spans="1:14" x14ac:dyDescent="0.2">
      <c r="A564" s="34"/>
      <c r="B564" s="34"/>
      <c r="C564" s="34"/>
      <c r="D564" s="34"/>
      <c r="E564" s="34"/>
      <c r="F564" s="34"/>
      <c r="G564" s="34"/>
      <c r="H564" s="34"/>
      <c r="I564" s="34"/>
      <c r="J564" s="34"/>
      <c r="K564" s="34"/>
      <c r="L564" s="34"/>
      <c r="M564" s="34"/>
      <c r="N564" s="34"/>
    </row>
    <row r="565" spans="1:14" x14ac:dyDescent="0.2">
      <c r="A565" s="34"/>
      <c r="B565" s="34"/>
      <c r="C565" s="34"/>
      <c r="D565" s="34"/>
      <c r="E565" s="34"/>
      <c r="F565" s="34"/>
      <c r="G565" s="34"/>
      <c r="H565" s="34"/>
      <c r="I565" s="34"/>
      <c r="J565" s="34"/>
      <c r="K565" s="34"/>
      <c r="L565" s="34"/>
      <c r="M565" s="34"/>
      <c r="N565" s="34"/>
    </row>
    <row r="566" spans="1:14" x14ac:dyDescent="0.2">
      <c r="A566" s="34"/>
      <c r="B566" s="34"/>
      <c r="C566" s="34"/>
      <c r="D566" s="34"/>
      <c r="E566" s="34"/>
      <c r="F566" s="34"/>
      <c r="G566" s="34"/>
      <c r="H566" s="34"/>
      <c r="I566" s="34"/>
      <c r="J566" s="34"/>
      <c r="K566" s="34"/>
      <c r="L566" s="34"/>
      <c r="M566" s="34"/>
      <c r="N566" s="34"/>
    </row>
    <row r="567" spans="1:14" x14ac:dyDescent="0.2">
      <c r="A567" s="34"/>
      <c r="B567" s="34"/>
      <c r="C567" s="34"/>
      <c r="D567" s="34"/>
      <c r="E567" s="34"/>
      <c r="F567" s="34"/>
      <c r="G567" s="34"/>
      <c r="H567" s="34"/>
      <c r="I567" s="34"/>
      <c r="J567" s="34"/>
      <c r="K567" s="34"/>
      <c r="L567" s="34"/>
      <c r="M567" s="34"/>
      <c r="N567" s="34"/>
    </row>
    <row r="568" spans="1:14" x14ac:dyDescent="0.2">
      <c r="A568" s="34"/>
      <c r="B568" s="34"/>
      <c r="C568" s="34"/>
      <c r="D568" s="34"/>
      <c r="E568" s="34"/>
      <c r="F568" s="34"/>
      <c r="G568" s="34"/>
      <c r="H568" s="34"/>
      <c r="I568" s="34"/>
      <c r="J568" s="34"/>
      <c r="K568" s="34"/>
      <c r="L568" s="34"/>
      <c r="M568" s="34"/>
      <c r="N568" s="34"/>
    </row>
    <row r="569" spans="1:14" x14ac:dyDescent="0.2">
      <c r="A569" s="34"/>
      <c r="B569" s="34"/>
      <c r="C569" s="34"/>
      <c r="D569" s="34"/>
      <c r="E569" s="34"/>
      <c r="F569" s="34"/>
      <c r="G569" s="34"/>
      <c r="H569" s="34"/>
      <c r="I569" s="34"/>
      <c r="J569" s="34"/>
      <c r="K569" s="34"/>
      <c r="L569" s="34"/>
      <c r="M569" s="34"/>
      <c r="N569" s="34"/>
    </row>
    <row r="570" spans="1:14" x14ac:dyDescent="0.2">
      <c r="A570" s="34"/>
      <c r="B570" s="34"/>
      <c r="C570" s="34"/>
      <c r="D570" s="34"/>
      <c r="E570" s="34"/>
      <c r="F570" s="34"/>
      <c r="G570" s="34"/>
      <c r="H570" s="34"/>
      <c r="I570" s="34"/>
      <c r="J570" s="34"/>
      <c r="K570" s="34"/>
      <c r="L570" s="34"/>
      <c r="M570" s="34"/>
      <c r="N570" s="34"/>
    </row>
    <row r="571" spans="1:14" x14ac:dyDescent="0.2">
      <c r="A571" s="34"/>
      <c r="B571" s="34"/>
      <c r="C571" s="34"/>
      <c r="D571" s="34"/>
      <c r="E571" s="34"/>
      <c r="F571" s="34"/>
      <c r="G571" s="34"/>
      <c r="H571" s="34"/>
      <c r="I571" s="34"/>
      <c r="J571" s="34"/>
      <c r="K571" s="34"/>
      <c r="L571" s="34"/>
      <c r="M571" s="34"/>
      <c r="N571" s="34"/>
    </row>
    <row r="572" spans="1:14" x14ac:dyDescent="0.2">
      <c r="A572" s="34"/>
      <c r="B572" s="34"/>
      <c r="C572" s="34"/>
      <c r="D572" s="34"/>
      <c r="E572" s="34"/>
      <c r="F572" s="34"/>
      <c r="G572" s="34"/>
      <c r="H572" s="34"/>
      <c r="I572" s="34"/>
      <c r="J572" s="34"/>
      <c r="K572" s="34"/>
      <c r="L572" s="34"/>
      <c r="M572" s="34"/>
      <c r="N572" s="34"/>
    </row>
    <row r="573" spans="1:14" x14ac:dyDescent="0.2">
      <c r="A573" s="34"/>
      <c r="B573" s="34"/>
      <c r="C573" s="34"/>
      <c r="D573" s="34"/>
      <c r="E573" s="34"/>
      <c r="F573" s="34"/>
      <c r="G573" s="34"/>
      <c r="H573" s="34"/>
      <c r="I573" s="34"/>
      <c r="J573" s="34"/>
      <c r="K573" s="34"/>
      <c r="L573" s="34"/>
      <c r="M573" s="34"/>
      <c r="N573" s="34"/>
    </row>
    <row r="574" spans="1:14" x14ac:dyDescent="0.2">
      <c r="A574" s="34"/>
      <c r="B574" s="34"/>
      <c r="C574" s="34"/>
      <c r="D574" s="34"/>
      <c r="E574" s="34"/>
      <c r="F574" s="34"/>
      <c r="G574" s="34"/>
      <c r="H574" s="34"/>
      <c r="I574" s="34"/>
      <c r="J574" s="34"/>
      <c r="K574" s="34"/>
      <c r="L574" s="34"/>
      <c r="M574" s="34"/>
      <c r="N574" s="34"/>
    </row>
    <row r="575" spans="1:14" x14ac:dyDescent="0.2">
      <c r="A575" s="34"/>
      <c r="B575" s="34"/>
      <c r="C575" s="34"/>
      <c r="D575" s="34"/>
      <c r="E575" s="34"/>
      <c r="F575" s="34"/>
      <c r="G575" s="34"/>
      <c r="H575" s="34"/>
      <c r="I575" s="34"/>
      <c r="J575" s="34"/>
      <c r="K575" s="34"/>
      <c r="L575" s="34"/>
      <c r="M575" s="34"/>
      <c r="N575" s="34"/>
    </row>
    <row r="576" spans="1:14" x14ac:dyDescent="0.2">
      <c r="A576" s="34"/>
      <c r="B576" s="34"/>
      <c r="C576" s="34"/>
      <c r="D576" s="34"/>
      <c r="E576" s="34"/>
      <c r="F576" s="34"/>
      <c r="G576" s="34"/>
      <c r="H576" s="34"/>
      <c r="I576" s="34"/>
      <c r="J576" s="34"/>
      <c r="K576" s="34"/>
      <c r="L576" s="34"/>
      <c r="M576" s="34"/>
      <c r="N576" s="34"/>
    </row>
    <row r="577" spans="1:14" x14ac:dyDescent="0.2">
      <c r="A577" s="34"/>
      <c r="B577" s="34"/>
      <c r="C577" s="34"/>
      <c r="D577" s="34"/>
      <c r="E577" s="34"/>
      <c r="F577" s="34"/>
      <c r="G577" s="34"/>
      <c r="H577" s="34"/>
      <c r="I577" s="34"/>
      <c r="J577" s="34"/>
      <c r="K577" s="34"/>
      <c r="L577" s="34"/>
      <c r="M577" s="34"/>
      <c r="N577" s="34"/>
    </row>
    <row r="578" spans="1:14" x14ac:dyDescent="0.2">
      <c r="A578" s="34"/>
      <c r="B578" s="34"/>
      <c r="C578" s="34"/>
      <c r="D578" s="34"/>
      <c r="E578" s="34"/>
      <c r="F578" s="34"/>
      <c r="G578" s="34"/>
      <c r="H578" s="34"/>
      <c r="I578" s="34"/>
      <c r="J578" s="34"/>
      <c r="K578" s="34"/>
      <c r="L578" s="34"/>
      <c r="M578" s="34"/>
      <c r="N578" s="34"/>
    </row>
    <row r="579" spans="1:14" x14ac:dyDescent="0.2">
      <c r="A579" s="34"/>
      <c r="B579" s="34"/>
      <c r="C579" s="34"/>
      <c r="D579" s="34"/>
      <c r="E579" s="34"/>
      <c r="F579" s="34"/>
      <c r="G579" s="34"/>
      <c r="H579" s="34"/>
      <c r="I579" s="34"/>
      <c r="J579" s="34"/>
      <c r="K579" s="34"/>
      <c r="L579" s="34"/>
      <c r="M579" s="34"/>
      <c r="N579" s="34"/>
    </row>
    <row r="580" spans="1:14" x14ac:dyDescent="0.2">
      <c r="A580" s="34"/>
      <c r="B580" s="34"/>
      <c r="C580" s="34"/>
      <c r="D580" s="34"/>
      <c r="E580" s="34"/>
      <c r="F580" s="34"/>
      <c r="G580" s="34"/>
      <c r="H580" s="34"/>
      <c r="I580" s="34"/>
      <c r="J580" s="34"/>
      <c r="K580" s="34"/>
      <c r="L580" s="34"/>
      <c r="M580" s="34"/>
      <c r="N580" s="34"/>
    </row>
    <row r="581" spans="1:14" x14ac:dyDescent="0.2">
      <c r="A581" s="34"/>
      <c r="B581" s="34"/>
      <c r="C581" s="34"/>
      <c r="D581" s="34"/>
      <c r="E581" s="34"/>
      <c r="F581" s="34"/>
      <c r="G581" s="34"/>
      <c r="H581" s="34"/>
      <c r="I581" s="34"/>
      <c r="J581" s="34"/>
      <c r="K581" s="34"/>
      <c r="L581" s="34"/>
      <c r="M581" s="34"/>
      <c r="N581" s="34"/>
    </row>
    <row r="582" spans="1:14" x14ac:dyDescent="0.2">
      <c r="A582" s="34"/>
      <c r="B582" s="34"/>
      <c r="C582" s="34"/>
      <c r="D582" s="34"/>
      <c r="E582" s="34"/>
      <c r="F582" s="34"/>
      <c r="G582" s="34"/>
      <c r="H582" s="34"/>
      <c r="I582" s="34"/>
      <c r="J582" s="34"/>
      <c r="K582" s="34"/>
      <c r="L582" s="34"/>
      <c r="M582" s="34"/>
      <c r="N582" s="34"/>
    </row>
    <row r="583" spans="1:14" x14ac:dyDescent="0.2">
      <c r="A583" s="34"/>
      <c r="B583" s="34"/>
      <c r="C583" s="34"/>
      <c r="D583" s="34"/>
      <c r="E583" s="34"/>
      <c r="F583" s="34"/>
      <c r="G583" s="34"/>
      <c r="H583" s="34"/>
      <c r="I583" s="34"/>
      <c r="J583" s="34"/>
      <c r="K583" s="34"/>
      <c r="L583" s="34"/>
      <c r="M583" s="34"/>
      <c r="N583" s="34"/>
    </row>
    <row r="584" spans="1:14" x14ac:dyDescent="0.2">
      <c r="A584" s="34"/>
      <c r="B584" s="34"/>
      <c r="C584" s="34"/>
      <c r="D584" s="34"/>
      <c r="E584" s="34"/>
      <c r="F584" s="34"/>
      <c r="G584" s="34"/>
      <c r="H584" s="34"/>
      <c r="I584" s="34"/>
      <c r="J584" s="34"/>
      <c r="K584" s="34"/>
      <c r="L584" s="34"/>
      <c r="M584" s="34"/>
      <c r="N584" s="34"/>
    </row>
    <row r="585" spans="1:14" x14ac:dyDescent="0.2">
      <c r="A585" s="34"/>
      <c r="B585" s="34"/>
      <c r="C585" s="34"/>
      <c r="D585" s="34"/>
      <c r="E585" s="34"/>
      <c r="F585" s="34"/>
      <c r="G585" s="34"/>
      <c r="H585" s="34"/>
      <c r="I585" s="34"/>
      <c r="J585" s="34"/>
      <c r="K585" s="34"/>
      <c r="L585" s="34"/>
      <c r="M585" s="34"/>
      <c r="N585" s="34"/>
    </row>
    <row r="586" spans="1:14" x14ac:dyDescent="0.2">
      <c r="A586" s="34"/>
      <c r="B586" s="34"/>
      <c r="C586" s="34"/>
      <c r="D586" s="34"/>
      <c r="E586" s="34"/>
      <c r="F586" s="34"/>
      <c r="G586" s="34"/>
      <c r="H586" s="34"/>
      <c r="I586" s="34"/>
      <c r="J586" s="34"/>
      <c r="K586" s="34"/>
      <c r="L586" s="34"/>
      <c r="M586" s="34"/>
      <c r="N586" s="34"/>
    </row>
    <row r="587" spans="1:14" x14ac:dyDescent="0.2">
      <c r="A587" s="34"/>
      <c r="B587" s="34"/>
      <c r="C587" s="34"/>
      <c r="D587" s="34"/>
      <c r="E587" s="34"/>
      <c r="F587" s="34"/>
      <c r="G587" s="34"/>
      <c r="H587" s="34"/>
      <c r="I587" s="34"/>
      <c r="J587" s="34"/>
      <c r="K587" s="34"/>
      <c r="L587" s="34"/>
      <c r="M587" s="34"/>
      <c r="N587" s="34"/>
    </row>
    <row r="588" spans="1:14" x14ac:dyDescent="0.2">
      <c r="A588" s="34"/>
      <c r="B588" s="34"/>
      <c r="C588" s="34"/>
      <c r="D588" s="34"/>
      <c r="E588" s="34"/>
      <c r="F588" s="34"/>
      <c r="G588" s="34"/>
      <c r="H588" s="34"/>
      <c r="I588" s="34"/>
      <c r="J588" s="34"/>
      <c r="K588" s="34"/>
      <c r="L588" s="34"/>
      <c r="M588" s="34"/>
      <c r="N588" s="34"/>
    </row>
    <row r="589" spans="1:14" x14ac:dyDescent="0.2">
      <c r="A589" s="34"/>
      <c r="B589" s="34"/>
      <c r="C589" s="34"/>
      <c r="D589" s="34"/>
      <c r="E589" s="34"/>
      <c r="F589" s="34"/>
      <c r="G589" s="34"/>
      <c r="H589" s="34"/>
      <c r="I589" s="34"/>
      <c r="J589" s="34"/>
      <c r="K589" s="34"/>
      <c r="L589" s="34"/>
      <c r="M589" s="34"/>
      <c r="N589" s="34"/>
    </row>
    <row r="590" spans="1:14" x14ac:dyDescent="0.2">
      <c r="A590" s="34"/>
      <c r="B590" s="34"/>
      <c r="C590" s="34"/>
      <c r="D590" s="34"/>
      <c r="E590" s="34"/>
      <c r="F590" s="34"/>
      <c r="G590" s="34"/>
      <c r="H590" s="34"/>
      <c r="I590" s="34"/>
      <c r="J590" s="34"/>
      <c r="K590" s="34"/>
      <c r="L590" s="34"/>
      <c r="M590" s="34"/>
      <c r="N590" s="34"/>
    </row>
    <row r="591" spans="1:14" x14ac:dyDescent="0.2">
      <c r="A591" s="34"/>
      <c r="B591" s="34"/>
      <c r="C591" s="34"/>
      <c r="D591" s="34"/>
      <c r="E591" s="34"/>
      <c r="F591" s="34"/>
      <c r="G591" s="34"/>
      <c r="H591" s="34"/>
      <c r="I591" s="34"/>
      <c r="J591" s="34"/>
      <c r="K591" s="34"/>
      <c r="L591" s="34"/>
      <c r="M591" s="34"/>
      <c r="N591" s="34"/>
    </row>
    <row r="592" spans="1:14" x14ac:dyDescent="0.2">
      <c r="A592" s="34"/>
      <c r="B592" s="34"/>
      <c r="C592" s="34"/>
      <c r="D592" s="34"/>
      <c r="E592" s="34"/>
      <c r="F592" s="34"/>
      <c r="G592" s="34"/>
      <c r="H592" s="34"/>
      <c r="I592" s="34"/>
      <c r="J592" s="34"/>
      <c r="K592" s="34"/>
      <c r="L592" s="34"/>
      <c r="M592" s="34"/>
      <c r="N592" s="34"/>
    </row>
    <row r="593" spans="1:14" x14ac:dyDescent="0.2">
      <c r="A593" s="34"/>
      <c r="B593" s="34"/>
      <c r="C593" s="34"/>
      <c r="D593" s="34"/>
      <c r="E593" s="34"/>
      <c r="F593" s="34"/>
      <c r="G593" s="34"/>
      <c r="H593" s="34"/>
      <c r="I593" s="34"/>
      <c r="J593" s="34"/>
      <c r="K593" s="34"/>
      <c r="L593" s="34"/>
      <c r="M593" s="34"/>
      <c r="N593" s="34"/>
    </row>
    <row r="594" spans="1:14" x14ac:dyDescent="0.2">
      <c r="A594" s="34"/>
      <c r="B594" s="34"/>
      <c r="C594" s="34"/>
      <c r="D594" s="34"/>
      <c r="E594" s="34"/>
      <c r="F594" s="34"/>
      <c r="G594" s="34"/>
      <c r="H594" s="34"/>
      <c r="I594" s="34"/>
      <c r="J594" s="34"/>
      <c r="K594" s="34"/>
      <c r="L594" s="34"/>
      <c r="M594" s="34"/>
      <c r="N594" s="34"/>
    </row>
    <row r="595" spans="1:14" x14ac:dyDescent="0.2">
      <c r="A595" s="34"/>
      <c r="B595" s="34"/>
      <c r="C595" s="34"/>
      <c r="D595" s="34"/>
      <c r="E595" s="34"/>
      <c r="F595" s="34"/>
      <c r="G595" s="34"/>
      <c r="H595" s="34"/>
      <c r="I595" s="34"/>
      <c r="J595" s="34"/>
      <c r="K595" s="34"/>
      <c r="L595" s="34"/>
      <c r="M595" s="34"/>
      <c r="N595" s="34"/>
    </row>
    <row r="596" spans="1:14" x14ac:dyDescent="0.2">
      <c r="A596" s="34"/>
      <c r="B596" s="34"/>
      <c r="C596" s="34"/>
      <c r="D596" s="34"/>
      <c r="E596" s="34"/>
      <c r="F596" s="34"/>
      <c r="G596" s="34"/>
      <c r="H596" s="34"/>
      <c r="I596" s="34"/>
      <c r="J596" s="34"/>
      <c r="K596" s="34"/>
      <c r="L596" s="34"/>
      <c r="M596" s="34"/>
      <c r="N596" s="34"/>
    </row>
    <row r="597" spans="1:14" x14ac:dyDescent="0.2">
      <c r="A597" s="34"/>
      <c r="B597" s="34"/>
      <c r="C597" s="34"/>
      <c r="D597" s="34"/>
      <c r="E597" s="34"/>
      <c r="F597" s="34"/>
      <c r="G597" s="34"/>
      <c r="H597" s="34"/>
      <c r="I597" s="34"/>
      <c r="J597" s="34"/>
      <c r="K597" s="34"/>
      <c r="L597" s="34"/>
      <c r="M597" s="34"/>
      <c r="N597" s="34"/>
    </row>
    <row r="598" spans="1:14" x14ac:dyDescent="0.2">
      <c r="A598" s="34"/>
      <c r="B598" s="34"/>
      <c r="C598" s="34"/>
      <c r="D598" s="34"/>
      <c r="E598" s="34"/>
      <c r="F598" s="34"/>
      <c r="G598" s="34"/>
      <c r="H598" s="34"/>
      <c r="I598" s="34"/>
      <c r="J598" s="34"/>
      <c r="K598" s="34"/>
      <c r="L598" s="34"/>
      <c r="M598" s="34"/>
      <c r="N598" s="34"/>
    </row>
    <row r="599" spans="1:14" x14ac:dyDescent="0.2">
      <c r="A599" s="34"/>
      <c r="B599" s="34"/>
      <c r="C599" s="34"/>
      <c r="D599" s="34"/>
      <c r="E599" s="34"/>
      <c r="F599" s="34"/>
      <c r="G599" s="34"/>
      <c r="H599" s="34"/>
      <c r="I599" s="34"/>
      <c r="J599" s="34"/>
      <c r="K599" s="34"/>
      <c r="L599" s="34"/>
      <c r="M599" s="34"/>
      <c r="N599" s="34"/>
    </row>
    <row r="600" spans="1:14" x14ac:dyDescent="0.2">
      <c r="A600" s="34"/>
      <c r="B600" s="34"/>
      <c r="C600" s="34"/>
      <c r="D600" s="34"/>
      <c r="E600" s="34"/>
      <c r="F600" s="34"/>
      <c r="G600" s="34"/>
      <c r="H600" s="34"/>
      <c r="I600" s="34"/>
      <c r="J600" s="34"/>
      <c r="K600" s="34"/>
      <c r="L600" s="34"/>
      <c r="M600" s="34"/>
      <c r="N600" s="34"/>
    </row>
    <row r="601" spans="1:14" x14ac:dyDescent="0.2">
      <c r="A601" s="34"/>
      <c r="B601" s="34"/>
      <c r="C601" s="34"/>
      <c r="D601" s="34"/>
      <c r="E601" s="34"/>
      <c r="F601" s="34"/>
      <c r="G601" s="34"/>
      <c r="H601" s="34"/>
      <c r="I601" s="34"/>
      <c r="J601" s="34"/>
      <c r="K601" s="34"/>
      <c r="L601" s="34"/>
      <c r="M601" s="34"/>
      <c r="N601" s="34"/>
    </row>
    <row r="602" spans="1:14" x14ac:dyDescent="0.2">
      <c r="A602" s="34"/>
      <c r="B602" s="34"/>
      <c r="C602" s="34"/>
      <c r="D602" s="34"/>
      <c r="E602" s="34"/>
      <c r="F602" s="34"/>
      <c r="G602" s="34"/>
      <c r="H602" s="34"/>
      <c r="I602" s="34"/>
      <c r="J602" s="34"/>
      <c r="K602" s="34"/>
      <c r="L602" s="34"/>
      <c r="M602" s="34"/>
      <c r="N602" s="34"/>
    </row>
    <row r="603" spans="1:14" x14ac:dyDescent="0.2">
      <c r="A603" s="34"/>
      <c r="B603" s="34"/>
      <c r="C603" s="34"/>
      <c r="D603" s="34"/>
      <c r="E603" s="34"/>
      <c r="F603" s="34"/>
      <c r="G603" s="34"/>
      <c r="H603" s="34"/>
      <c r="I603" s="34"/>
      <c r="J603" s="34"/>
      <c r="K603" s="34"/>
      <c r="L603" s="34"/>
      <c r="M603" s="34"/>
      <c r="N603" s="34"/>
    </row>
    <row r="604" spans="1:14" x14ac:dyDescent="0.2">
      <c r="A604" s="34"/>
      <c r="B604" s="34"/>
      <c r="C604" s="34"/>
      <c r="D604" s="34"/>
      <c r="E604" s="34"/>
      <c r="F604" s="34"/>
      <c r="G604" s="34"/>
      <c r="H604" s="34"/>
      <c r="I604" s="34"/>
      <c r="J604" s="34"/>
      <c r="K604" s="34"/>
      <c r="L604" s="34"/>
      <c r="M604" s="34"/>
      <c r="N604" s="34"/>
    </row>
    <row r="605" spans="1:14" x14ac:dyDescent="0.2">
      <c r="A605" s="34"/>
      <c r="B605" s="34"/>
      <c r="C605" s="34"/>
      <c r="D605" s="34"/>
      <c r="E605" s="34"/>
      <c r="F605" s="34"/>
      <c r="G605" s="34"/>
      <c r="H605" s="34"/>
      <c r="I605" s="34"/>
      <c r="J605" s="34"/>
      <c r="K605" s="34"/>
      <c r="L605" s="34"/>
      <c r="M605" s="34"/>
      <c r="N605" s="34"/>
    </row>
    <row r="606" spans="1:14" x14ac:dyDescent="0.2">
      <c r="A606" s="34"/>
      <c r="B606" s="34"/>
      <c r="C606" s="34"/>
      <c r="D606" s="34"/>
      <c r="E606" s="34"/>
      <c r="F606" s="34"/>
      <c r="G606" s="34"/>
      <c r="H606" s="34"/>
      <c r="I606" s="34"/>
      <c r="J606" s="34"/>
      <c r="K606" s="34"/>
      <c r="L606" s="34"/>
      <c r="M606" s="34"/>
      <c r="N606" s="34"/>
    </row>
    <row r="607" spans="1:14" x14ac:dyDescent="0.2">
      <c r="A607" s="34"/>
      <c r="B607" s="34"/>
      <c r="C607" s="34"/>
      <c r="D607" s="34"/>
      <c r="E607" s="34"/>
      <c r="F607" s="34"/>
      <c r="G607" s="34"/>
      <c r="H607" s="34"/>
      <c r="I607" s="34"/>
      <c r="J607" s="34"/>
      <c r="K607" s="34"/>
      <c r="L607" s="34"/>
      <c r="M607" s="34"/>
      <c r="N607" s="34"/>
    </row>
    <row r="608" spans="1:14" x14ac:dyDescent="0.2">
      <c r="A608" s="34"/>
      <c r="B608" s="34"/>
      <c r="C608" s="34"/>
      <c r="D608" s="34"/>
      <c r="E608" s="34"/>
      <c r="F608" s="34"/>
      <c r="G608" s="34"/>
      <c r="H608" s="34"/>
      <c r="I608" s="34"/>
      <c r="J608" s="34"/>
      <c r="K608" s="34"/>
      <c r="L608" s="34"/>
      <c r="M608" s="34"/>
      <c r="N608" s="34"/>
    </row>
    <row r="609" spans="1:14" x14ac:dyDescent="0.2">
      <c r="A609" s="34"/>
      <c r="B609" s="34"/>
      <c r="C609" s="34"/>
      <c r="D609" s="34"/>
      <c r="E609" s="34"/>
      <c r="F609" s="34"/>
      <c r="G609" s="34"/>
      <c r="H609" s="34"/>
      <c r="I609" s="34"/>
      <c r="J609" s="34"/>
      <c r="K609" s="34"/>
      <c r="L609" s="34"/>
      <c r="M609" s="34"/>
      <c r="N609" s="34"/>
    </row>
    <row r="610" spans="1:14" x14ac:dyDescent="0.2">
      <c r="A610" s="34"/>
      <c r="B610" s="34"/>
      <c r="C610" s="34"/>
      <c r="D610" s="34"/>
      <c r="E610" s="34"/>
      <c r="F610" s="34"/>
      <c r="G610" s="34"/>
      <c r="H610" s="34"/>
      <c r="I610" s="34"/>
      <c r="J610" s="34"/>
      <c r="K610" s="34"/>
      <c r="L610" s="34"/>
      <c r="M610" s="34"/>
      <c r="N610" s="34"/>
    </row>
    <row r="611" spans="1:14" x14ac:dyDescent="0.2">
      <c r="A611" s="34"/>
      <c r="B611" s="34"/>
      <c r="C611" s="34"/>
      <c r="D611" s="34"/>
      <c r="E611" s="34"/>
      <c r="F611" s="34"/>
      <c r="G611" s="34"/>
      <c r="H611" s="34"/>
      <c r="I611" s="34"/>
      <c r="J611" s="34"/>
      <c r="K611" s="34"/>
      <c r="L611" s="34"/>
      <c r="M611" s="34"/>
      <c r="N611" s="34"/>
    </row>
    <row r="612" spans="1:14" x14ac:dyDescent="0.2">
      <c r="A612" s="34"/>
      <c r="B612" s="34"/>
      <c r="C612" s="34"/>
      <c r="D612" s="34"/>
      <c r="E612" s="34"/>
      <c r="F612" s="34"/>
      <c r="G612" s="34"/>
      <c r="H612" s="34"/>
      <c r="I612" s="34"/>
      <c r="J612" s="34"/>
      <c r="K612" s="34"/>
      <c r="L612" s="34"/>
      <c r="M612" s="34"/>
      <c r="N612" s="34"/>
    </row>
    <row r="613" spans="1:14" x14ac:dyDescent="0.2">
      <c r="A613" s="34"/>
      <c r="B613" s="34"/>
      <c r="C613" s="34"/>
      <c r="D613" s="34"/>
      <c r="E613" s="34"/>
      <c r="F613" s="34"/>
      <c r="G613" s="34"/>
      <c r="H613" s="34"/>
      <c r="I613" s="34"/>
      <c r="J613" s="34"/>
      <c r="K613" s="34"/>
      <c r="L613" s="34"/>
      <c r="M613" s="34"/>
      <c r="N613" s="34"/>
    </row>
    <row r="614" spans="1:14" x14ac:dyDescent="0.2">
      <c r="A614" s="34"/>
      <c r="B614" s="34"/>
      <c r="C614" s="34"/>
      <c r="D614" s="34"/>
      <c r="E614" s="34"/>
      <c r="F614" s="34"/>
      <c r="G614" s="34"/>
      <c r="H614" s="34"/>
      <c r="I614" s="34"/>
      <c r="J614" s="34"/>
      <c r="K614" s="34"/>
      <c r="L614" s="34"/>
      <c r="M614" s="34"/>
      <c r="N614" s="34"/>
    </row>
    <row r="615" spans="1:14" x14ac:dyDescent="0.2">
      <c r="A615" s="34"/>
      <c r="B615" s="34"/>
      <c r="C615" s="34"/>
      <c r="D615" s="34"/>
      <c r="E615" s="34"/>
      <c r="F615" s="34"/>
      <c r="G615" s="34"/>
      <c r="H615" s="34"/>
      <c r="I615" s="34"/>
      <c r="J615" s="34"/>
      <c r="K615" s="34"/>
      <c r="L615" s="34"/>
      <c r="M615" s="34"/>
      <c r="N615" s="34"/>
    </row>
    <row r="616" spans="1:14" x14ac:dyDescent="0.2">
      <c r="A616" s="34"/>
      <c r="B616" s="34"/>
      <c r="C616" s="34"/>
      <c r="D616" s="34"/>
      <c r="E616" s="34"/>
      <c r="F616" s="34"/>
      <c r="G616" s="34"/>
      <c r="H616" s="34"/>
      <c r="I616" s="34"/>
      <c r="J616" s="34"/>
      <c r="K616" s="34"/>
      <c r="L616" s="34"/>
      <c r="M616" s="34"/>
      <c r="N616" s="34"/>
    </row>
    <row r="617" spans="1:14" x14ac:dyDescent="0.2">
      <c r="A617" s="34"/>
      <c r="B617" s="34"/>
      <c r="C617" s="34"/>
      <c r="D617" s="34"/>
      <c r="E617" s="34"/>
      <c r="F617" s="34"/>
      <c r="G617" s="34"/>
      <c r="H617" s="34"/>
      <c r="I617" s="34"/>
      <c r="J617" s="34"/>
      <c r="K617" s="34"/>
      <c r="L617" s="34"/>
      <c r="M617" s="34"/>
      <c r="N617" s="34"/>
    </row>
    <row r="618" spans="1:14" x14ac:dyDescent="0.2">
      <c r="A618" s="34"/>
      <c r="B618" s="34"/>
      <c r="C618" s="34"/>
      <c r="D618" s="34"/>
      <c r="E618" s="34"/>
      <c r="F618" s="34"/>
      <c r="G618" s="34"/>
      <c r="H618" s="34"/>
      <c r="I618" s="34"/>
      <c r="J618" s="34"/>
      <c r="K618" s="34"/>
      <c r="L618" s="34"/>
      <c r="M618" s="34"/>
      <c r="N618" s="34"/>
    </row>
    <row r="619" spans="1:14" x14ac:dyDescent="0.2">
      <c r="A619" s="34"/>
      <c r="B619" s="34"/>
      <c r="C619" s="34"/>
      <c r="D619" s="34"/>
      <c r="E619" s="34"/>
      <c r="F619" s="34"/>
      <c r="G619" s="34"/>
      <c r="H619" s="34"/>
      <c r="I619" s="34"/>
      <c r="J619" s="34"/>
      <c r="K619" s="34"/>
      <c r="L619" s="34"/>
      <c r="M619" s="34"/>
      <c r="N619" s="34"/>
    </row>
    <row r="620" spans="1:14" x14ac:dyDescent="0.2">
      <c r="A620" s="34"/>
      <c r="B620" s="34"/>
      <c r="C620" s="34"/>
      <c r="D620" s="34"/>
      <c r="E620" s="34"/>
      <c r="F620" s="34"/>
      <c r="G620" s="34"/>
      <c r="H620" s="34"/>
      <c r="I620" s="34"/>
      <c r="J620" s="34"/>
      <c r="K620" s="34"/>
      <c r="L620" s="34"/>
      <c r="M620" s="34"/>
      <c r="N620" s="34"/>
    </row>
    <row r="621" spans="1:14" x14ac:dyDescent="0.2">
      <c r="A621" s="34"/>
      <c r="B621" s="34"/>
      <c r="C621" s="34"/>
      <c r="D621" s="34"/>
      <c r="E621" s="34"/>
      <c r="F621" s="34"/>
      <c r="G621" s="34"/>
      <c r="H621" s="34"/>
      <c r="I621" s="34"/>
      <c r="J621" s="34"/>
      <c r="K621" s="34"/>
      <c r="L621" s="34"/>
      <c r="M621" s="34"/>
      <c r="N621" s="34"/>
    </row>
    <row r="622" spans="1:14" x14ac:dyDescent="0.2">
      <c r="A622" s="34"/>
      <c r="B622" s="34"/>
      <c r="C622" s="34"/>
      <c r="D622" s="34"/>
      <c r="E622" s="34"/>
      <c r="F622" s="34"/>
      <c r="G622" s="34"/>
      <c r="H622" s="34"/>
      <c r="I622" s="34"/>
      <c r="J622" s="34"/>
      <c r="K622" s="34"/>
      <c r="L622" s="34"/>
      <c r="M622" s="34"/>
      <c r="N622" s="34"/>
    </row>
    <row r="623" spans="1:14" x14ac:dyDescent="0.2">
      <c r="A623" s="34"/>
      <c r="B623" s="34"/>
      <c r="C623" s="34"/>
      <c r="D623" s="34"/>
      <c r="E623" s="34"/>
      <c r="F623" s="34"/>
      <c r="G623" s="34"/>
      <c r="H623" s="34"/>
      <c r="I623" s="34"/>
      <c r="J623" s="34"/>
      <c r="K623" s="34"/>
      <c r="L623" s="34"/>
      <c r="M623" s="34"/>
      <c r="N623" s="34"/>
    </row>
    <row r="624" spans="1:14" x14ac:dyDescent="0.2">
      <c r="A624" s="34"/>
      <c r="B624" s="34"/>
      <c r="C624" s="34"/>
      <c r="D624" s="34"/>
      <c r="E624" s="34"/>
      <c r="F624" s="34"/>
      <c r="G624" s="34"/>
      <c r="H624" s="34"/>
      <c r="I624" s="34"/>
      <c r="J624" s="34"/>
      <c r="K624" s="34"/>
      <c r="L624" s="34"/>
      <c r="M624" s="34"/>
      <c r="N624" s="34"/>
    </row>
    <row r="625" spans="1:14" x14ac:dyDescent="0.2">
      <c r="A625" s="34"/>
      <c r="B625" s="34"/>
      <c r="C625" s="34"/>
      <c r="D625" s="34"/>
      <c r="E625" s="34"/>
      <c r="F625" s="34"/>
      <c r="G625" s="34"/>
      <c r="H625" s="34"/>
      <c r="I625" s="34"/>
      <c r="J625" s="34"/>
      <c r="K625" s="34"/>
      <c r="L625" s="34"/>
      <c r="M625" s="34"/>
      <c r="N625" s="34"/>
    </row>
    <row r="626" spans="1:14" x14ac:dyDescent="0.2">
      <c r="A626" s="34"/>
      <c r="B626" s="34"/>
      <c r="C626" s="34"/>
      <c r="D626" s="34"/>
      <c r="E626" s="34"/>
      <c r="F626" s="34"/>
      <c r="G626" s="34"/>
      <c r="H626" s="34"/>
      <c r="I626" s="34"/>
      <c r="J626" s="34"/>
      <c r="K626" s="34"/>
      <c r="L626" s="34"/>
      <c r="M626" s="34"/>
      <c r="N626" s="34"/>
    </row>
    <row r="627" spans="1:14" x14ac:dyDescent="0.2">
      <c r="A627" s="34"/>
      <c r="B627" s="34"/>
      <c r="C627" s="34"/>
      <c r="D627" s="34"/>
      <c r="E627" s="34"/>
      <c r="F627" s="34"/>
      <c r="G627" s="34"/>
      <c r="H627" s="34"/>
      <c r="I627" s="34"/>
      <c r="J627" s="34"/>
      <c r="K627" s="34"/>
      <c r="L627" s="34"/>
      <c r="M627" s="34"/>
      <c r="N627" s="34"/>
    </row>
    <row r="628" spans="1:14" x14ac:dyDescent="0.2">
      <c r="A628" s="34"/>
      <c r="B628" s="34"/>
      <c r="C628" s="34"/>
      <c r="D628" s="34"/>
      <c r="E628" s="34"/>
      <c r="F628" s="34"/>
      <c r="G628" s="34"/>
      <c r="H628" s="34"/>
      <c r="I628" s="34"/>
      <c r="J628" s="34"/>
      <c r="K628" s="34"/>
      <c r="L628" s="34"/>
      <c r="M628" s="34"/>
      <c r="N628" s="34"/>
    </row>
    <row r="629" spans="1:14" x14ac:dyDescent="0.2">
      <c r="A629" s="34"/>
      <c r="B629" s="34"/>
      <c r="C629" s="34"/>
      <c r="D629" s="34"/>
      <c r="E629" s="34"/>
      <c r="F629" s="34"/>
      <c r="G629" s="34"/>
      <c r="H629" s="34"/>
      <c r="I629" s="34"/>
      <c r="J629" s="34"/>
      <c r="K629" s="34"/>
      <c r="L629" s="34"/>
      <c r="M629" s="34"/>
      <c r="N629" s="34"/>
    </row>
    <row r="630" spans="1:14" x14ac:dyDescent="0.2">
      <c r="A630" s="34"/>
      <c r="B630" s="34"/>
      <c r="C630" s="34"/>
      <c r="D630" s="34"/>
      <c r="E630" s="34"/>
      <c r="F630" s="34"/>
      <c r="G630" s="34"/>
      <c r="H630" s="34"/>
      <c r="I630" s="34"/>
      <c r="J630" s="34"/>
      <c r="K630" s="34"/>
      <c r="L630" s="34"/>
      <c r="M630" s="34"/>
      <c r="N630" s="34"/>
    </row>
    <row r="631" spans="1:14" x14ac:dyDescent="0.2">
      <c r="A631" s="34"/>
      <c r="B631" s="34"/>
      <c r="C631" s="34"/>
      <c r="D631" s="34"/>
      <c r="E631" s="34"/>
      <c r="F631" s="34"/>
      <c r="G631" s="34"/>
      <c r="H631" s="34"/>
      <c r="I631" s="34"/>
      <c r="J631" s="34"/>
      <c r="K631" s="34"/>
      <c r="L631" s="34"/>
      <c r="M631" s="34"/>
      <c r="N631" s="34"/>
    </row>
    <row r="632" spans="1:14" x14ac:dyDescent="0.2">
      <c r="A632" s="34"/>
      <c r="B632" s="34"/>
      <c r="C632" s="34"/>
      <c r="D632" s="34"/>
      <c r="E632" s="34"/>
      <c r="F632" s="34"/>
      <c r="G632" s="34"/>
      <c r="H632" s="34"/>
      <c r="I632" s="34"/>
      <c r="J632" s="34"/>
      <c r="K632" s="34"/>
      <c r="L632" s="34"/>
      <c r="M632" s="34"/>
      <c r="N632" s="34"/>
    </row>
    <row r="633" spans="1:14" x14ac:dyDescent="0.2">
      <c r="A633" s="34"/>
      <c r="B633" s="34"/>
      <c r="C633" s="34"/>
      <c r="D633" s="34"/>
      <c r="E633" s="34"/>
      <c r="F633" s="34"/>
      <c r="G633" s="34"/>
      <c r="H633" s="34"/>
      <c r="I633" s="34"/>
      <c r="J633" s="34"/>
      <c r="K633" s="34"/>
      <c r="L633" s="34"/>
      <c r="M633" s="34"/>
      <c r="N633" s="34"/>
    </row>
    <row r="634" spans="1:14" x14ac:dyDescent="0.2">
      <c r="A634" s="34"/>
      <c r="B634" s="34"/>
      <c r="C634" s="34"/>
      <c r="D634" s="34"/>
      <c r="E634" s="34"/>
      <c r="F634" s="34"/>
      <c r="G634" s="34"/>
      <c r="H634" s="34"/>
      <c r="I634" s="34"/>
      <c r="J634" s="34"/>
      <c r="K634" s="34"/>
      <c r="L634" s="34"/>
      <c r="M634" s="34"/>
      <c r="N634" s="34"/>
    </row>
    <row r="635" spans="1:14" x14ac:dyDescent="0.2">
      <c r="A635" s="34"/>
      <c r="B635" s="34"/>
      <c r="C635" s="34"/>
      <c r="D635" s="34"/>
      <c r="E635" s="34"/>
      <c r="F635" s="34"/>
      <c r="G635" s="34"/>
      <c r="H635" s="34"/>
      <c r="I635" s="34"/>
      <c r="J635" s="34"/>
      <c r="K635" s="34"/>
      <c r="L635" s="34"/>
      <c r="M635" s="34"/>
      <c r="N635" s="34"/>
    </row>
    <row r="636" spans="1:14" x14ac:dyDescent="0.2">
      <c r="A636" s="34"/>
      <c r="B636" s="34"/>
      <c r="C636" s="34"/>
      <c r="D636" s="34"/>
      <c r="E636" s="34"/>
      <c r="F636" s="34"/>
      <c r="G636" s="34"/>
      <c r="H636" s="34"/>
      <c r="I636" s="34"/>
      <c r="J636" s="34"/>
      <c r="K636" s="34"/>
      <c r="L636" s="34"/>
      <c r="M636" s="34"/>
      <c r="N636" s="34"/>
    </row>
    <row r="637" spans="1:14" x14ac:dyDescent="0.2">
      <c r="A637" s="34"/>
      <c r="B637" s="34"/>
      <c r="C637" s="34"/>
      <c r="D637" s="34"/>
      <c r="E637" s="34"/>
      <c r="F637" s="34"/>
      <c r="G637" s="34"/>
      <c r="H637" s="34"/>
      <c r="I637" s="34"/>
      <c r="J637" s="34"/>
      <c r="K637" s="34"/>
      <c r="L637" s="34"/>
      <c r="M637" s="34"/>
      <c r="N637" s="34"/>
    </row>
    <row r="638" spans="1:14" x14ac:dyDescent="0.2">
      <c r="A638" s="34"/>
      <c r="B638" s="34"/>
      <c r="C638" s="34"/>
      <c r="D638" s="34"/>
      <c r="E638" s="34"/>
      <c r="F638" s="34"/>
      <c r="G638" s="34"/>
      <c r="H638" s="34"/>
      <c r="I638" s="34"/>
      <c r="J638" s="34"/>
      <c r="K638" s="34"/>
      <c r="L638" s="34"/>
      <c r="M638" s="34"/>
      <c r="N638" s="34"/>
    </row>
    <row r="639" spans="1:14" x14ac:dyDescent="0.2">
      <c r="A639" s="34"/>
      <c r="B639" s="34"/>
      <c r="C639" s="34"/>
      <c r="D639" s="34"/>
      <c r="E639" s="34"/>
      <c r="F639" s="34"/>
      <c r="G639" s="34"/>
      <c r="H639" s="34"/>
      <c r="I639" s="34"/>
      <c r="J639" s="34"/>
      <c r="K639" s="34"/>
      <c r="L639" s="34"/>
      <c r="M639" s="34"/>
      <c r="N639" s="34"/>
    </row>
    <row r="640" spans="1:14" x14ac:dyDescent="0.2">
      <c r="A640" s="34"/>
      <c r="B640" s="34"/>
      <c r="C640" s="34"/>
      <c r="D640" s="34"/>
      <c r="E640" s="34"/>
      <c r="F640" s="34"/>
      <c r="G640" s="34"/>
      <c r="H640" s="34"/>
      <c r="I640" s="34"/>
      <c r="J640" s="34"/>
      <c r="K640" s="34"/>
      <c r="L640" s="34"/>
      <c r="M640" s="34"/>
      <c r="N640" s="34"/>
    </row>
    <row r="641" spans="1:14" x14ac:dyDescent="0.2">
      <c r="A641" s="34"/>
      <c r="B641" s="34"/>
      <c r="C641" s="34"/>
      <c r="D641" s="34"/>
      <c r="E641" s="34"/>
      <c r="F641" s="34"/>
      <c r="G641" s="34"/>
      <c r="H641" s="34"/>
      <c r="I641" s="34"/>
      <c r="J641" s="34"/>
      <c r="K641" s="34"/>
      <c r="L641" s="34"/>
      <c r="M641" s="34"/>
      <c r="N641" s="34"/>
    </row>
    <row r="642" spans="1:14" x14ac:dyDescent="0.2">
      <c r="A642" s="34"/>
      <c r="B642" s="34"/>
      <c r="C642" s="34"/>
      <c r="D642" s="34"/>
      <c r="E642" s="34"/>
      <c r="F642" s="34"/>
      <c r="G642" s="34"/>
      <c r="H642" s="34"/>
      <c r="I642" s="34"/>
      <c r="J642" s="34"/>
      <c r="K642" s="34"/>
      <c r="L642" s="34"/>
      <c r="M642" s="34"/>
      <c r="N642" s="34"/>
    </row>
    <row r="643" spans="1:14" x14ac:dyDescent="0.2">
      <c r="A643" s="34"/>
      <c r="B643" s="34"/>
      <c r="C643" s="34"/>
      <c r="D643" s="34"/>
      <c r="E643" s="34"/>
      <c r="F643" s="34"/>
      <c r="G643" s="34"/>
      <c r="H643" s="34"/>
      <c r="I643" s="34"/>
      <c r="J643" s="34"/>
      <c r="K643" s="34"/>
      <c r="L643" s="34"/>
      <c r="M643" s="34"/>
      <c r="N643" s="34"/>
    </row>
    <row r="644" spans="1:14" x14ac:dyDescent="0.2">
      <c r="A644" s="34"/>
      <c r="B644" s="34"/>
      <c r="C644" s="34"/>
      <c r="D644" s="34"/>
      <c r="E644" s="34"/>
      <c r="F644" s="34"/>
      <c r="G644" s="34"/>
      <c r="H644" s="34"/>
      <c r="I644" s="34"/>
      <c r="J644" s="34"/>
      <c r="K644" s="34"/>
      <c r="L644" s="34"/>
      <c r="M644" s="34"/>
      <c r="N644" s="34"/>
    </row>
    <row r="645" spans="1:14" x14ac:dyDescent="0.2">
      <c r="A645" s="34"/>
      <c r="B645" s="34"/>
      <c r="C645" s="34"/>
      <c r="D645" s="34"/>
      <c r="E645" s="34"/>
      <c r="F645" s="34"/>
      <c r="G645" s="34"/>
      <c r="H645" s="34"/>
      <c r="I645" s="34"/>
      <c r="J645" s="34"/>
      <c r="K645" s="34"/>
      <c r="L645" s="34"/>
      <c r="M645" s="34"/>
      <c r="N645" s="34"/>
    </row>
    <row r="646" spans="1:14" x14ac:dyDescent="0.2">
      <c r="A646" s="34"/>
      <c r="B646" s="34"/>
      <c r="C646" s="34"/>
      <c r="D646" s="34"/>
      <c r="E646" s="34"/>
      <c r="F646" s="34"/>
      <c r="G646" s="34"/>
      <c r="H646" s="34"/>
      <c r="I646" s="34"/>
      <c r="J646" s="34"/>
      <c r="K646" s="34"/>
      <c r="L646" s="34"/>
      <c r="M646" s="34"/>
      <c r="N646" s="34"/>
    </row>
    <row r="647" spans="1:14" x14ac:dyDescent="0.2">
      <c r="A647" s="34"/>
      <c r="B647" s="34"/>
      <c r="C647" s="34"/>
      <c r="D647" s="34"/>
      <c r="E647" s="34"/>
      <c r="F647" s="34"/>
      <c r="G647" s="34"/>
      <c r="H647" s="34"/>
      <c r="I647" s="34"/>
      <c r="J647" s="34"/>
      <c r="K647" s="34"/>
      <c r="L647" s="34"/>
      <c r="M647" s="34"/>
      <c r="N647" s="34"/>
    </row>
    <row r="648" spans="1:14" x14ac:dyDescent="0.2">
      <c r="A648" s="34"/>
      <c r="B648" s="34"/>
      <c r="C648" s="34"/>
      <c r="D648" s="34"/>
      <c r="E648" s="34"/>
      <c r="F648" s="34"/>
      <c r="G648" s="34"/>
      <c r="H648" s="34"/>
      <c r="I648" s="34"/>
      <c r="J648" s="34"/>
      <c r="K648" s="34"/>
      <c r="L648" s="34"/>
      <c r="M648" s="34"/>
      <c r="N648" s="34"/>
    </row>
    <row r="649" spans="1:14" x14ac:dyDescent="0.2">
      <c r="A649" s="34"/>
      <c r="B649" s="34"/>
      <c r="C649" s="34"/>
      <c r="D649" s="34"/>
      <c r="E649" s="34"/>
      <c r="F649" s="34"/>
      <c r="G649" s="34"/>
      <c r="H649" s="34"/>
      <c r="I649" s="34"/>
      <c r="J649" s="34"/>
      <c r="K649" s="34"/>
      <c r="L649" s="34"/>
      <c r="M649" s="34"/>
      <c r="N649" s="34"/>
    </row>
    <row r="650" spans="1:14" x14ac:dyDescent="0.2">
      <c r="A650" s="34"/>
      <c r="B650" s="34"/>
      <c r="C650" s="34"/>
      <c r="D650" s="34"/>
      <c r="E650" s="34"/>
      <c r="F650" s="34"/>
      <c r="G650" s="34"/>
      <c r="H650" s="34"/>
      <c r="I650" s="34"/>
      <c r="J650" s="34"/>
      <c r="K650" s="34"/>
      <c r="L650" s="34"/>
      <c r="M650" s="34"/>
      <c r="N650" s="34"/>
    </row>
    <row r="651" spans="1:14" x14ac:dyDescent="0.2">
      <c r="A651" s="34"/>
      <c r="B651" s="34"/>
      <c r="C651" s="34"/>
      <c r="D651" s="34"/>
      <c r="E651" s="34"/>
      <c r="F651" s="34"/>
      <c r="G651" s="34"/>
      <c r="H651" s="34"/>
      <c r="I651" s="34"/>
      <c r="J651" s="34"/>
      <c r="K651" s="34"/>
      <c r="L651" s="34"/>
      <c r="M651" s="34"/>
      <c r="N651" s="34"/>
    </row>
    <row r="652" spans="1:14" x14ac:dyDescent="0.2">
      <c r="A652" s="34"/>
      <c r="B652" s="34"/>
      <c r="C652" s="34"/>
      <c r="D652" s="34"/>
      <c r="E652" s="34"/>
      <c r="F652" s="34"/>
      <c r="G652" s="34"/>
      <c r="H652" s="34"/>
      <c r="I652" s="34"/>
      <c r="J652" s="34"/>
      <c r="K652" s="34"/>
      <c r="L652" s="34"/>
      <c r="M652" s="34"/>
      <c r="N652" s="34"/>
    </row>
    <row r="653" spans="1:14" x14ac:dyDescent="0.2">
      <c r="A653" s="34"/>
      <c r="B653" s="34"/>
      <c r="C653" s="34"/>
      <c r="D653" s="34"/>
      <c r="E653" s="34"/>
      <c r="F653" s="34"/>
      <c r="G653" s="34"/>
      <c r="H653" s="34"/>
      <c r="I653" s="34"/>
      <c r="J653" s="34"/>
      <c r="K653" s="34"/>
      <c r="L653" s="34"/>
      <c r="M653" s="34"/>
      <c r="N653" s="34"/>
    </row>
    <row r="654" spans="1:14" x14ac:dyDescent="0.2">
      <c r="A654" s="34"/>
      <c r="B654" s="34"/>
      <c r="C654" s="34"/>
      <c r="D654" s="34"/>
      <c r="E654" s="34"/>
      <c r="F654" s="34"/>
      <c r="G654" s="34"/>
      <c r="H654" s="34"/>
      <c r="I654" s="34"/>
      <c r="J654" s="34"/>
      <c r="K654" s="34"/>
      <c r="L654" s="34"/>
      <c r="M654" s="34"/>
      <c r="N654" s="34"/>
    </row>
    <row r="655" spans="1:14" x14ac:dyDescent="0.2">
      <c r="A655" s="34"/>
      <c r="B655" s="34"/>
      <c r="C655" s="34"/>
      <c r="D655" s="34"/>
      <c r="E655" s="34"/>
      <c r="F655" s="34"/>
      <c r="G655" s="34"/>
      <c r="H655" s="34"/>
      <c r="I655" s="34"/>
      <c r="J655" s="34"/>
      <c r="K655" s="34"/>
      <c r="L655" s="34"/>
      <c r="M655" s="34"/>
      <c r="N655" s="34"/>
    </row>
    <row r="656" spans="1:14" x14ac:dyDescent="0.2">
      <c r="A656" s="34"/>
      <c r="B656" s="34"/>
      <c r="C656" s="34"/>
      <c r="D656" s="34"/>
      <c r="E656" s="34"/>
      <c r="F656" s="34"/>
      <c r="G656" s="34"/>
      <c r="H656" s="34"/>
      <c r="I656" s="34"/>
      <c r="J656" s="34"/>
      <c r="K656" s="34"/>
      <c r="L656" s="34"/>
      <c r="M656" s="34"/>
      <c r="N656" s="34"/>
    </row>
    <row r="657" spans="1:14" x14ac:dyDescent="0.2">
      <c r="A657" s="34"/>
      <c r="B657" s="34"/>
      <c r="C657" s="34"/>
      <c r="D657" s="34"/>
      <c r="E657" s="34"/>
      <c r="F657" s="34"/>
      <c r="G657" s="34"/>
      <c r="H657" s="34"/>
      <c r="I657" s="34"/>
      <c r="J657" s="34"/>
      <c r="K657" s="34"/>
      <c r="L657" s="34"/>
      <c r="M657" s="34"/>
      <c r="N657" s="34"/>
    </row>
    <row r="658" spans="1:14" x14ac:dyDescent="0.2">
      <c r="A658" s="34"/>
      <c r="B658" s="34"/>
      <c r="C658" s="34"/>
      <c r="D658" s="34"/>
      <c r="E658" s="34"/>
      <c r="F658" s="34"/>
      <c r="G658" s="34"/>
      <c r="H658" s="34"/>
      <c r="I658" s="34"/>
      <c r="J658" s="34"/>
      <c r="K658" s="34"/>
      <c r="L658" s="34"/>
      <c r="M658" s="34"/>
      <c r="N658" s="34"/>
    </row>
    <row r="659" spans="1:14" x14ac:dyDescent="0.2">
      <c r="A659" s="34"/>
      <c r="B659" s="34"/>
      <c r="C659" s="34"/>
      <c r="D659" s="34"/>
      <c r="E659" s="34"/>
      <c r="F659" s="34"/>
      <c r="G659" s="34"/>
      <c r="H659" s="34"/>
      <c r="I659" s="34"/>
      <c r="J659" s="34"/>
      <c r="K659" s="34"/>
      <c r="L659" s="34"/>
      <c r="M659" s="34"/>
      <c r="N659" s="34"/>
    </row>
    <row r="660" spans="1:14" x14ac:dyDescent="0.2">
      <c r="A660" s="34"/>
      <c r="B660" s="34"/>
      <c r="C660" s="34"/>
      <c r="D660" s="34"/>
      <c r="E660" s="34"/>
      <c r="F660" s="34"/>
      <c r="G660" s="34"/>
      <c r="H660" s="34"/>
      <c r="I660" s="34"/>
      <c r="J660" s="34"/>
      <c r="K660" s="34"/>
      <c r="L660" s="34"/>
      <c r="M660" s="34"/>
      <c r="N660" s="34"/>
    </row>
    <row r="661" spans="1:14" x14ac:dyDescent="0.2">
      <c r="A661" s="34"/>
      <c r="B661" s="34"/>
      <c r="C661" s="34"/>
      <c r="D661" s="34"/>
      <c r="E661" s="34"/>
      <c r="F661" s="34"/>
      <c r="G661" s="34"/>
      <c r="H661" s="34"/>
      <c r="I661" s="34"/>
      <c r="J661" s="34"/>
      <c r="K661" s="34"/>
      <c r="L661" s="34"/>
      <c r="M661" s="34"/>
      <c r="N661" s="34"/>
    </row>
    <row r="662" spans="1:14" x14ac:dyDescent="0.2">
      <c r="A662" s="34"/>
      <c r="B662" s="34"/>
      <c r="C662" s="34"/>
      <c r="D662" s="34"/>
      <c r="E662" s="34"/>
      <c r="F662" s="34"/>
      <c r="G662" s="34"/>
      <c r="H662" s="34"/>
      <c r="I662" s="34"/>
      <c r="J662" s="34"/>
      <c r="K662" s="34"/>
      <c r="L662" s="34"/>
      <c r="M662" s="34"/>
      <c r="N662" s="34"/>
    </row>
    <row r="663" spans="1:14" x14ac:dyDescent="0.2">
      <c r="A663" s="34"/>
      <c r="B663" s="34"/>
      <c r="C663" s="34"/>
      <c r="D663" s="34"/>
      <c r="E663" s="34"/>
      <c r="F663" s="34"/>
      <c r="G663" s="34"/>
      <c r="H663" s="34"/>
      <c r="I663" s="34"/>
      <c r="J663" s="34"/>
      <c r="K663" s="34"/>
      <c r="L663" s="34"/>
      <c r="M663" s="34"/>
      <c r="N663" s="34"/>
    </row>
    <row r="664" spans="1:14" x14ac:dyDescent="0.2">
      <c r="A664" s="34"/>
      <c r="B664" s="34"/>
      <c r="C664" s="34"/>
      <c r="D664" s="34"/>
      <c r="E664" s="34"/>
      <c r="F664" s="34"/>
      <c r="G664" s="34"/>
      <c r="H664" s="34"/>
      <c r="I664" s="34"/>
      <c r="J664" s="34"/>
      <c r="K664" s="34"/>
      <c r="L664" s="34"/>
      <c r="M664" s="34"/>
      <c r="N664" s="34"/>
    </row>
    <row r="665" spans="1:14" x14ac:dyDescent="0.2">
      <c r="A665" s="34"/>
      <c r="B665" s="34"/>
      <c r="C665" s="34"/>
      <c r="D665" s="34"/>
      <c r="E665" s="34"/>
      <c r="F665" s="34"/>
      <c r="G665" s="34"/>
      <c r="H665" s="34"/>
      <c r="I665" s="34"/>
      <c r="J665" s="34"/>
      <c r="K665" s="34"/>
      <c r="L665" s="34"/>
      <c r="M665" s="34"/>
      <c r="N665" s="34"/>
    </row>
    <row r="666" spans="1:14" x14ac:dyDescent="0.2">
      <c r="A666" s="34"/>
      <c r="B666" s="34"/>
      <c r="C666" s="34"/>
      <c r="D666" s="34"/>
      <c r="E666" s="34"/>
      <c r="F666" s="34"/>
      <c r="G666" s="34"/>
      <c r="H666" s="34"/>
      <c r="I666" s="34"/>
      <c r="J666" s="34"/>
      <c r="K666" s="34"/>
      <c r="L666" s="34"/>
      <c r="M666" s="34"/>
      <c r="N666" s="34"/>
    </row>
    <row r="667" spans="1:14" x14ac:dyDescent="0.2">
      <c r="A667" s="34"/>
      <c r="B667" s="34"/>
      <c r="C667" s="34"/>
      <c r="D667" s="34"/>
      <c r="E667" s="34"/>
      <c r="F667" s="34"/>
      <c r="G667" s="34"/>
      <c r="H667" s="34"/>
      <c r="I667" s="34"/>
      <c r="J667" s="34"/>
      <c r="K667" s="34"/>
      <c r="L667" s="34"/>
      <c r="M667" s="34"/>
      <c r="N667" s="34"/>
    </row>
    <row r="668" spans="1:14" x14ac:dyDescent="0.2">
      <c r="A668" s="34"/>
      <c r="B668" s="34"/>
      <c r="C668" s="34"/>
      <c r="D668" s="34"/>
      <c r="E668" s="34"/>
      <c r="F668" s="34"/>
      <c r="G668" s="34"/>
      <c r="H668" s="34"/>
      <c r="I668" s="34"/>
      <c r="J668" s="34"/>
      <c r="K668" s="34"/>
      <c r="L668" s="34"/>
      <c r="M668" s="34"/>
      <c r="N668" s="34"/>
    </row>
    <row r="669" spans="1:14" x14ac:dyDescent="0.2">
      <c r="A669" s="34"/>
      <c r="B669" s="34"/>
      <c r="C669" s="34"/>
      <c r="D669" s="34"/>
      <c r="E669" s="34"/>
      <c r="F669" s="34"/>
      <c r="G669" s="34"/>
      <c r="H669" s="34"/>
      <c r="I669" s="34"/>
      <c r="J669" s="34"/>
      <c r="K669" s="34"/>
      <c r="L669" s="34"/>
      <c r="M669" s="34"/>
      <c r="N669" s="34"/>
    </row>
    <row r="670" spans="1:14" x14ac:dyDescent="0.2">
      <c r="A670" s="34"/>
      <c r="B670" s="34"/>
      <c r="C670" s="34"/>
      <c r="D670" s="34"/>
      <c r="E670" s="34"/>
      <c r="F670" s="34"/>
      <c r="G670" s="34"/>
      <c r="H670" s="34"/>
      <c r="I670" s="34"/>
      <c r="J670" s="34"/>
      <c r="K670" s="34"/>
      <c r="L670" s="34"/>
      <c r="M670" s="34"/>
      <c r="N670" s="34"/>
    </row>
    <row r="671" spans="1:14" x14ac:dyDescent="0.2">
      <c r="A671" s="34"/>
      <c r="B671" s="34"/>
      <c r="C671" s="34"/>
      <c r="D671" s="34"/>
      <c r="E671" s="34"/>
      <c r="F671" s="34"/>
      <c r="G671" s="34"/>
      <c r="H671" s="34"/>
      <c r="I671" s="34"/>
      <c r="J671" s="34"/>
      <c r="K671" s="34"/>
      <c r="L671" s="34"/>
      <c r="M671" s="34"/>
      <c r="N671" s="34"/>
    </row>
    <row r="672" spans="1:14" x14ac:dyDescent="0.2">
      <c r="A672" s="34"/>
      <c r="B672" s="34"/>
      <c r="C672" s="34"/>
      <c r="D672" s="34"/>
      <c r="E672" s="34"/>
      <c r="F672" s="34"/>
      <c r="G672" s="34"/>
      <c r="H672" s="34"/>
      <c r="I672" s="34"/>
      <c r="J672" s="34"/>
      <c r="K672" s="34"/>
      <c r="L672" s="34"/>
      <c r="M672" s="34"/>
      <c r="N672" s="34"/>
    </row>
    <row r="673" spans="1:14" x14ac:dyDescent="0.2">
      <c r="A673" s="34"/>
      <c r="B673" s="34"/>
      <c r="C673" s="34"/>
      <c r="D673" s="34"/>
      <c r="E673" s="34"/>
      <c r="F673" s="34"/>
      <c r="G673" s="34"/>
      <c r="H673" s="34"/>
      <c r="I673" s="34"/>
      <c r="J673" s="34"/>
      <c r="K673" s="34"/>
      <c r="L673" s="34"/>
      <c r="M673" s="34"/>
      <c r="N673" s="34"/>
    </row>
    <row r="674" spans="1:14" x14ac:dyDescent="0.2">
      <c r="A674" s="34"/>
      <c r="B674" s="34"/>
      <c r="C674" s="34"/>
      <c r="D674" s="34"/>
      <c r="E674" s="34"/>
      <c r="F674" s="34"/>
      <c r="G674" s="34"/>
      <c r="H674" s="34"/>
      <c r="I674" s="34"/>
      <c r="J674" s="34"/>
      <c r="K674" s="34"/>
      <c r="L674" s="34"/>
      <c r="M674" s="34"/>
      <c r="N674" s="34"/>
    </row>
    <row r="675" spans="1:14" x14ac:dyDescent="0.2">
      <c r="A675" s="34"/>
      <c r="B675" s="34"/>
      <c r="C675" s="34"/>
      <c r="D675" s="34"/>
      <c r="E675" s="34"/>
      <c r="F675" s="34"/>
      <c r="G675" s="34"/>
      <c r="H675" s="34"/>
      <c r="I675" s="34"/>
      <c r="J675" s="34"/>
      <c r="K675" s="34"/>
      <c r="L675" s="34"/>
      <c r="M675" s="34"/>
      <c r="N675" s="34"/>
    </row>
    <row r="676" spans="1:14" x14ac:dyDescent="0.2">
      <c r="A676" s="34"/>
      <c r="B676" s="34"/>
      <c r="C676" s="34"/>
      <c r="D676" s="34"/>
      <c r="E676" s="34"/>
      <c r="F676" s="34"/>
      <c r="G676" s="34"/>
      <c r="H676" s="34"/>
      <c r="I676" s="34"/>
      <c r="J676" s="34"/>
      <c r="K676" s="34"/>
      <c r="L676" s="34"/>
      <c r="M676" s="34"/>
      <c r="N676" s="34"/>
    </row>
    <row r="677" spans="1:14" x14ac:dyDescent="0.2">
      <c r="A677" s="34"/>
      <c r="B677" s="34"/>
      <c r="C677" s="34"/>
      <c r="D677" s="34"/>
      <c r="E677" s="34"/>
      <c r="F677" s="34"/>
      <c r="G677" s="34"/>
      <c r="H677" s="34"/>
      <c r="I677" s="34"/>
      <c r="J677" s="34"/>
      <c r="K677" s="34"/>
      <c r="L677" s="34"/>
      <c r="M677" s="34"/>
      <c r="N677" s="34"/>
    </row>
    <row r="678" spans="1:14" x14ac:dyDescent="0.2">
      <c r="A678" s="34"/>
      <c r="B678" s="34"/>
      <c r="C678" s="34"/>
      <c r="D678" s="34"/>
      <c r="E678" s="34"/>
      <c r="F678" s="34"/>
      <c r="G678" s="34"/>
      <c r="H678" s="34"/>
      <c r="I678" s="34"/>
      <c r="J678" s="34"/>
      <c r="K678" s="34"/>
      <c r="L678" s="34"/>
      <c r="M678" s="34"/>
      <c r="N678" s="34"/>
    </row>
    <row r="679" spans="1:14" x14ac:dyDescent="0.2">
      <c r="A679" s="34"/>
      <c r="B679" s="34"/>
      <c r="C679" s="34"/>
      <c r="D679" s="34"/>
      <c r="E679" s="34"/>
      <c r="F679" s="34"/>
      <c r="G679" s="34"/>
      <c r="H679" s="34"/>
      <c r="I679" s="34"/>
      <c r="J679" s="34"/>
      <c r="K679" s="34"/>
      <c r="L679" s="34"/>
      <c r="M679" s="34"/>
      <c r="N679" s="34"/>
    </row>
    <row r="680" spans="1:14" x14ac:dyDescent="0.2">
      <c r="A680" s="34"/>
      <c r="B680" s="34"/>
      <c r="C680" s="34"/>
      <c r="D680" s="34"/>
      <c r="E680" s="34"/>
      <c r="F680" s="34"/>
      <c r="G680" s="34"/>
      <c r="H680" s="34"/>
      <c r="I680" s="34"/>
      <c r="J680" s="34"/>
      <c r="K680" s="34"/>
      <c r="L680" s="34"/>
      <c r="M680" s="34"/>
      <c r="N680" s="34"/>
    </row>
    <row r="681" spans="1:14" x14ac:dyDescent="0.2">
      <c r="A681" s="34"/>
      <c r="B681" s="34"/>
      <c r="C681" s="34"/>
      <c r="D681" s="34"/>
      <c r="E681" s="34"/>
      <c r="F681" s="34"/>
      <c r="G681" s="34"/>
      <c r="H681" s="34"/>
      <c r="I681" s="34"/>
      <c r="J681" s="34"/>
      <c r="K681" s="34"/>
      <c r="L681" s="34"/>
      <c r="M681" s="34"/>
      <c r="N681" s="34"/>
    </row>
    <row r="682" spans="1:14" x14ac:dyDescent="0.2">
      <c r="A682" s="34"/>
      <c r="B682" s="34"/>
      <c r="C682" s="34"/>
      <c r="D682" s="34"/>
      <c r="E682" s="34"/>
      <c r="F682" s="34"/>
      <c r="G682" s="34"/>
      <c r="H682" s="34"/>
      <c r="I682" s="34"/>
      <c r="J682" s="34"/>
      <c r="K682" s="34"/>
      <c r="L682" s="34"/>
      <c r="M682" s="34"/>
      <c r="N682" s="34"/>
    </row>
    <row r="683" spans="1:14" x14ac:dyDescent="0.2">
      <c r="A683" s="34"/>
      <c r="B683" s="34"/>
      <c r="C683" s="34"/>
      <c r="D683" s="34"/>
      <c r="E683" s="34"/>
      <c r="F683" s="34"/>
      <c r="G683" s="34"/>
      <c r="H683" s="34"/>
      <c r="I683" s="34"/>
      <c r="J683" s="34"/>
      <c r="K683" s="34"/>
      <c r="L683" s="34"/>
      <c r="M683" s="34"/>
      <c r="N683" s="34"/>
    </row>
    <row r="684" spans="1:14" x14ac:dyDescent="0.2">
      <c r="A684" s="34"/>
      <c r="B684" s="34"/>
      <c r="C684" s="34"/>
      <c r="D684" s="34"/>
      <c r="E684" s="34"/>
      <c r="F684" s="34"/>
      <c r="G684" s="34"/>
      <c r="H684" s="34"/>
      <c r="I684" s="34"/>
      <c r="J684" s="34"/>
      <c r="K684" s="34"/>
      <c r="L684" s="34"/>
      <c r="M684" s="34"/>
      <c r="N684" s="34"/>
    </row>
    <row r="685" spans="1:14" x14ac:dyDescent="0.2">
      <c r="A685" s="34"/>
      <c r="B685" s="34"/>
      <c r="C685" s="34"/>
      <c r="D685" s="34"/>
      <c r="E685" s="34"/>
      <c r="F685" s="34"/>
      <c r="G685" s="34"/>
      <c r="H685" s="34"/>
      <c r="I685" s="34"/>
      <c r="J685" s="34"/>
      <c r="K685" s="34"/>
      <c r="L685" s="34"/>
      <c r="M685" s="34"/>
      <c r="N685" s="34"/>
    </row>
    <row r="686" spans="1:14" x14ac:dyDescent="0.2">
      <c r="A686" s="34"/>
      <c r="B686" s="34"/>
      <c r="C686" s="34"/>
      <c r="D686" s="34"/>
      <c r="E686" s="34"/>
      <c r="F686" s="34"/>
      <c r="G686" s="34"/>
      <c r="H686" s="34"/>
      <c r="I686" s="34"/>
      <c r="J686" s="34"/>
      <c r="K686" s="34"/>
      <c r="L686" s="34"/>
      <c r="M686" s="34"/>
      <c r="N686" s="34"/>
    </row>
    <row r="687" spans="1:14" x14ac:dyDescent="0.2">
      <c r="A687" s="34"/>
      <c r="B687" s="34"/>
      <c r="C687" s="34"/>
      <c r="D687" s="34"/>
      <c r="E687" s="34"/>
      <c r="F687" s="34"/>
      <c r="G687" s="34"/>
      <c r="H687" s="34"/>
      <c r="I687" s="34"/>
      <c r="J687" s="34"/>
      <c r="K687" s="34"/>
      <c r="L687" s="34"/>
      <c r="M687" s="34"/>
      <c r="N687" s="34"/>
    </row>
    <row r="688" spans="1:14" x14ac:dyDescent="0.2">
      <c r="A688" s="34"/>
      <c r="B688" s="34"/>
      <c r="C688" s="34"/>
      <c r="D688" s="34"/>
      <c r="E688" s="34"/>
      <c r="F688" s="34"/>
      <c r="G688" s="34"/>
      <c r="H688" s="34"/>
      <c r="I688" s="34"/>
      <c r="J688" s="34"/>
      <c r="K688" s="34"/>
      <c r="L688" s="34"/>
      <c r="M688" s="34"/>
      <c r="N688" s="34"/>
    </row>
    <row r="689" spans="1:14" x14ac:dyDescent="0.2">
      <c r="A689" s="34"/>
      <c r="B689" s="34"/>
      <c r="C689" s="34"/>
      <c r="D689" s="34"/>
      <c r="E689" s="34"/>
      <c r="F689" s="34"/>
      <c r="G689" s="34"/>
      <c r="H689" s="34"/>
      <c r="I689" s="34"/>
      <c r="J689" s="34"/>
      <c r="K689" s="34"/>
      <c r="L689" s="34"/>
      <c r="M689" s="34"/>
      <c r="N689" s="34"/>
    </row>
    <row r="690" spans="1:14" x14ac:dyDescent="0.2">
      <c r="A690" s="34"/>
      <c r="B690" s="34"/>
      <c r="C690" s="34"/>
      <c r="D690" s="34"/>
      <c r="E690" s="34"/>
      <c r="F690" s="34"/>
      <c r="G690" s="34"/>
      <c r="H690" s="34"/>
      <c r="I690" s="34"/>
      <c r="J690" s="34"/>
      <c r="K690" s="34"/>
      <c r="L690" s="34"/>
      <c r="M690" s="34"/>
      <c r="N690" s="34"/>
    </row>
    <row r="691" spans="1:14" x14ac:dyDescent="0.2">
      <c r="A691" s="34"/>
      <c r="B691" s="34"/>
      <c r="C691" s="34"/>
      <c r="D691" s="34"/>
      <c r="E691" s="34"/>
      <c r="F691" s="34"/>
      <c r="G691" s="34"/>
      <c r="H691" s="34"/>
      <c r="I691" s="34"/>
      <c r="J691" s="34"/>
      <c r="K691" s="34"/>
      <c r="L691" s="34"/>
      <c r="M691" s="34"/>
      <c r="N691" s="34"/>
    </row>
    <row r="692" spans="1:14" x14ac:dyDescent="0.2">
      <c r="A692" s="34"/>
      <c r="B692" s="34"/>
      <c r="C692" s="34"/>
      <c r="D692" s="34"/>
      <c r="E692" s="34"/>
      <c r="F692" s="34"/>
      <c r="G692" s="34"/>
      <c r="H692" s="34"/>
      <c r="I692" s="34"/>
      <c r="J692" s="34"/>
      <c r="K692" s="34"/>
      <c r="L692" s="34"/>
      <c r="M692" s="34"/>
      <c r="N692" s="34"/>
    </row>
    <row r="693" spans="1:14" x14ac:dyDescent="0.2">
      <c r="A693" s="34"/>
      <c r="B693" s="34"/>
      <c r="C693" s="34"/>
      <c r="D693" s="34"/>
      <c r="E693" s="34"/>
      <c r="F693" s="34"/>
      <c r="G693" s="34"/>
      <c r="H693" s="34"/>
      <c r="I693" s="34"/>
      <c r="J693" s="34"/>
      <c r="K693" s="34"/>
      <c r="L693" s="34"/>
      <c r="M693" s="34"/>
      <c r="N693" s="34"/>
    </row>
    <row r="694" spans="1:14" x14ac:dyDescent="0.2">
      <c r="A694" s="34"/>
      <c r="B694" s="34"/>
      <c r="C694" s="34"/>
      <c r="D694" s="34"/>
      <c r="E694" s="34"/>
      <c r="F694" s="34"/>
      <c r="G694" s="34"/>
      <c r="H694" s="34"/>
      <c r="I694" s="34"/>
      <c r="J694" s="34"/>
      <c r="K694" s="34"/>
      <c r="L694" s="34"/>
      <c r="M694" s="34"/>
      <c r="N694" s="34"/>
    </row>
    <row r="695" spans="1:14" x14ac:dyDescent="0.2">
      <c r="A695" s="34"/>
      <c r="B695" s="34"/>
      <c r="C695" s="34"/>
      <c r="D695" s="34"/>
      <c r="E695" s="34"/>
      <c r="F695" s="34"/>
      <c r="G695" s="34"/>
      <c r="H695" s="34"/>
      <c r="I695" s="34"/>
      <c r="J695" s="34"/>
      <c r="K695" s="34"/>
      <c r="L695" s="34"/>
      <c r="M695" s="34"/>
      <c r="N695" s="34"/>
    </row>
    <row r="696" spans="1:14" x14ac:dyDescent="0.2">
      <c r="A696" s="34"/>
      <c r="B696" s="34"/>
      <c r="C696" s="34"/>
      <c r="D696" s="34"/>
      <c r="E696" s="34"/>
      <c r="F696" s="34"/>
      <c r="G696" s="34"/>
      <c r="H696" s="34"/>
      <c r="I696" s="34"/>
      <c r="J696" s="34"/>
      <c r="K696" s="34"/>
      <c r="L696" s="34"/>
      <c r="M696" s="34"/>
      <c r="N696" s="34"/>
    </row>
    <row r="697" spans="1:14" x14ac:dyDescent="0.2">
      <c r="A697" s="34"/>
      <c r="B697" s="34"/>
      <c r="C697" s="34"/>
      <c r="D697" s="34"/>
      <c r="E697" s="34"/>
      <c r="F697" s="34"/>
      <c r="G697" s="34"/>
      <c r="H697" s="34"/>
      <c r="I697" s="34"/>
      <c r="J697" s="34"/>
      <c r="K697" s="34"/>
      <c r="L697" s="34"/>
      <c r="M697" s="34"/>
      <c r="N697" s="34"/>
    </row>
    <row r="698" spans="1:14" x14ac:dyDescent="0.2">
      <c r="A698" s="34"/>
      <c r="B698" s="34"/>
      <c r="C698" s="34"/>
      <c r="D698" s="34"/>
      <c r="E698" s="34"/>
      <c r="F698" s="34"/>
      <c r="G698" s="34"/>
      <c r="H698" s="34"/>
      <c r="I698" s="34"/>
      <c r="J698" s="34"/>
      <c r="K698" s="34"/>
      <c r="L698" s="34"/>
      <c r="M698" s="34"/>
      <c r="N698" s="34"/>
    </row>
    <row r="699" spans="1:14" x14ac:dyDescent="0.2">
      <c r="A699" s="34"/>
      <c r="B699" s="34"/>
      <c r="C699" s="34"/>
      <c r="D699" s="34"/>
      <c r="E699" s="34"/>
      <c r="F699" s="34"/>
      <c r="G699" s="34"/>
      <c r="H699" s="34"/>
      <c r="I699" s="34"/>
      <c r="J699" s="34"/>
      <c r="K699" s="34"/>
      <c r="L699" s="34"/>
      <c r="M699" s="34"/>
      <c r="N699" s="34"/>
    </row>
    <row r="700" spans="1:14" x14ac:dyDescent="0.2">
      <c r="A700" s="34"/>
      <c r="B700" s="34"/>
      <c r="C700" s="34"/>
      <c r="D700" s="34"/>
      <c r="E700" s="34"/>
      <c r="F700" s="34"/>
      <c r="G700" s="34"/>
      <c r="H700" s="34"/>
      <c r="I700" s="34"/>
      <c r="J700" s="34"/>
      <c r="K700" s="34"/>
      <c r="L700" s="34"/>
      <c r="M700" s="34"/>
      <c r="N700" s="34"/>
    </row>
    <row r="701" spans="1:14" x14ac:dyDescent="0.2">
      <c r="A701" s="34"/>
      <c r="B701" s="34"/>
      <c r="C701" s="34"/>
      <c r="D701" s="34"/>
      <c r="E701" s="34"/>
      <c r="F701" s="34"/>
      <c r="G701" s="34"/>
      <c r="H701" s="34"/>
      <c r="I701" s="34"/>
      <c r="J701" s="34"/>
      <c r="K701" s="34"/>
      <c r="L701" s="34"/>
      <c r="M701" s="34"/>
      <c r="N701" s="34"/>
    </row>
    <row r="702" spans="1:14" x14ac:dyDescent="0.2">
      <c r="A702" s="34"/>
      <c r="B702" s="34"/>
      <c r="C702" s="34"/>
      <c r="D702" s="34"/>
      <c r="E702" s="34"/>
      <c r="F702" s="34"/>
      <c r="G702" s="34"/>
      <c r="H702" s="34"/>
      <c r="I702" s="34"/>
      <c r="J702" s="34"/>
      <c r="K702" s="34"/>
      <c r="L702" s="34"/>
      <c r="M702" s="34"/>
      <c r="N702" s="34"/>
    </row>
    <row r="703" spans="1:14" x14ac:dyDescent="0.2">
      <c r="A703" s="34"/>
      <c r="B703" s="34"/>
      <c r="C703" s="34"/>
      <c r="D703" s="34"/>
      <c r="E703" s="34"/>
      <c r="F703" s="34"/>
      <c r="G703" s="34"/>
      <c r="H703" s="34"/>
      <c r="I703" s="34"/>
      <c r="J703" s="34"/>
      <c r="K703" s="34"/>
      <c r="L703" s="34"/>
      <c r="M703" s="34"/>
      <c r="N703" s="34"/>
    </row>
    <row r="704" spans="1:14" x14ac:dyDescent="0.2">
      <c r="A704" s="34"/>
      <c r="B704" s="34"/>
      <c r="C704" s="34"/>
      <c r="D704" s="34"/>
      <c r="E704" s="34"/>
      <c r="F704" s="34"/>
      <c r="G704" s="34"/>
      <c r="H704" s="34"/>
      <c r="I704" s="34"/>
      <c r="J704" s="34"/>
      <c r="K704" s="34"/>
      <c r="L704" s="34"/>
      <c r="M704" s="34"/>
      <c r="N704" s="34"/>
    </row>
    <row r="705" spans="1:14" x14ac:dyDescent="0.2">
      <c r="A705" s="34"/>
      <c r="B705" s="34"/>
      <c r="C705" s="34"/>
      <c r="D705" s="34"/>
      <c r="E705" s="34"/>
      <c r="F705" s="34"/>
      <c r="G705" s="34"/>
      <c r="H705" s="34"/>
      <c r="I705" s="34"/>
      <c r="J705" s="34"/>
      <c r="K705" s="34"/>
      <c r="L705" s="34"/>
      <c r="M705" s="34"/>
      <c r="N705" s="34"/>
    </row>
    <row r="706" spans="1:14" x14ac:dyDescent="0.2">
      <c r="A706" s="34"/>
      <c r="B706" s="34"/>
      <c r="C706" s="34"/>
      <c r="D706" s="34"/>
      <c r="E706" s="34"/>
      <c r="F706" s="34"/>
      <c r="G706" s="34"/>
      <c r="H706" s="34"/>
      <c r="I706" s="34"/>
      <c r="J706" s="34"/>
      <c r="K706" s="34"/>
      <c r="L706" s="34"/>
      <c r="M706" s="34"/>
      <c r="N706" s="34"/>
    </row>
    <row r="707" spans="1:14" x14ac:dyDescent="0.2">
      <c r="A707" s="34"/>
      <c r="B707" s="34"/>
      <c r="C707" s="34"/>
      <c r="D707" s="34"/>
      <c r="E707" s="34"/>
      <c r="F707" s="34"/>
      <c r="G707" s="34"/>
      <c r="H707" s="34"/>
      <c r="I707" s="34"/>
      <c r="J707" s="34"/>
      <c r="K707" s="34"/>
      <c r="L707" s="34"/>
      <c r="M707" s="34"/>
      <c r="N707" s="34"/>
    </row>
    <row r="708" spans="1:14" x14ac:dyDescent="0.2">
      <c r="A708" s="34"/>
      <c r="B708" s="34"/>
      <c r="C708" s="34"/>
      <c r="D708" s="34"/>
      <c r="E708" s="34"/>
      <c r="F708" s="34"/>
      <c r="G708" s="34"/>
      <c r="H708" s="34"/>
      <c r="I708" s="34"/>
      <c r="J708" s="34"/>
      <c r="K708" s="34"/>
      <c r="L708" s="34"/>
      <c r="M708" s="34"/>
      <c r="N708" s="34"/>
    </row>
    <row r="709" spans="1:14" x14ac:dyDescent="0.2">
      <c r="A709" s="34"/>
      <c r="B709" s="34"/>
      <c r="C709" s="34"/>
      <c r="D709" s="34"/>
      <c r="E709" s="34"/>
      <c r="F709" s="34"/>
      <c r="G709" s="34"/>
      <c r="H709" s="34"/>
      <c r="I709" s="34"/>
      <c r="J709" s="34"/>
      <c r="K709" s="34"/>
      <c r="L709" s="34"/>
      <c r="M709" s="34"/>
      <c r="N709" s="34"/>
    </row>
    <row r="710" spans="1:14" x14ac:dyDescent="0.2">
      <c r="A710" s="34"/>
      <c r="B710" s="34"/>
      <c r="C710" s="34"/>
      <c r="D710" s="34"/>
      <c r="E710" s="34"/>
      <c r="F710" s="34"/>
      <c r="G710" s="34"/>
      <c r="H710" s="34"/>
      <c r="I710" s="34"/>
      <c r="J710" s="34"/>
      <c r="K710" s="34"/>
      <c r="L710" s="34"/>
      <c r="M710" s="34"/>
      <c r="N710" s="34"/>
    </row>
    <row r="711" spans="1:14" x14ac:dyDescent="0.2">
      <c r="A711" s="34"/>
      <c r="B711" s="34"/>
      <c r="C711" s="34"/>
      <c r="D711" s="34"/>
      <c r="E711" s="34"/>
      <c r="F711" s="34"/>
      <c r="G711" s="34"/>
      <c r="H711" s="34"/>
      <c r="I711" s="34"/>
      <c r="J711" s="34"/>
      <c r="K711" s="34"/>
      <c r="L711" s="34"/>
      <c r="M711" s="34"/>
      <c r="N711" s="34"/>
    </row>
    <row r="712" spans="1:14" x14ac:dyDescent="0.2">
      <c r="A712" s="34"/>
      <c r="B712" s="34"/>
      <c r="C712" s="34"/>
      <c r="D712" s="34"/>
      <c r="E712" s="34"/>
      <c r="F712" s="34"/>
      <c r="G712" s="34"/>
      <c r="H712" s="34"/>
      <c r="I712" s="34"/>
      <c r="J712" s="34"/>
      <c r="K712" s="34"/>
      <c r="L712" s="34"/>
      <c r="M712" s="34"/>
      <c r="N712" s="34"/>
    </row>
    <row r="713" spans="1:14" x14ac:dyDescent="0.2">
      <c r="A713" s="34"/>
      <c r="B713" s="34"/>
      <c r="C713" s="34"/>
      <c r="D713" s="34"/>
      <c r="E713" s="34"/>
      <c r="F713" s="34"/>
      <c r="G713" s="34"/>
      <c r="H713" s="34"/>
      <c r="I713" s="34"/>
      <c r="J713" s="34"/>
      <c r="K713" s="34"/>
      <c r="L713" s="34"/>
      <c r="M713" s="34"/>
      <c r="N713" s="34"/>
    </row>
    <row r="714" spans="1:14" x14ac:dyDescent="0.2">
      <c r="A714" s="34"/>
      <c r="B714" s="34"/>
      <c r="C714" s="34"/>
      <c r="D714" s="34"/>
      <c r="E714" s="34"/>
      <c r="F714" s="34"/>
      <c r="G714" s="34"/>
      <c r="H714" s="34"/>
      <c r="I714" s="34"/>
      <c r="J714" s="34"/>
      <c r="K714" s="34"/>
      <c r="L714" s="34"/>
      <c r="M714" s="34"/>
      <c r="N714" s="34"/>
    </row>
    <row r="715" spans="1:14" x14ac:dyDescent="0.2">
      <c r="A715" s="34"/>
      <c r="B715" s="34"/>
      <c r="C715" s="34"/>
      <c r="D715" s="34"/>
      <c r="E715" s="34"/>
      <c r="F715" s="34"/>
      <c r="G715" s="34"/>
      <c r="H715" s="34"/>
      <c r="I715" s="34"/>
      <c r="J715" s="34"/>
      <c r="K715" s="34"/>
      <c r="L715" s="34"/>
      <c r="M715" s="34"/>
      <c r="N715" s="34"/>
    </row>
    <row r="716" spans="1:14" x14ac:dyDescent="0.2">
      <c r="A716" s="34"/>
      <c r="B716" s="34"/>
      <c r="C716" s="34"/>
      <c r="D716" s="34"/>
      <c r="E716" s="34"/>
      <c r="F716" s="34"/>
      <c r="G716" s="34"/>
      <c r="H716" s="34"/>
      <c r="I716" s="34"/>
      <c r="J716" s="34"/>
      <c r="K716" s="34"/>
      <c r="L716" s="34"/>
      <c r="M716" s="34"/>
      <c r="N716" s="34"/>
    </row>
    <row r="717" spans="1:14" x14ac:dyDescent="0.2">
      <c r="A717" s="34"/>
      <c r="B717" s="34"/>
      <c r="C717" s="34"/>
      <c r="D717" s="34"/>
      <c r="E717" s="34"/>
      <c r="F717" s="34"/>
      <c r="G717" s="34"/>
      <c r="H717" s="34"/>
      <c r="I717" s="34"/>
      <c r="J717" s="34"/>
      <c r="K717" s="34"/>
      <c r="L717" s="34"/>
      <c r="M717" s="34"/>
      <c r="N717" s="34"/>
    </row>
    <row r="718" spans="1:14" x14ac:dyDescent="0.2">
      <c r="A718" s="34"/>
      <c r="B718" s="34"/>
      <c r="C718" s="34"/>
      <c r="D718" s="34"/>
      <c r="E718" s="34"/>
      <c r="F718" s="34"/>
      <c r="G718" s="34"/>
      <c r="H718" s="34"/>
      <c r="I718" s="34"/>
      <c r="J718" s="34"/>
      <c r="K718" s="34"/>
      <c r="L718" s="34"/>
      <c r="M718" s="34"/>
      <c r="N718" s="34"/>
    </row>
    <row r="719" spans="1:14" x14ac:dyDescent="0.2">
      <c r="A719" s="34"/>
      <c r="B719" s="34"/>
      <c r="C719" s="34"/>
      <c r="D719" s="34"/>
      <c r="E719" s="34"/>
      <c r="F719" s="34"/>
      <c r="G719" s="34"/>
      <c r="H719" s="34"/>
      <c r="I719" s="34"/>
      <c r="J719" s="34"/>
      <c r="K719" s="34"/>
      <c r="L719" s="34"/>
      <c r="M719" s="34"/>
      <c r="N719" s="34"/>
    </row>
    <row r="720" spans="1:14" x14ac:dyDescent="0.2">
      <c r="A720" s="34"/>
      <c r="B720" s="34"/>
      <c r="C720" s="34"/>
      <c r="D720" s="34"/>
      <c r="E720" s="34"/>
      <c r="F720" s="34"/>
      <c r="G720" s="34"/>
      <c r="H720" s="34"/>
      <c r="I720" s="34"/>
      <c r="J720" s="34"/>
      <c r="K720" s="34"/>
      <c r="L720" s="34"/>
      <c r="M720" s="34"/>
      <c r="N720" s="34"/>
    </row>
    <row r="721" spans="1:14" x14ac:dyDescent="0.2">
      <c r="A721" s="34"/>
      <c r="B721" s="34"/>
      <c r="C721" s="34"/>
      <c r="D721" s="34"/>
      <c r="E721" s="34"/>
      <c r="F721" s="34"/>
      <c r="G721" s="34"/>
      <c r="H721" s="34"/>
      <c r="I721" s="34"/>
      <c r="J721" s="34"/>
      <c r="K721" s="34"/>
      <c r="L721" s="34"/>
      <c r="M721" s="34"/>
      <c r="N721" s="34"/>
    </row>
    <row r="722" spans="1:14" x14ac:dyDescent="0.2">
      <c r="A722" s="34"/>
      <c r="B722" s="34"/>
      <c r="C722" s="34"/>
      <c r="D722" s="34"/>
      <c r="E722" s="34"/>
      <c r="F722" s="34"/>
      <c r="G722" s="34"/>
      <c r="H722" s="34"/>
      <c r="I722" s="34"/>
      <c r="J722" s="34"/>
      <c r="K722" s="34"/>
      <c r="L722" s="34"/>
      <c r="M722" s="34"/>
      <c r="N722" s="34"/>
    </row>
    <row r="723" spans="1:14" x14ac:dyDescent="0.2">
      <c r="A723" s="34"/>
      <c r="B723" s="34"/>
      <c r="C723" s="34"/>
      <c r="D723" s="34"/>
      <c r="E723" s="34"/>
      <c r="F723" s="34"/>
      <c r="G723" s="34"/>
      <c r="H723" s="34"/>
      <c r="I723" s="34"/>
      <c r="J723" s="34"/>
      <c r="K723" s="34"/>
      <c r="L723" s="34"/>
      <c r="M723" s="34"/>
      <c r="N723" s="34"/>
    </row>
    <row r="724" spans="1:14" x14ac:dyDescent="0.2">
      <c r="A724" s="34"/>
      <c r="B724" s="34"/>
      <c r="C724" s="34"/>
      <c r="D724" s="34"/>
      <c r="E724" s="34"/>
      <c r="F724" s="34"/>
      <c r="G724" s="34"/>
      <c r="H724" s="34"/>
      <c r="I724" s="34"/>
      <c r="J724" s="34"/>
      <c r="K724" s="34"/>
      <c r="L724" s="34"/>
      <c r="M724" s="34"/>
      <c r="N724" s="34"/>
    </row>
    <row r="725" spans="1:14" x14ac:dyDescent="0.2">
      <c r="A725" s="34"/>
      <c r="B725" s="34"/>
      <c r="C725" s="34"/>
      <c r="D725" s="34"/>
      <c r="E725" s="34"/>
      <c r="F725" s="34"/>
      <c r="G725" s="34"/>
      <c r="H725" s="34"/>
      <c r="I725" s="34"/>
      <c r="J725" s="34"/>
      <c r="K725" s="34"/>
      <c r="L725" s="34"/>
      <c r="M725" s="34"/>
      <c r="N725" s="34"/>
    </row>
    <row r="726" spans="1:14" x14ac:dyDescent="0.2">
      <c r="A726" s="34"/>
      <c r="B726" s="34"/>
      <c r="C726" s="34"/>
      <c r="D726" s="34"/>
      <c r="E726" s="34"/>
      <c r="F726" s="34"/>
      <c r="G726" s="34"/>
      <c r="H726" s="34"/>
      <c r="I726" s="34"/>
      <c r="J726" s="34"/>
      <c r="K726" s="34"/>
      <c r="L726" s="34"/>
      <c r="M726" s="34"/>
      <c r="N726" s="34"/>
    </row>
    <row r="727" spans="1:14" x14ac:dyDescent="0.2">
      <c r="A727" s="34"/>
      <c r="B727" s="34"/>
      <c r="C727" s="34"/>
      <c r="D727" s="34"/>
      <c r="E727" s="34"/>
      <c r="F727" s="34"/>
      <c r="G727" s="34"/>
      <c r="H727" s="34"/>
      <c r="I727" s="34"/>
      <c r="J727" s="34"/>
      <c r="K727" s="34"/>
      <c r="L727" s="34"/>
      <c r="M727" s="34"/>
      <c r="N727" s="34"/>
    </row>
    <row r="728" spans="1:14" x14ac:dyDescent="0.2">
      <c r="A728" s="34"/>
      <c r="B728" s="34"/>
      <c r="C728" s="34"/>
      <c r="D728" s="34"/>
      <c r="E728" s="34"/>
      <c r="F728" s="34"/>
      <c r="G728" s="34"/>
      <c r="H728" s="34"/>
      <c r="I728" s="34"/>
      <c r="J728" s="34"/>
      <c r="K728" s="34"/>
      <c r="L728" s="34"/>
      <c r="M728" s="34"/>
      <c r="N728" s="34"/>
    </row>
    <row r="729" spans="1:14" x14ac:dyDescent="0.2">
      <c r="A729" s="34"/>
      <c r="B729" s="34"/>
      <c r="C729" s="34"/>
      <c r="D729" s="34"/>
      <c r="E729" s="34"/>
      <c r="F729" s="34"/>
      <c r="G729" s="34"/>
      <c r="H729" s="34"/>
      <c r="I729" s="34"/>
      <c r="J729" s="34"/>
      <c r="K729" s="34"/>
      <c r="L729" s="34"/>
      <c r="M729" s="34"/>
      <c r="N729" s="34"/>
    </row>
    <row r="730" spans="1:14" x14ac:dyDescent="0.2">
      <c r="A730" s="34"/>
      <c r="B730" s="34"/>
      <c r="C730" s="34"/>
      <c r="D730" s="34"/>
      <c r="E730" s="34"/>
      <c r="F730" s="34"/>
      <c r="G730" s="34"/>
      <c r="H730" s="34"/>
      <c r="I730" s="34"/>
      <c r="J730" s="34"/>
      <c r="K730" s="34"/>
      <c r="L730" s="34"/>
      <c r="M730" s="34"/>
      <c r="N730" s="34"/>
    </row>
    <row r="731" spans="1:14" x14ac:dyDescent="0.2">
      <c r="A731" s="34"/>
      <c r="B731" s="34"/>
      <c r="C731" s="34"/>
      <c r="D731" s="34"/>
      <c r="E731" s="34"/>
      <c r="F731" s="34"/>
      <c r="G731" s="34"/>
      <c r="H731" s="34"/>
      <c r="I731" s="34"/>
      <c r="J731" s="34"/>
      <c r="K731" s="34"/>
      <c r="L731" s="34"/>
      <c r="M731" s="34"/>
      <c r="N731" s="34"/>
    </row>
    <row r="732" spans="1:14" x14ac:dyDescent="0.2">
      <c r="A732" s="34"/>
      <c r="B732" s="34"/>
      <c r="C732" s="34"/>
      <c r="D732" s="34"/>
      <c r="E732" s="34"/>
      <c r="F732" s="34"/>
      <c r="G732" s="34"/>
      <c r="H732" s="34"/>
      <c r="I732" s="34"/>
      <c r="J732" s="34"/>
      <c r="K732" s="34"/>
      <c r="L732" s="34"/>
      <c r="M732" s="34"/>
      <c r="N732" s="34"/>
    </row>
    <row r="733" spans="1:14" x14ac:dyDescent="0.2">
      <c r="A733" s="34"/>
      <c r="B733" s="34"/>
      <c r="C733" s="34"/>
      <c r="D733" s="34"/>
      <c r="E733" s="34"/>
      <c r="F733" s="34"/>
      <c r="G733" s="34"/>
      <c r="H733" s="34"/>
      <c r="I733" s="34"/>
      <c r="J733" s="34"/>
      <c r="K733" s="34"/>
      <c r="L733" s="34"/>
      <c r="M733" s="34"/>
      <c r="N733" s="34"/>
    </row>
    <row r="734" spans="1:14" x14ac:dyDescent="0.2">
      <c r="A734" s="34"/>
      <c r="B734" s="34"/>
      <c r="C734" s="34"/>
      <c r="D734" s="34"/>
      <c r="E734" s="34"/>
      <c r="F734" s="34"/>
      <c r="G734" s="34"/>
      <c r="H734" s="34"/>
      <c r="I734" s="34"/>
      <c r="J734" s="34"/>
      <c r="K734" s="34"/>
      <c r="L734" s="34"/>
      <c r="M734" s="34"/>
      <c r="N734" s="34"/>
    </row>
    <row r="735" spans="1:14" x14ac:dyDescent="0.2">
      <c r="A735" s="34"/>
      <c r="B735" s="34"/>
      <c r="C735" s="34"/>
      <c r="D735" s="34"/>
      <c r="E735" s="34"/>
      <c r="F735" s="34"/>
      <c r="G735" s="34"/>
      <c r="H735" s="34"/>
      <c r="I735" s="34"/>
      <c r="J735" s="34"/>
      <c r="K735" s="34"/>
      <c r="L735" s="34"/>
      <c r="M735" s="34"/>
      <c r="N735" s="34"/>
    </row>
    <row r="736" spans="1:14" x14ac:dyDescent="0.2">
      <c r="A736" s="34"/>
      <c r="B736" s="34"/>
      <c r="C736" s="34"/>
      <c r="D736" s="34"/>
      <c r="E736" s="34"/>
      <c r="F736" s="34"/>
      <c r="G736" s="34"/>
      <c r="H736" s="34"/>
      <c r="I736" s="34"/>
      <c r="J736" s="34"/>
      <c r="K736" s="34"/>
      <c r="L736" s="34"/>
      <c r="M736" s="34"/>
      <c r="N736" s="34"/>
    </row>
    <row r="737" spans="1:14" x14ac:dyDescent="0.2">
      <c r="A737" s="34"/>
      <c r="B737" s="34"/>
      <c r="C737" s="34"/>
      <c r="D737" s="34"/>
      <c r="E737" s="34"/>
      <c r="F737" s="34"/>
      <c r="G737" s="34"/>
      <c r="H737" s="34"/>
      <c r="I737" s="34"/>
      <c r="J737" s="34"/>
      <c r="K737" s="34"/>
      <c r="L737" s="34"/>
      <c r="M737" s="34"/>
      <c r="N737" s="34"/>
    </row>
    <row r="738" spans="1:14" x14ac:dyDescent="0.2">
      <c r="A738" s="34"/>
      <c r="B738" s="34"/>
      <c r="C738" s="34"/>
      <c r="D738" s="34"/>
      <c r="E738" s="34"/>
      <c r="F738" s="34"/>
      <c r="G738" s="34"/>
      <c r="H738" s="34"/>
      <c r="I738" s="34"/>
      <c r="J738" s="34"/>
      <c r="K738" s="34"/>
      <c r="L738" s="34"/>
      <c r="M738" s="34"/>
      <c r="N738" s="34"/>
    </row>
    <row r="739" spans="1:14" x14ac:dyDescent="0.2">
      <c r="A739" s="34"/>
      <c r="B739" s="34"/>
      <c r="C739" s="34"/>
      <c r="D739" s="34"/>
      <c r="E739" s="34"/>
      <c r="F739" s="34"/>
      <c r="G739" s="34"/>
      <c r="H739" s="34"/>
      <c r="I739" s="34"/>
      <c r="J739" s="34"/>
      <c r="K739" s="34"/>
      <c r="L739" s="34"/>
      <c r="M739" s="34"/>
      <c r="N739" s="34"/>
    </row>
    <row r="740" spans="1:14" x14ac:dyDescent="0.2">
      <c r="A740" s="34"/>
      <c r="B740" s="34"/>
      <c r="C740" s="34"/>
      <c r="D740" s="34"/>
      <c r="E740" s="34"/>
      <c r="F740" s="34"/>
      <c r="G740" s="34"/>
      <c r="H740" s="34"/>
      <c r="I740" s="34"/>
      <c r="J740" s="34"/>
      <c r="K740" s="34"/>
      <c r="L740" s="34"/>
      <c r="M740" s="34"/>
      <c r="N740" s="34"/>
    </row>
    <row r="741" spans="1:14" x14ac:dyDescent="0.2">
      <c r="A741" s="34"/>
      <c r="B741" s="34"/>
      <c r="C741" s="34"/>
      <c r="D741" s="34"/>
      <c r="E741" s="34"/>
      <c r="F741" s="34"/>
      <c r="G741" s="34"/>
      <c r="H741" s="34"/>
      <c r="I741" s="34"/>
      <c r="J741" s="34"/>
      <c r="K741" s="34"/>
      <c r="L741" s="34"/>
      <c r="M741" s="34"/>
      <c r="N741" s="34"/>
    </row>
    <row r="742" spans="1:14" x14ac:dyDescent="0.2">
      <c r="A742" s="34"/>
      <c r="B742" s="34"/>
      <c r="C742" s="34"/>
      <c r="D742" s="34"/>
      <c r="E742" s="34"/>
      <c r="F742" s="34"/>
      <c r="G742" s="34"/>
      <c r="H742" s="34"/>
      <c r="I742" s="34"/>
      <c r="J742" s="34"/>
      <c r="K742" s="34"/>
      <c r="L742" s="34"/>
      <c r="M742" s="34"/>
      <c r="N742" s="34"/>
    </row>
    <row r="743" spans="1:14" x14ac:dyDescent="0.2">
      <c r="A743" s="34"/>
      <c r="B743" s="34"/>
      <c r="C743" s="34"/>
      <c r="D743" s="34"/>
      <c r="E743" s="34"/>
      <c r="F743" s="34"/>
      <c r="G743" s="34"/>
      <c r="H743" s="34"/>
      <c r="I743" s="34"/>
      <c r="J743" s="34"/>
      <c r="K743" s="34"/>
      <c r="L743" s="34"/>
      <c r="M743" s="34"/>
      <c r="N743" s="34"/>
    </row>
    <row r="744" spans="1:14" x14ac:dyDescent="0.2">
      <c r="A744" s="34"/>
      <c r="B744" s="34"/>
      <c r="C744" s="34"/>
      <c r="D744" s="34"/>
      <c r="E744" s="34"/>
      <c r="F744" s="34"/>
      <c r="G744" s="34"/>
      <c r="H744" s="34"/>
      <c r="I744" s="34"/>
      <c r="J744" s="34"/>
      <c r="K744" s="34"/>
      <c r="L744" s="34"/>
      <c r="M744" s="34"/>
      <c r="N744" s="34"/>
    </row>
    <row r="745" spans="1:14" x14ac:dyDescent="0.2">
      <c r="A745" s="34"/>
      <c r="B745" s="34"/>
      <c r="C745" s="34"/>
      <c r="D745" s="34"/>
      <c r="E745" s="34"/>
      <c r="F745" s="34"/>
      <c r="G745" s="34"/>
      <c r="H745" s="34"/>
      <c r="I745" s="34"/>
      <c r="J745" s="34"/>
      <c r="K745" s="34"/>
      <c r="L745" s="34"/>
      <c r="M745" s="34"/>
      <c r="N745" s="34"/>
    </row>
    <row r="746" spans="1:14" x14ac:dyDescent="0.2">
      <c r="A746" s="34"/>
      <c r="B746" s="34"/>
      <c r="C746" s="34"/>
      <c r="D746" s="34"/>
      <c r="E746" s="34"/>
      <c r="F746" s="34"/>
      <c r="G746" s="34"/>
      <c r="H746" s="34"/>
      <c r="I746" s="34"/>
      <c r="J746" s="34"/>
      <c r="K746" s="34"/>
      <c r="L746" s="34"/>
      <c r="M746" s="34"/>
      <c r="N746" s="34"/>
    </row>
    <row r="747" spans="1:14" x14ac:dyDescent="0.2">
      <c r="A747" s="34"/>
      <c r="B747" s="34"/>
      <c r="C747" s="34"/>
      <c r="D747" s="34"/>
      <c r="E747" s="34"/>
      <c r="F747" s="34"/>
      <c r="G747" s="34"/>
      <c r="H747" s="34"/>
      <c r="I747" s="34"/>
      <c r="J747" s="34"/>
      <c r="K747" s="34"/>
      <c r="L747" s="34"/>
      <c r="M747" s="34"/>
      <c r="N747" s="34"/>
    </row>
    <row r="748" spans="1:14" x14ac:dyDescent="0.2">
      <c r="A748" s="34"/>
      <c r="B748" s="34"/>
      <c r="C748" s="34"/>
      <c r="D748" s="34"/>
      <c r="E748" s="34"/>
      <c r="F748" s="34"/>
      <c r="G748" s="34"/>
      <c r="H748" s="34"/>
      <c r="I748" s="34"/>
      <c r="J748" s="34"/>
      <c r="K748" s="34"/>
      <c r="L748" s="34"/>
      <c r="M748" s="34"/>
      <c r="N748" s="34"/>
    </row>
    <row r="749" spans="1:14" x14ac:dyDescent="0.2">
      <c r="A749" s="34"/>
      <c r="B749" s="34"/>
      <c r="C749" s="34"/>
      <c r="D749" s="34"/>
      <c r="E749" s="34"/>
      <c r="F749" s="34"/>
      <c r="G749" s="34"/>
      <c r="H749" s="34"/>
      <c r="I749" s="34"/>
      <c r="J749" s="34"/>
      <c r="K749" s="34"/>
      <c r="L749" s="34"/>
      <c r="M749" s="34"/>
      <c r="N749" s="34"/>
    </row>
    <row r="750" spans="1:14" x14ac:dyDescent="0.2">
      <c r="A750" s="34"/>
      <c r="B750" s="34"/>
      <c r="C750" s="34"/>
      <c r="D750" s="34"/>
      <c r="E750" s="34"/>
      <c r="F750" s="34"/>
      <c r="G750" s="34"/>
      <c r="H750" s="34"/>
      <c r="I750" s="34"/>
      <c r="J750" s="34"/>
      <c r="K750" s="34"/>
      <c r="L750" s="34"/>
      <c r="M750" s="34"/>
      <c r="N750" s="34"/>
    </row>
    <row r="751" spans="1:14" x14ac:dyDescent="0.2">
      <c r="A751" s="34"/>
      <c r="B751" s="34"/>
      <c r="C751" s="34"/>
      <c r="D751" s="34"/>
      <c r="E751" s="34"/>
      <c r="F751" s="34"/>
      <c r="G751" s="34"/>
      <c r="H751" s="34"/>
      <c r="I751" s="34"/>
      <c r="J751" s="34"/>
      <c r="K751" s="34"/>
      <c r="L751" s="34"/>
      <c r="M751" s="34"/>
      <c r="N751" s="34"/>
    </row>
    <row r="752" spans="1:14" x14ac:dyDescent="0.2">
      <c r="A752" s="34"/>
      <c r="B752" s="34"/>
      <c r="C752" s="34"/>
      <c r="D752" s="34"/>
      <c r="E752" s="34"/>
      <c r="F752" s="34"/>
      <c r="G752" s="34"/>
      <c r="H752" s="34"/>
      <c r="I752" s="34"/>
      <c r="J752" s="34"/>
      <c r="K752" s="34"/>
      <c r="L752" s="34"/>
      <c r="M752" s="34"/>
      <c r="N752" s="34"/>
    </row>
    <row r="753" spans="1:14" x14ac:dyDescent="0.2">
      <c r="A753" s="34"/>
      <c r="B753" s="34"/>
      <c r="C753" s="34"/>
      <c r="D753" s="34"/>
      <c r="E753" s="34"/>
      <c r="F753" s="34"/>
      <c r="G753" s="34"/>
      <c r="H753" s="34"/>
      <c r="I753" s="34"/>
      <c r="J753" s="34"/>
      <c r="K753" s="34"/>
      <c r="L753" s="34"/>
      <c r="M753" s="34"/>
      <c r="N753" s="34"/>
    </row>
    <row r="754" spans="1:14" x14ac:dyDescent="0.2">
      <c r="A754" s="34"/>
      <c r="B754" s="34"/>
      <c r="C754" s="34"/>
      <c r="D754" s="34"/>
      <c r="E754" s="34"/>
      <c r="F754" s="34"/>
      <c r="G754" s="34"/>
      <c r="H754" s="34"/>
      <c r="I754" s="34"/>
      <c r="J754" s="34"/>
      <c r="K754" s="34"/>
      <c r="L754" s="34"/>
      <c r="M754" s="34"/>
      <c r="N754" s="34"/>
    </row>
    <row r="755" spans="1:14" x14ac:dyDescent="0.2">
      <c r="A755" s="34"/>
      <c r="B755" s="34"/>
      <c r="C755" s="34"/>
      <c r="D755" s="34"/>
      <c r="E755" s="34"/>
      <c r="F755" s="34"/>
      <c r="G755" s="34"/>
      <c r="H755" s="34"/>
      <c r="I755" s="34"/>
      <c r="J755" s="34"/>
      <c r="K755" s="34"/>
      <c r="L755" s="34"/>
      <c r="M755" s="34"/>
      <c r="N755" s="34"/>
    </row>
    <row r="756" spans="1:14" x14ac:dyDescent="0.2">
      <c r="A756" s="34"/>
      <c r="B756" s="34"/>
      <c r="C756" s="34"/>
      <c r="D756" s="34"/>
      <c r="E756" s="34"/>
      <c r="F756" s="34"/>
      <c r="G756" s="34"/>
      <c r="H756" s="34"/>
      <c r="I756" s="34"/>
      <c r="J756" s="34"/>
      <c r="K756" s="34"/>
      <c r="L756" s="34"/>
      <c r="M756" s="34"/>
      <c r="N756" s="34"/>
    </row>
    <row r="757" spans="1:14" x14ac:dyDescent="0.2">
      <c r="A757" s="34"/>
      <c r="B757" s="34"/>
      <c r="C757" s="34"/>
      <c r="D757" s="34"/>
      <c r="E757" s="34"/>
      <c r="F757" s="34"/>
      <c r="G757" s="34"/>
      <c r="H757" s="34"/>
      <c r="I757" s="34"/>
      <c r="J757" s="34"/>
      <c r="K757" s="34"/>
      <c r="L757" s="34"/>
      <c r="M757" s="34"/>
      <c r="N757" s="34"/>
    </row>
    <row r="758" spans="1:14" x14ac:dyDescent="0.2">
      <c r="A758" s="34"/>
      <c r="B758" s="34"/>
      <c r="C758" s="34"/>
      <c r="D758" s="34"/>
      <c r="E758" s="34"/>
      <c r="F758" s="34"/>
      <c r="G758" s="34"/>
      <c r="H758" s="34"/>
      <c r="I758" s="34"/>
      <c r="J758" s="34"/>
      <c r="K758" s="34"/>
      <c r="L758" s="34"/>
      <c r="M758" s="34"/>
      <c r="N758" s="34"/>
    </row>
    <row r="759" spans="1:14" x14ac:dyDescent="0.2">
      <c r="A759" s="34"/>
      <c r="B759" s="34"/>
      <c r="C759" s="34"/>
      <c r="D759" s="34"/>
      <c r="E759" s="34"/>
      <c r="F759" s="34"/>
      <c r="G759" s="34"/>
      <c r="H759" s="34"/>
      <c r="I759" s="34"/>
      <c r="J759" s="34"/>
      <c r="K759" s="34"/>
      <c r="L759" s="34"/>
      <c r="M759" s="34"/>
      <c r="N759" s="34"/>
    </row>
    <row r="760" spans="1:14" x14ac:dyDescent="0.2">
      <c r="A760" s="34"/>
      <c r="B760" s="34"/>
      <c r="C760" s="34"/>
      <c r="D760" s="34"/>
      <c r="E760" s="34"/>
      <c r="F760" s="34"/>
      <c r="G760" s="34"/>
      <c r="H760" s="34"/>
      <c r="I760" s="34"/>
      <c r="J760" s="34"/>
      <c r="K760" s="34"/>
      <c r="L760" s="34"/>
      <c r="M760" s="34"/>
      <c r="N760" s="34"/>
    </row>
    <row r="761" spans="1:14" x14ac:dyDescent="0.2">
      <c r="A761" s="34"/>
      <c r="B761" s="34"/>
      <c r="C761" s="34"/>
      <c r="D761" s="34"/>
      <c r="E761" s="34"/>
      <c r="F761" s="34"/>
      <c r="G761" s="34"/>
      <c r="H761" s="34"/>
      <c r="I761" s="34"/>
      <c r="J761" s="34"/>
      <c r="K761" s="34"/>
      <c r="L761" s="34"/>
      <c r="M761" s="34"/>
      <c r="N761" s="34"/>
    </row>
    <row r="762" spans="1:14" x14ac:dyDescent="0.2">
      <c r="A762" s="34"/>
      <c r="B762" s="34"/>
      <c r="C762" s="34"/>
      <c r="D762" s="34"/>
      <c r="E762" s="34"/>
      <c r="F762" s="34"/>
      <c r="G762" s="34"/>
      <c r="H762" s="34"/>
      <c r="I762" s="34"/>
      <c r="J762" s="34"/>
      <c r="K762" s="34"/>
      <c r="L762" s="34"/>
      <c r="M762" s="34"/>
      <c r="N762" s="34"/>
    </row>
    <row r="763" spans="1:14" x14ac:dyDescent="0.2">
      <c r="A763" s="34"/>
      <c r="B763" s="34"/>
      <c r="C763" s="34"/>
      <c r="D763" s="34"/>
      <c r="E763" s="34"/>
      <c r="F763" s="34"/>
      <c r="G763" s="34"/>
      <c r="H763" s="34"/>
      <c r="I763" s="34"/>
      <c r="J763" s="34"/>
      <c r="K763" s="34"/>
      <c r="L763" s="34"/>
      <c r="M763" s="34"/>
      <c r="N763" s="34"/>
    </row>
    <row r="764" spans="1:14" x14ac:dyDescent="0.2">
      <c r="A764" s="34"/>
      <c r="B764" s="34"/>
      <c r="C764" s="34"/>
      <c r="D764" s="34"/>
      <c r="E764" s="34"/>
      <c r="F764" s="34"/>
      <c r="G764" s="34"/>
      <c r="H764" s="34"/>
      <c r="I764" s="34"/>
      <c r="J764" s="34"/>
      <c r="K764" s="34"/>
      <c r="L764" s="34"/>
      <c r="M764" s="34"/>
      <c r="N764" s="34"/>
    </row>
    <row r="765" spans="1:14" x14ac:dyDescent="0.2">
      <c r="A765" s="34"/>
      <c r="B765" s="34"/>
      <c r="C765" s="34"/>
      <c r="D765" s="34"/>
      <c r="E765" s="34"/>
      <c r="F765" s="34"/>
      <c r="G765" s="34"/>
      <c r="H765" s="34"/>
      <c r="I765" s="34"/>
      <c r="J765" s="34"/>
      <c r="K765" s="34"/>
      <c r="L765" s="34"/>
      <c r="M765" s="34"/>
      <c r="N765" s="34"/>
    </row>
    <row r="766" spans="1:14" x14ac:dyDescent="0.2">
      <c r="A766" s="34"/>
      <c r="B766" s="34"/>
      <c r="C766" s="34"/>
      <c r="D766" s="34"/>
      <c r="E766" s="34"/>
      <c r="F766" s="34"/>
      <c r="G766" s="34"/>
      <c r="H766" s="34"/>
      <c r="I766" s="34"/>
      <c r="J766" s="34"/>
      <c r="K766" s="34"/>
      <c r="L766" s="34"/>
      <c r="M766" s="34"/>
      <c r="N766" s="34"/>
    </row>
    <row r="767" spans="1:14" x14ac:dyDescent="0.2">
      <c r="A767" s="34"/>
      <c r="B767" s="34"/>
      <c r="C767" s="34"/>
      <c r="D767" s="34"/>
      <c r="E767" s="34"/>
      <c r="F767" s="34"/>
      <c r="G767" s="34"/>
      <c r="H767" s="34"/>
      <c r="I767" s="34"/>
      <c r="J767" s="34"/>
      <c r="K767" s="34"/>
      <c r="L767" s="34"/>
      <c r="M767" s="34"/>
      <c r="N767" s="34"/>
    </row>
    <row r="768" spans="1:14" x14ac:dyDescent="0.2">
      <c r="A768" s="34"/>
      <c r="B768" s="34"/>
      <c r="C768" s="34"/>
      <c r="D768" s="34"/>
      <c r="E768" s="34"/>
      <c r="F768" s="34"/>
      <c r="G768" s="34"/>
      <c r="H768" s="34"/>
      <c r="I768" s="34"/>
      <c r="J768" s="34"/>
      <c r="K768" s="34"/>
      <c r="L768" s="34"/>
      <c r="M768" s="34"/>
      <c r="N768" s="34"/>
    </row>
    <row r="769" spans="1:14" x14ac:dyDescent="0.2">
      <c r="A769" s="34"/>
      <c r="B769" s="34"/>
      <c r="C769" s="34"/>
      <c r="D769" s="34"/>
      <c r="E769" s="34"/>
      <c r="F769" s="34"/>
      <c r="G769" s="34"/>
      <c r="H769" s="34"/>
      <c r="I769" s="34"/>
      <c r="J769" s="34"/>
      <c r="K769" s="34"/>
      <c r="L769" s="34"/>
      <c r="M769" s="34"/>
      <c r="N769" s="34"/>
    </row>
    <row r="770" spans="1:14" x14ac:dyDescent="0.2">
      <c r="A770" s="34"/>
      <c r="B770" s="34"/>
      <c r="C770" s="34"/>
      <c r="D770" s="34"/>
      <c r="E770" s="34"/>
      <c r="F770" s="34"/>
      <c r="G770" s="34"/>
      <c r="H770" s="34"/>
      <c r="I770" s="34"/>
      <c r="J770" s="34"/>
      <c r="K770" s="34"/>
      <c r="L770" s="34"/>
      <c r="M770" s="34"/>
      <c r="N770" s="34"/>
    </row>
    <row r="771" spans="1:14" x14ac:dyDescent="0.2">
      <c r="A771" s="34"/>
      <c r="B771" s="34"/>
      <c r="C771" s="34"/>
      <c r="D771" s="34"/>
      <c r="E771" s="34"/>
      <c r="F771" s="34"/>
      <c r="G771" s="34"/>
      <c r="H771" s="34"/>
      <c r="I771" s="34"/>
      <c r="J771" s="34"/>
      <c r="K771" s="34"/>
      <c r="L771" s="34"/>
      <c r="M771" s="34"/>
      <c r="N771" s="34"/>
    </row>
    <row r="772" spans="1:14" x14ac:dyDescent="0.2">
      <c r="A772" s="34"/>
      <c r="B772" s="34"/>
      <c r="C772" s="34"/>
      <c r="D772" s="34"/>
      <c r="E772" s="34"/>
      <c r="F772" s="34"/>
      <c r="G772" s="34"/>
      <c r="H772" s="34"/>
      <c r="I772" s="34"/>
      <c r="J772" s="34"/>
      <c r="K772" s="34"/>
      <c r="L772" s="34"/>
      <c r="M772" s="34"/>
      <c r="N772" s="34"/>
    </row>
    <row r="773" spans="1:14" x14ac:dyDescent="0.2">
      <c r="A773" s="34"/>
      <c r="B773" s="34"/>
      <c r="C773" s="34"/>
      <c r="D773" s="34"/>
      <c r="E773" s="34"/>
      <c r="F773" s="34"/>
      <c r="G773" s="34"/>
      <c r="H773" s="34"/>
      <c r="I773" s="34"/>
      <c r="J773" s="34"/>
      <c r="K773" s="34"/>
      <c r="L773" s="34"/>
      <c r="M773" s="34"/>
      <c r="N773" s="34"/>
    </row>
    <row r="774" spans="1:14" x14ac:dyDescent="0.2">
      <c r="A774" s="34"/>
      <c r="B774" s="34"/>
      <c r="C774" s="34"/>
      <c r="D774" s="34"/>
      <c r="E774" s="34"/>
      <c r="F774" s="34"/>
      <c r="G774" s="34"/>
      <c r="H774" s="34"/>
      <c r="I774" s="34"/>
      <c r="J774" s="34"/>
      <c r="K774" s="34"/>
      <c r="L774" s="34"/>
      <c r="M774" s="34"/>
      <c r="N774" s="34"/>
    </row>
    <row r="775" spans="1:14" x14ac:dyDescent="0.2">
      <c r="A775" s="34"/>
      <c r="B775" s="34"/>
      <c r="C775" s="34"/>
      <c r="D775" s="34"/>
      <c r="E775" s="34"/>
      <c r="F775" s="34"/>
      <c r="G775" s="34"/>
      <c r="H775" s="34"/>
      <c r="I775" s="34"/>
      <c r="J775" s="34"/>
      <c r="K775" s="34"/>
      <c r="L775" s="34"/>
      <c r="M775" s="34"/>
      <c r="N775" s="34"/>
    </row>
    <row r="776" spans="1:14" x14ac:dyDescent="0.2">
      <c r="A776" s="34"/>
      <c r="B776" s="34"/>
      <c r="C776" s="34"/>
      <c r="D776" s="34"/>
      <c r="E776" s="34"/>
      <c r="F776" s="34"/>
      <c r="G776" s="34"/>
      <c r="H776" s="34"/>
      <c r="I776" s="34"/>
      <c r="J776" s="34"/>
      <c r="K776" s="34"/>
      <c r="L776" s="34"/>
      <c r="M776" s="34"/>
      <c r="N776" s="34"/>
    </row>
    <row r="777" spans="1:14" x14ac:dyDescent="0.2">
      <c r="A777" s="34"/>
      <c r="B777" s="34"/>
      <c r="C777" s="34"/>
      <c r="D777" s="34"/>
      <c r="E777" s="34"/>
      <c r="F777" s="34"/>
      <c r="G777" s="34"/>
      <c r="H777" s="34"/>
      <c r="I777" s="34"/>
      <c r="J777" s="34"/>
      <c r="K777" s="34"/>
      <c r="L777" s="34"/>
      <c r="M777" s="34"/>
      <c r="N777" s="34"/>
    </row>
    <row r="778" spans="1:14" x14ac:dyDescent="0.2">
      <c r="A778" s="34"/>
      <c r="B778" s="34"/>
      <c r="C778" s="34"/>
      <c r="D778" s="34"/>
      <c r="E778" s="34"/>
      <c r="F778" s="34"/>
      <c r="G778" s="34"/>
      <c r="H778" s="34"/>
      <c r="I778" s="34"/>
      <c r="J778" s="34"/>
      <c r="K778" s="34"/>
      <c r="L778" s="34"/>
      <c r="M778" s="34"/>
      <c r="N778" s="34"/>
    </row>
    <row r="779" spans="1:14" x14ac:dyDescent="0.2">
      <c r="A779" s="34"/>
      <c r="B779" s="34"/>
      <c r="C779" s="34"/>
      <c r="D779" s="34"/>
      <c r="E779" s="34"/>
      <c r="F779" s="34"/>
      <c r="G779" s="34"/>
      <c r="H779" s="34"/>
      <c r="I779" s="34"/>
      <c r="J779" s="34"/>
      <c r="K779" s="34"/>
      <c r="L779" s="34"/>
      <c r="M779" s="34"/>
      <c r="N779" s="34"/>
    </row>
    <row r="780" spans="1:14" x14ac:dyDescent="0.2">
      <c r="A780" s="34"/>
      <c r="B780" s="34"/>
      <c r="C780" s="34"/>
      <c r="D780" s="34"/>
      <c r="E780" s="34"/>
      <c r="F780" s="34"/>
      <c r="G780" s="34"/>
      <c r="H780" s="34"/>
      <c r="I780" s="34"/>
      <c r="J780" s="34"/>
      <c r="K780" s="34"/>
      <c r="L780" s="34"/>
      <c r="M780" s="34"/>
      <c r="N780" s="34"/>
    </row>
    <row r="781" spans="1:14" x14ac:dyDescent="0.2">
      <c r="A781" s="34"/>
      <c r="B781" s="34"/>
      <c r="C781" s="34"/>
      <c r="D781" s="34"/>
      <c r="E781" s="34"/>
      <c r="F781" s="34"/>
      <c r="G781" s="34"/>
      <c r="H781" s="34"/>
      <c r="I781" s="34"/>
      <c r="J781" s="34"/>
      <c r="K781" s="34"/>
      <c r="L781" s="34"/>
      <c r="M781" s="34"/>
      <c r="N781" s="34"/>
    </row>
    <row r="782" spans="1:14" x14ac:dyDescent="0.2">
      <c r="A782" s="34"/>
      <c r="B782" s="34"/>
      <c r="C782" s="34"/>
      <c r="D782" s="34"/>
      <c r="E782" s="34"/>
      <c r="F782" s="34"/>
      <c r="G782" s="34"/>
      <c r="H782" s="34"/>
      <c r="I782" s="34"/>
      <c r="J782" s="34"/>
      <c r="K782" s="34"/>
      <c r="L782" s="34"/>
      <c r="M782" s="34"/>
      <c r="N782" s="34"/>
    </row>
    <row r="783" spans="1:14" x14ac:dyDescent="0.2">
      <c r="A783" s="34"/>
      <c r="B783" s="34"/>
      <c r="C783" s="34"/>
      <c r="D783" s="34"/>
      <c r="E783" s="34"/>
      <c r="F783" s="34"/>
      <c r="G783" s="34"/>
      <c r="H783" s="34"/>
      <c r="I783" s="34"/>
      <c r="J783" s="34"/>
      <c r="K783" s="34"/>
      <c r="L783" s="34"/>
      <c r="M783" s="34"/>
      <c r="N783" s="34"/>
    </row>
    <row r="784" spans="1:14" x14ac:dyDescent="0.2">
      <c r="A784" s="34"/>
      <c r="B784" s="34"/>
      <c r="C784" s="34"/>
      <c r="D784" s="34"/>
      <c r="E784" s="34"/>
      <c r="F784" s="34"/>
      <c r="G784" s="34"/>
      <c r="H784" s="34"/>
      <c r="I784" s="34"/>
      <c r="J784" s="34"/>
      <c r="K784" s="34"/>
      <c r="L784" s="34"/>
      <c r="M784" s="34"/>
      <c r="N784" s="34"/>
    </row>
    <row r="785" spans="1:14" x14ac:dyDescent="0.2">
      <c r="A785" s="34"/>
      <c r="B785" s="34"/>
      <c r="C785" s="34"/>
      <c r="D785" s="34"/>
      <c r="E785" s="34"/>
      <c r="F785" s="34"/>
      <c r="G785" s="34"/>
      <c r="H785" s="34"/>
      <c r="I785" s="34"/>
      <c r="J785" s="34"/>
      <c r="K785" s="34"/>
      <c r="L785" s="34"/>
      <c r="M785" s="34"/>
      <c r="N785" s="34"/>
    </row>
    <row r="786" spans="1:14" x14ac:dyDescent="0.2">
      <c r="A786" s="34"/>
      <c r="B786" s="34"/>
      <c r="C786" s="34"/>
      <c r="D786" s="34"/>
      <c r="E786" s="34"/>
      <c r="F786" s="34"/>
      <c r="G786" s="34"/>
      <c r="H786" s="34"/>
      <c r="I786" s="34"/>
      <c r="J786" s="34"/>
      <c r="K786" s="34"/>
      <c r="L786" s="34"/>
      <c r="M786" s="34"/>
      <c r="N786" s="34"/>
    </row>
    <row r="787" spans="1:14" x14ac:dyDescent="0.2">
      <c r="A787" s="34"/>
      <c r="B787" s="34"/>
      <c r="C787" s="34"/>
      <c r="D787" s="34"/>
      <c r="E787" s="34"/>
      <c r="F787" s="34"/>
      <c r="G787" s="34"/>
      <c r="H787" s="34"/>
      <c r="I787" s="34"/>
      <c r="J787" s="34"/>
      <c r="K787" s="34"/>
      <c r="L787" s="34"/>
      <c r="M787" s="34"/>
      <c r="N787" s="34"/>
    </row>
    <row r="788" spans="1:14" x14ac:dyDescent="0.2">
      <c r="A788" s="34"/>
      <c r="B788" s="34"/>
      <c r="C788" s="34"/>
      <c r="D788" s="34"/>
      <c r="E788" s="34"/>
      <c r="F788" s="34"/>
      <c r="G788" s="34"/>
      <c r="H788" s="34"/>
      <c r="I788" s="34"/>
      <c r="J788" s="34"/>
      <c r="K788" s="34"/>
      <c r="L788" s="34"/>
      <c r="M788" s="34"/>
      <c r="N788" s="34"/>
    </row>
    <row r="789" spans="1:14" x14ac:dyDescent="0.2">
      <c r="A789" s="34"/>
      <c r="B789" s="34"/>
      <c r="C789" s="34"/>
      <c r="D789" s="34"/>
      <c r="E789" s="34"/>
      <c r="F789" s="34"/>
      <c r="G789" s="34"/>
      <c r="H789" s="34"/>
      <c r="I789" s="34"/>
      <c r="J789" s="34"/>
      <c r="K789" s="34"/>
      <c r="L789" s="34"/>
      <c r="M789" s="34"/>
      <c r="N789" s="34"/>
    </row>
    <row r="790" spans="1:14" x14ac:dyDescent="0.2">
      <c r="A790" s="34"/>
      <c r="B790" s="34"/>
      <c r="C790" s="34"/>
      <c r="D790" s="34"/>
      <c r="E790" s="34"/>
      <c r="F790" s="34"/>
      <c r="G790" s="34"/>
      <c r="H790" s="34"/>
      <c r="I790" s="34"/>
      <c r="J790" s="34"/>
      <c r="K790" s="34"/>
      <c r="L790" s="34"/>
      <c r="M790" s="34"/>
      <c r="N790" s="34"/>
    </row>
    <row r="791" spans="1:14" x14ac:dyDescent="0.2">
      <c r="A791" s="34"/>
      <c r="B791" s="34"/>
      <c r="C791" s="34"/>
      <c r="D791" s="34"/>
      <c r="E791" s="34"/>
      <c r="F791" s="34"/>
      <c r="G791" s="34"/>
      <c r="H791" s="34"/>
      <c r="I791" s="34"/>
      <c r="J791" s="34"/>
      <c r="K791" s="34"/>
      <c r="L791" s="34"/>
      <c r="M791" s="34"/>
      <c r="N791" s="34"/>
    </row>
    <row r="792" spans="1:14" x14ac:dyDescent="0.2">
      <c r="A792" s="34"/>
      <c r="B792" s="34"/>
      <c r="C792" s="34"/>
      <c r="D792" s="34"/>
      <c r="E792" s="34"/>
      <c r="F792" s="34"/>
      <c r="G792" s="34"/>
      <c r="H792" s="34"/>
      <c r="I792" s="34"/>
      <c r="J792" s="34"/>
      <c r="K792" s="34"/>
      <c r="L792" s="34"/>
      <c r="M792" s="34"/>
      <c r="N792" s="34"/>
    </row>
    <row r="793" spans="1:14" x14ac:dyDescent="0.2">
      <c r="A793" s="34"/>
      <c r="B793" s="34"/>
      <c r="C793" s="34"/>
      <c r="D793" s="34"/>
      <c r="E793" s="34"/>
      <c r="F793" s="34"/>
      <c r="G793" s="34"/>
      <c r="H793" s="34"/>
      <c r="I793" s="34"/>
      <c r="J793" s="34"/>
      <c r="K793" s="34"/>
      <c r="L793" s="34"/>
      <c r="M793" s="34"/>
      <c r="N793" s="34"/>
    </row>
    <row r="794" spans="1:14" x14ac:dyDescent="0.2">
      <c r="A794" s="34"/>
      <c r="B794" s="34"/>
      <c r="C794" s="34"/>
      <c r="D794" s="34"/>
      <c r="E794" s="34"/>
      <c r="F794" s="34"/>
      <c r="G794" s="34"/>
      <c r="H794" s="34"/>
      <c r="I794" s="34"/>
      <c r="J794" s="34"/>
      <c r="K794" s="34"/>
      <c r="L794" s="34"/>
      <c r="M794" s="34"/>
      <c r="N794" s="34"/>
    </row>
    <row r="795" spans="1:14" x14ac:dyDescent="0.2">
      <c r="A795" s="34"/>
      <c r="B795" s="34"/>
      <c r="C795" s="34"/>
      <c r="D795" s="34"/>
      <c r="E795" s="34"/>
      <c r="F795" s="34"/>
      <c r="G795" s="34"/>
      <c r="H795" s="34"/>
      <c r="I795" s="34"/>
      <c r="J795" s="34"/>
      <c r="K795" s="34"/>
      <c r="L795" s="34"/>
      <c r="M795" s="34"/>
      <c r="N795" s="34"/>
    </row>
    <row r="796" spans="1:14" x14ac:dyDescent="0.2">
      <c r="A796" s="34"/>
      <c r="B796" s="34"/>
      <c r="C796" s="34"/>
      <c r="D796" s="34"/>
      <c r="E796" s="34"/>
      <c r="F796" s="34"/>
      <c r="G796" s="34"/>
      <c r="H796" s="34"/>
      <c r="I796" s="34"/>
      <c r="J796" s="34"/>
      <c r="K796" s="34"/>
      <c r="L796" s="34"/>
      <c r="M796" s="34"/>
      <c r="N796" s="34"/>
    </row>
    <row r="797" spans="1:14" x14ac:dyDescent="0.2">
      <c r="A797" s="34"/>
      <c r="B797" s="34"/>
      <c r="C797" s="34"/>
      <c r="D797" s="34"/>
      <c r="E797" s="34"/>
      <c r="F797" s="34"/>
      <c r="G797" s="34"/>
      <c r="H797" s="34"/>
      <c r="I797" s="34"/>
      <c r="J797" s="34"/>
      <c r="K797" s="34"/>
      <c r="L797" s="34"/>
      <c r="M797" s="34"/>
      <c r="N797" s="34"/>
    </row>
    <row r="798" spans="1:14" x14ac:dyDescent="0.2">
      <c r="A798" s="34"/>
      <c r="B798" s="34"/>
      <c r="C798" s="34"/>
      <c r="D798" s="34"/>
      <c r="E798" s="34"/>
      <c r="F798" s="34"/>
      <c r="G798" s="34"/>
      <c r="H798" s="34"/>
      <c r="I798" s="34"/>
      <c r="J798" s="34"/>
      <c r="K798" s="34"/>
      <c r="L798" s="34"/>
      <c r="M798" s="34"/>
      <c r="N798" s="34"/>
    </row>
    <row r="799" spans="1:14" x14ac:dyDescent="0.2">
      <c r="A799" s="34"/>
      <c r="B799" s="34"/>
      <c r="C799" s="34"/>
      <c r="D799" s="34"/>
      <c r="E799" s="34"/>
      <c r="F799" s="34"/>
      <c r="G799" s="34"/>
      <c r="H799" s="34"/>
      <c r="I799" s="34"/>
      <c r="J799" s="34"/>
      <c r="K799" s="34"/>
      <c r="L799" s="34"/>
      <c r="M799" s="34"/>
      <c r="N799" s="34"/>
    </row>
    <row r="800" spans="1:14" x14ac:dyDescent="0.2">
      <c r="A800" s="34"/>
      <c r="B800" s="34"/>
      <c r="C800" s="34"/>
      <c r="D800" s="34"/>
      <c r="E800" s="34"/>
      <c r="F800" s="34"/>
      <c r="G800" s="34"/>
      <c r="H800" s="34"/>
      <c r="I800" s="34"/>
      <c r="J800" s="34"/>
      <c r="K800" s="34"/>
      <c r="L800" s="34"/>
      <c r="M800" s="34"/>
      <c r="N800" s="34"/>
    </row>
    <row r="801" spans="1:14" x14ac:dyDescent="0.2">
      <c r="A801" s="34"/>
      <c r="B801" s="34"/>
      <c r="C801" s="34"/>
      <c r="D801" s="34"/>
      <c r="E801" s="34"/>
      <c r="F801" s="34"/>
      <c r="G801" s="34"/>
      <c r="H801" s="34"/>
      <c r="I801" s="34"/>
      <c r="J801" s="34"/>
      <c r="K801" s="34"/>
      <c r="L801" s="34"/>
      <c r="M801" s="34"/>
      <c r="N801" s="34"/>
    </row>
    <row r="802" spans="1:14" x14ac:dyDescent="0.2">
      <c r="A802" s="34"/>
      <c r="B802" s="34"/>
      <c r="C802" s="34"/>
      <c r="D802" s="34"/>
      <c r="E802" s="34"/>
      <c r="F802" s="34"/>
      <c r="G802" s="34"/>
      <c r="H802" s="34"/>
      <c r="I802" s="34"/>
      <c r="J802" s="34"/>
      <c r="K802" s="34"/>
      <c r="L802" s="34"/>
      <c r="M802" s="34"/>
      <c r="N802" s="34"/>
    </row>
    <row r="803" spans="1:14" x14ac:dyDescent="0.2">
      <c r="A803" s="34"/>
      <c r="B803" s="34"/>
      <c r="C803" s="34"/>
      <c r="D803" s="34"/>
      <c r="E803" s="34"/>
      <c r="F803" s="34"/>
      <c r="G803" s="34"/>
      <c r="H803" s="34"/>
      <c r="I803" s="34"/>
      <c r="J803" s="34"/>
      <c r="K803" s="34"/>
      <c r="L803" s="34"/>
      <c r="M803" s="34"/>
      <c r="N803" s="34"/>
    </row>
    <row r="804" spans="1:14" x14ac:dyDescent="0.2">
      <c r="A804" s="34"/>
      <c r="B804" s="34"/>
      <c r="C804" s="34"/>
      <c r="D804" s="34"/>
      <c r="E804" s="34"/>
      <c r="F804" s="34"/>
      <c r="G804" s="34"/>
      <c r="H804" s="34"/>
      <c r="I804" s="34"/>
      <c r="J804" s="34"/>
      <c r="K804" s="34"/>
      <c r="L804" s="34"/>
      <c r="M804" s="34"/>
      <c r="N804" s="34"/>
    </row>
    <row r="805" spans="1:14" x14ac:dyDescent="0.2">
      <c r="A805" s="34"/>
      <c r="B805" s="34"/>
      <c r="C805" s="34"/>
      <c r="D805" s="34"/>
      <c r="E805" s="34"/>
      <c r="F805" s="34"/>
      <c r="G805" s="34"/>
      <c r="H805" s="34"/>
      <c r="I805" s="34"/>
      <c r="J805" s="34"/>
      <c r="K805" s="34"/>
      <c r="L805" s="34"/>
      <c r="M805" s="34"/>
      <c r="N805" s="34"/>
    </row>
    <row r="806" spans="1:14" x14ac:dyDescent="0.2">
      <c r="A806" s="34"/>
      <c r="B806" s="34"/>
      <c r="C806" s="34"/>
      <c r="D806" s="34"/>
      <c r="E806" s="34"/>
      <c r="F806" s="34"/>
      <c r="G806" s="34"/>
      <c r="H806" s="34"/>
      <c r="I806" s="34"/>
      <c r="J806" s="34"/>
      <c r="K806" s="34"/>
      <c r="L806" s="34"/>
      <c r="M806" s="34"/>
      <c r="N806" s="34"/>
    </row>
    <row r="807" spans="1:14" x14ac:dyDescent="0.2">
      <c r="A807" s="34"/>
      <c r="B807" s="34"/>
      <c r="C807" s="34"/>
      <c r="D807" s="34"/>
      <c r="E807" s="34"/>
      <c r="F807" s="34"/>
      <c r="G807" s="34"/>
      <c r="H807" s="34"/>
      <c r="I807" s="34"/>
      <c r="J807" s="34"/>
      <c r="K807" s="34"/>
      <c r="L807" s="34"/>
      <c r="M807" s="34"/>
      <c r="N807" s="34"/>
    </row>
    <row r="808" spans="1:14" x14ac:dyDescent="0.2">
      <c r="A808" s="34"/>
      <c r="B808" s="34"/>
      <c r="C808" s="34"/>
      <c r="D808" s="34"/>
      <c r="E808" s="34"/>
      <c r="F808" s="34"/>
      <c r="G808" s="34"/>
      <c r="H808" s="34"/>
      <c r="I808" s="34"/>
      <c r="J808" s="34"/>
      <c r="K808" s="34"/>
      <c r="L808" s="34"/>
      <c r="M808" s="34"/>
      <c r="N808" s="34"/>
    </row>
    <row r="809" spans="1:14" x14ac:dyDescent="0.2">
      <c r="A809" s="34"/>
      <c r="B809" s="34"/>
      <c r="C809" s="34"/>
      <c r="D809" s="34"/>
      <c r="E809" s="34"/>
      <c r="F809" s="34"/>
      <c r="G809" s="34"/>
      <c r="H809" s="34"/>
      <c r="I809" s="34"/>
      <c r="J809" s="34"/>
      <c r="K809" s="34"/>
      <c r="L809" s="34"/>
      <c r="M809" s="34"/>
      <c r="N809" s="34"/>
    </row>
    <row r="810" spans="1:14" x14ac:dyDescent="0.2">
      <c r="A810" s="34"/>
      <c r="B810" s="34"/>
      <c r="C810" s="34"/>
      <c r="D810" s="34"/>
      <c r="E810" s="34"/>
      <c r="F810" s="34"/>
      <c r="G810" s="34"/>
      <c r="H810" s="34"/>
      <c r="I810" s="34"/>
      <c r="J810" s="34"/>
      <c r="K810" s="34"/>
      <c r="L810" s="34"/>
      <c r="M810" s="34"/>
      <c r="N810" s="34"/>
    </row>
    <row r="811" spans="1:14" x14ac:dyDescent="0.2">
      <c r="A811" s="34"/>
      <c r="B811" s="34"/>
      <c r="C811" s="34"/>
      <c r="D811" s="34"/>
      <c r="E811" s="34"/>
      <c r="F811" s="34"/>
      <c r="G811" s="34"/>
      <c r="H811" s="34"/>
      <c r="I811" s="34"/>
      <c r="J811" s="34"/>
      <c r="K811" s="34"/>
      <c r="L811" s="34"/>
      <c r="M811" s="34"/>
      <c r="N811" s="34"/>
    </row>
    <row r="812" spans="1:14" x14ac:dyDescent="0.2">
      <c r="A812" s="34"/>
      <c r="B812" s="34"/>
      <c r="C812" s="34"/>
      <c r="D812" s="34"/>
      <c r="E812" s="34"/>
      <c r="F812" s="34"/>
      <c r="G812" s="34"/>
      <c r="H812" s="34"/>
      <c r="I812" s="34"/>
      <c r="J812" s="34"/>
      <c r="K812" s="34"/>
      <c r="L812" s="34"/>
      <c r="M812" s="34"/>
      <c r="N812" s="34"/>
    </row>
    <row r="813" spans="1:14" x14ac:dyDescent="0.2">
      <c r="A813" s="34"/>
      <c r="B813" s="34"/>
      <c r="C813" s="34"/>
      <c r="D813" s="34"/>
      <c r="E813" s="34"/>
      <c r="F813" s="34"/>
      <c r="G813" s="34"/>
      <c r="H813" s="34"/>
      <c r="I813" s="34"/>
      <c r="J813" s="34"/>
      <c r="K813" s="34"/>
      <c r="L813" s="34"/>
      <c r="M813" s="34"/>
      <c r="N813" s="34"/>
    </row>
    <row r="814" spans="1:14" x14ac:dyDescent="0.2">
      <c r="A814" s="34"/>
      <c r="B814" s="34"/>
      <c r="C814" s="34"/>
      <c r="D814" s="34"/>
      <c r="E814" s="34"/>
      <c r="F814" s="34"/>
      <c r="G814" s="34"/>
      <c r="H814" s="34"/>
      <c r="I814" s="34"/>
      <c r="J814" s="34"/>
      <c r="K814" s="34"/>
      <c r="L814" s="34"/>
      <c r="M814" s="34"/>
      <c r="N814" s="34"/>
    </row>
    <row r="815" spans="1:14" x14ac:dyDescent="0.2">
      <c r="A815" s="34"/>
      <c r="B815" s="34"/>
      <c r="C815" s="34"/>
      <c r="D815" s="34"/>
      <c r="E815" s="34"/>
      <c r="F815" s="34"/>
      <c r="G815" s="34"/>
      <c r="H815" s="34"/>
      <c r="I815" s="34"/>
      <c r="J815" s="34"/>
      <c r="K815" s="34"/>
      <c r="L815" s="34"/>
      <c r="M815" s="34"/>
      <c r="N815" s="34"/>
    </row>
    <row r="816" spans="1:14" x14ac:dyDescent="0.2">
      <c r="A816" s="34"/>
      <c r="B816" s="34"/>
      <c r="C816" s="34"/>
      <c r="D816" s="34"/>
      <c r="E816" s="34"/>
      <c r="F816" s="34"/>
      <c r="G816" s="34"/>
      <c r="H816" s="34"/>
      <c r="I816" s="34"/>
      <c r="J816" s="34"/>
      <c r="K816" s="34"/>
      <c r="L816" s="34"/>
      <c r="M816" s="34"/>
      <c r="N816" s="34"/>
    </row>
    <row r="817" spans="1:14" x14ac:dyDescent="0.2">
      <c r="A817" s="34"/>
      <c r="B817" s="34"/>
      <c r="C817" s="34"/>
      <c r="D817" s="34"/>
      <c r="E817" s="34"/>
      <c r="F817" s="34"/>
      <c r="G817" s="34"/>
      <c r="H817" s="34"/>
      <c r="I817" s="34"/>
      <c r="J817" s="34"/>
      <c r="K817" s="34"/>
      <c r="L817" s="34"/>
      <c r="M817" s="34"/>
      <c r="N817" s="34"/>
    </row>
    <row r="818" spans="1:14" x14ac:dyDescent="0.2">
      <c r="A818" s="34"/>
      <c r="B818" s="34"/>
      <c r="C818" s="34"/>
      <c r="D818" s="34"/>
      <c r="E818" s="34"/>
      <c r="F818" s="34"/>
      <c r="G818" s="34"/>
      <c r="H818" s="34"/>
      <c r="I818" s="34"/>
      <c r="J818" s="34"/>
      <c r="K818" s="34"/>
      <c r="L818" s="34"/>
      <c r="M818" s="34"/>
      <c r="N818" s="34"/>
    </row>
    <row r="819" spans="1:14" x14ac:dyDescent="0.2">
      <c r="A819" s="34"/>
      <c r="B819" s="34"/>
      <c r="C819" s="34"/>
      <c r="D819" s="34"/>
      <c r="E819" s="34"/>
      <c r="F819" s="34"/>
      <c r="G819" s="34"/>
      <c r="H819" s="34"/>
      <c r="I819" s="34"/>
      <c r="J819" s="34"/>
      <c r="K819" s="34"/>
      <c r="L819" s="34"/>
      <c r="M819" s="34"/>
      <c r="N819" s="34"/>
    </row>
    <row r="820" spans="1:14" x14ac:dyDescent="0.2">
      <c r="A820" s="34"/>
      <c r="B820" s="34"/>
      <c r="C820" s="34"/>
      <c r="D820" s="34"/>
      <c r="E820" s="34"/>
      <c r="F820" s="34"/>
      <c r="G820" s="34"/>
      <c r="H820" s="34"/>
      <c r="I820" s="34"/>
      <c r="J820" s="34"/>
      <c r="K820" s="34"/>
      <c r="L820" s="34"/>
      <c r="M820" s="34"/>
      <c r="N820" s="34"/>
    </row>
    <row r="821" spans="1:14" x14ac:dyDescent="0.2">
      <c r="A821" s="34"/>
      <c r="B821" s="34"/>
      <c r="C821" s="34"/>
      <c r="D821" s="34"/>
      <c r="E821" s="34"/>
      <c r="F821" s="34"/>
      <c r="G821" s="34"/>
      <c r="H821" s="34"/>
      <c r="I821" s="34"/>
      <c r="J821" s="34"/>
      <c r="K821" s="34"/>
      <c r="L821" s="34"/>
      <c r="M821" s="34"/>
      <c r="N821" s="34"/>
    </row>
    <row r="822" spans="1:14" x14ac:dyDescent="0.2">
      <c r="A822" s="34"/>
      <c r="B822" s="34"/>
      <c r="C822" s="34"/>
      <c r="D822" s="34"/>
      <c r="E822" s="34"/>
      <c r="F822" s="34"/>
      <c r="G822" s="34"/>
      <c r="H822" s="34"/>
      <c r="I822" s="34"/>
      <c r="J822" s="34"/>
      <c r="K822" s="34"/>
      <c r="L822" s="34"/>
      <c r="M822" s="34"/>
      <c r="N822" s="34"/>
    </row>
    <row r="823" spans="1:14" x14ac:dyDescent="0.2">
      <c r="A823" s="34"/>
      <c r="B823" s="34"/>
      <c r="C823" s="34"/>
      <c r="D823" s="34"/>
      <c r="E823" s="34"/>
      <c r="F823" s="34"/>
      <c r="G823" s="34"/>
      <c r="H823" s="34"/>
      <c r="I823" s="34"/>
      <c r="J823" s="34"/>
      <c r="K823" s="34"/>
      <c r="L823" s="34"/>
      <c r="M823" s="34"/>
      <c r="N823" s="34"/>
    </row>
    <row r="824" spans="1:14" x14ac:dyDescent="0.2">
      <c r="A824" s="34"/>
      <c r="B824" s="34"/>
      <c r="C824" s="34"/>
      <c r="D824" s="34"/>
      <c r="E824" s="34"/>
      <c r="F824" s="34"/>
      <c r="G824" s="34"/>
      <c r="H824" s="34"/>
      <c r="I824" s="34"/>
      <c r="J824" s="34"/>
      <c r="K824" s="34"/>
      <c r="L824" s="34"/>
      <c r="M824" s="34"/>
      <c r="N824" s="34"/>
    </row>
    <row r="825" spans="1:14" x14ac:dyDescent="0.2">
      <c r="A825" s="34"/>
      <c r="B825" s="34"/>
      <c r="C825" s="34"/>
      <c r="D825" s="34"/>
      <c r="E825" s="34"/>
      <c r="F825" s="34"/>
      <c r="G825" s="34"/>
      <c r="H825" s="34"/>
      <c r="I825" s="34"/>
      <c r="J825" s="34"/>
      <c r="K825" s="34"/>
      <c r="L825" s="34"/>
      <c r="M825" s="34"/>
      <c r="N825" s="34"/>
    </row>
    <row r="826" spans="1:14" x14ac:dyDescent="0.2">
      <c r="A826" s="34"/>
      <c r="B826" s="34"/>
      <c r="C826" s="34"/>
      <c r="D826" s="34"/>
      <c r="E826" s="34"/>
      <c r="F826" s="34"/>
      <c r="G826" s="34"/>
      <c r="H826" s="34"/>
      <c r="I826" s="34"/>
      <c r="J826" s="34"/>
      <c r="K826" s="34"/>
      <c r="L826" s="34"/>
      <c r="M826" s="34"/>
      <c r="N826" s="34"/>
    </row>
    <row r="827" spans="1:14" x14ac:dyDescent="0.2">
      <c r="A827" s="34"/>
      <c r="B827" s="34"/>
      <c r="C827" s="34"/>
      <c r="D827" s="34"/>
      <c r="E827" s="34"/>
      <c r="F827" s="34"/>
      <c r="G827" s="34"/>
      <c r="H827" s="34"/>
      <c r="I827" s="34"/>
      <c r="J827" s="34"/>
      <c r="K827" s="34"/>
      <c r="L827" s="34"/>
      <c r="M827" s="34"/>
      <c r="N827" s="34"/>
    </row>
    <row r="828" spans="1:14" x14ac:dyDescent="0.2">
      <c r="A828" s="34"/>
      <c r="B828" s="34"/>
      <c r="C828" s="34"/>
      <c r="D828" s="34"/>
      <c r="E828" s="34"/>
      <c r="F828" s="34"/>
      <c r="G828" s="34"/>
      <c r="H828" s="34"/>
      <c r="I828" s="34"/>
      <c r="J828" s="34"/>
      <c r="K828" s="34"/>
      <c r="L828" s="34"/>
      <c r="M828" s="34"/>
      <c r="N828" s="34"/>
    </row>
    <row r="829" spans="1:14" x14ac:dyDescent="0.2">
      <c r="A829" s="34"/>
      <c r="B829" s="34"/>
      <c r="C829" s="34"/>
      <c r="D829" s="34"/>
      <c r="E829" s="34"/>
      <c r="F829" s="34"/>
      <c r="G829" s="34"/>
      <c r="H829" s="34"/>
      <c r="I829" s="34"/>
      <c r="J829" s="34"/>
      <c r="K829" s="34"/>
      <c r="L829" s="34"/>
      <c r="M829" s="34"/>
      <c r="N829" s="34"/>
    </row>
    <row r="830" spans="1:14" x14ac:dyDescent="0.2">
      <c r="A830" s="34"/>
      <c r="B830" s="34"/>
      <c r="C830" s="34"/>
      <c r="D830" s="34"/>
      <c r="E830" s="34"/>
      <c r="F830" s="34"/>
      <c r="G830" s="34"/>
      <c r="H830" s="34"/>
      <c r="I830" s="34"/>
      <c r="J830" s="34"/>
      <c r="K830" s="34"/>
      <c r="L830" s="34"/>
      <c r="M830" s="34"/>
      <c r="N830" s="34"/>
    </row>
    <row r="831" spans="1:14" x14ac:dyDescent="0.2">
      <c r="A831" s="34"/>
      <c r="B831" s="34"/>
      <c r="C831" s="34"/>
      <c r="D831" s="34"/>
      <c r="E831" s="34"/>
      <c r="F831" s="34"/>
      <c r="G831" s="34"/>
      <c r="H831" s="34"/>
      <c r="I831" s="34"/>
      <c r="J831" s="34"/>
      <c r="K831" s="34"/>
      <c r="L831" s="34"/>
      <c r="M831" s="34"/>
      <c r="N831" s="34"/>
    </row>
    <row r="832" spans="1:14" x14ac:dyDescent="0.2">
      <c r="A832" s="34"/>
      <c r="B832" s="34"/>
      <c r="C832" s="34"/>
      <c r="D832" s="34"/>
      <c r="E832" s="34"/>
      <c r="F832" s="34"/>
      <c r="G832" s="34"/>
      <c r="H832" s="34"/>
      <c r="I832" s="34"/>
      <c r="J832" s="34"/>
      <c r="K832" s="34"/>
      <c r="L832" s="34"/>
      <c r="M832" s="34"/>
      <c r="N832" s="34"/>
    </row>
    <row r="833" spans="1:14" x14ac:dyDescent="0.2">
      <c r="A833" s="34"/>
      <c r="B833" s="34"/>
      <c r="C833" s="34"/>
      <c r="D833" s="34"/>
      <c r="E833" s="34"/>
      <c r="F833" s="34"/>
      <c r="G833" s="34"/>
      <c r="H833" s="34"/>
      <c r="I833" s="34"/>
      <c r="J833" s="34"/>
      <c r="K833" s="34"/>
      <c r="L833" s="34"/>
      <c r="M833" s="34"/>
      <c r="N833" s="34"/>
    </row>
    <row r="834" spans="1:14" x14ac:dyDescent="0.2">
      <c r="A834" s="34"/>
      <c r="B834" s="34"/>
      <c r="C834" s="34"/>
      <c r="D834" s="34"/>
      <c r="E834" s="34"/>
      <c r="F834" s="34"/>
      <c r="G834" s="34"/>
      <c r="H834" s="34"/>
      <c r="I834" s="34"/>
      <c r="J834" s="34"/>
      <c r="K834" s="34"/>
      <c r="L834" s="34"/>
      <c r="M834" s="34"/>
      <c r="N834" s="34"/>
    </row>
    <row r="835" spans="1:14" x14ac:dyDescent="0.2">
      <c r="A835" s="34"/>
      <c r="B835" s="34"/>
      <c r="C835" s="34"/>
      <c r="D835" s="34"/>
      <c r="E835" s="34"/>
      <c r="F835" s="34"/>
      <c r="G835" s="34"/>
      <c r="H835" s="34"/>
      <c r="I835" s="34"/>
      <c r="J835" s="34"/>
      <c r="K835" s="34"/>
      <c r="L835" s="34"/>
      <c r="M835" s="34"/>
      <c r="N835" s="34"/>
    </row>
    <row r="836" spans="1:14" x14ac:dyDescent="0.2">
      <c r="A836" s="34"/>
      <c r="B836" s="34"/>
      <c r="C836" s="34"/>
      <c r="D836" s="34"/>
      <c r="E836" s="34"/>
      <c r="F836" s="34"/>
      <c r="G836" s="34"/>
      <c r="H836" s="34"/>
      <c r="I836" s="34"/>
      <c r="J836" s="34"/>
      <c r="K836" s="34"/>
      <c r="L836" s="34"/>
      <c r="M836" s="34"/>
      <c r="N836" s="34"/>
    </row>
    <row r="837" spans="1:14" x14ac:dyDescent="0.2">
      <c r="A837" s="34"/>
      <c r="B837" s="34"/>
      <c r="C837" s="34"/>
      <c r="D837" s="34"/>
      <c r="E837" s="34"/>
      <c r="F837" s="34"/>
      <c r="G837" s="34"/>
      <c r="H837" s="34"/>
      <c r="I837" s="34"/>
      <c r="J837" s="34"/>
      <c r="K837" s="34"/>
      <c r="L837" s="34"/>
      <c r="M837" s="34"/>
      <c r="N837" s="34"/>
    </row>
    <row r="838" spans="1:14" x14ac:dyDescent="0.2">
      <c r="A838" s="34"/>
      <c r="B838" s="34"/>
      <c r="C838" s="34"/>
      <c r="D838" s="34"/>
      <c r="E838" s="34"/>
      <c r="F838" s="34"/>
      <c r="G838" s="34"/>
      <c r="H838" s="34"/>
      <c r="I838" s="34"/>
      <c r="J838" s="34"/>
      <c r="K838" s="34"/>
      <c r="L838" s="34"/>
      <c r="M838" s="34"/>
      <c r="N838" s="34"/>
    </row>
    <row r="839" spans="1:14" x14ac:dyDescent="0.2">
      <c r="A839" s="34"/>
      <c r="B839" s="34"/>
      <c r="C839" s="34"/>
      <c r="D839" s="34"/>
      <c r="E839" s="34"/>
      <c r="F839" s="34"/>
      <c r="G839" s="34"/>
      <c r="H839" s="34"/>
      <c r="I839" s="34"/>
      <c r="J839" s="34"/>
      <c r="K839" s="34"/>
      <c r="L839" s="34"/>
      <c r="M839" s="34"/>
      <c r="N839" s="34"/>
    </row>
    <row r="840" spans="1:14" x14ac:dyDescent="0.2">
      <c r="A840" s="34"/>
      <c r="B840" s="34"/>
      <c r="C840" s="34"/>
      <c r="D840" s="34"/>
      <c r="E840" s="34"/>
      <c r="F840" s="34"/>
      <c r="G840" s="34"/>
      <c r="H840" s="34"/>
      <c r="I840" s="34"/>
      <c r="J840" s="34"/>
      <c r="K840" s="34"/>
      <c r="L840" s="34"/>
      <c r="M840" s="34"/>
      <c r="N840" s="34"/>
    </row>
    <row r="841" spans="1:14" x14ac:dyDescent="0.2">
      <c r="A841" s="34"/>
      <c r="B841" s="34"/>
      <c r="C841" s="34"/>
      <c r="D841" s="34"/>
      <c r="E841" s="34"/>
      <c r="F841" s="34"/>
      <c r="G841" s="34"/>
      <c r="H841" s="34"/>
      <c r="I841" s="34"/>
      <c r="J841" s="34"/>
      <c r="K841" s="34"/>
      <c r="L841" s="34"/>
      <c r="M841" s="34"/>
      <c r="N841" s="34"/>
    </row>
    <row r="842" spans="1:14" x14ac:dyDescent="0.2">
      <c r="A842" s="34"/>
      <c r="B842" s="34"/>
      <c r="C842" s="34"/>
      <c r="D842" s="34"/>
      <c r="E842" s="34"/>
      <c r="F842" s="34"/>
      <c r="G842" s="34"/>
      <c r="H842" s="34"/>
      <c r="I842" s="34"/>
      <c r="J842" s="34"/>
      <c r="K842" s="34"/>
      <c r="L842" s="34"/>
      <c r="M842" s="34"/>
      <c r="N842" s="34"/>
    </row>
    <row r="843" spans="1:14" x14ac:dyDescent="0.2">
      <c r="A843" s="34"/>
      <c r="B843" s="34"/>
      <c r="C843" s="34"/>
      <c r="D843" s="34"/>
      <c r="E843" s="34"/>
      <c r="F843" s="34"/>
      <c r="G843" s="34"/>
      <c r="H843" s="34"/>
      <c r="I843" s="34"/>
      <c r="J843" s="34"/>
      <c r="K843" s="34"/>
      <c r="L843" s="34"/>
      <c r="M843" s="34"/>
      <c r="N843" s="34"/>
    </row>
    <row r="844" spans="1:14" x14ac:dyDescent="0.2">
      <c r="A844" s="34"/>
      <c r="B844" s="34"/>
      <c r="C844" s="34"/>
      <c r="D844" s="34"/>
      <c r="E844" s="34"/>
      <c r="F844" s="34"/>
      <c r="G844" s="34"/>
      <c r="H844" s="34"/>
      <c r="I844" s="34"/>
      <c r="J844" s="34"/>
      <c r="K844" s="34"/>
      <c r="L844" s="34"/>
      <c r="M844" s="34"/>
      <c r="N844" s="34"/>
    </row>
    <row r="845" spans="1:14" x14ac:dyDescent="0.2">
      <c r="A845" s="34"/>
      <c r="B845" s="34"/>
      <c r="C845" s="34"/>
      <c r="D845" s="34"/>
      <c r="E845" s="34"/>
      <c r="F845" s="34"/>
      <c r="G845" s="34"/>
      <c r="H845" s="34"/>
      <c r="I845" s="34"/>
      <c r="J845" s="34"/>
      <c r="K845" s="34"/>
      <c r="L845" s="34"/>
      <c r="M845" s="34"/>
      <c r="N845" s="34"/>
    </row>
    <row r="846" spans="1:14" x14ac:dyDescent="0.2">
      <c r="A846" s="34"/>
      <c r="B846" s="34"/>
      <c r="C846" s="34"/>
      <c r="D846" s="34"/>
      <c r="E846" s="34"/>
      <c r="F846" s="34"/>
      <c r="G846" s="34"/>
      <c r="H846" s="34"/>
      <c r="I846" s="34"/>
      <c r="J846" s="34"/>
      <c r="K846" s="34"/>
      <c r="L846" s="34"/>
      <c r="M846" s="34"/>
      <c r="N846" s="34"/>
    </row>
    <row r="847" spans="1:14" x14ac:dyDescent="0.2">
      <c r="A847" s="34"/>
      <c r="B847" s="34"/>
      <c r="C847" s="34"/>
      <c r="D847" s="34"/>
      <c r="E847" s="34"/>
      <c r="F847" s="34"/>
      <c r="G847" s="34"/>
      <c r="H847" s="34"/>
      <c r="I847" s="34"/>
      <c r="J847" s="34"/>
      <c r="K847" s="34"/>
      <c r="L847" s="34"/>
      <c r="M847" s="34"/>
      <c r="N847" s="34"/>
    </row>
    <row r="848" spans="1:14" x14ac:dyDescent="0.2">
      <c r="A848" s="34"/>
      <c r="B848" s="34"/>
      <c r="C848" s="34"/>
      <c r="D848" s="34"/>
      <c r="E848" s="34"/>
      <c r="F848" s="34"/>
      <c r="G848" s="34"/>
      <c r="H848" s="34"/>
      <c r="I848" s="34"/>
      <c r="J848" s="34"/>
      <c r="K848" s="34"/>
      <c r="L848" s="34"/>
      <c r="M848" s="34"/>
      <c r="N848" s="34"/>
    </row>
    <row r="849" spans="1:14" x14ac:dyDescent="0.2">
      <c r="A849" s="34"/>
      <c r="B849" s="34"/>
      <c r="C849" s="34"/>
      <c r="D849" s="34"/>
      <c r="E849" s="34"/>
      <c r="F849" s="34"/>
      <c r="G849" s="34"/>
      <c r="H849" s="34"/>
      <c r="I849" s="34"/>
      <c r="J849" s="34"/>
      <c r="K849" s="34"/>
      <c r="L849" s="34"/>
      <c r="M849" s="34"/>
      <c r="N849" s="34"/>
    </row>
    <row r="850" spans="1:14" x14ac:dyDescent="0.2">
      <c r="A850" s="34"/>
      <c r="B850" s="34"/>
      <c r="C850" s="34"/>
      <c r="D850" s="34"/>
      <c r="E850" s="34"/>
      <c r="F850" s="34"/>
      <c r="G850" s="34"/>
      <c r="H850" s="34"/>
      <c r="I850" s="34"/>
      <c r="J850" s="34"/>
      <c r="K850" s="34"/>
      <c r="L850" s="34"/>
      <c r="M850" s="34"/>
      <c r="N850" s="34"/>
    </row>
    <row r="851" spans="1:14" x14ac:dyDescent="0.2">
      <c r="A851" s="34"/>
      <c r="B851" s="34"/>
      <c r="C851" s="34"/>
      <c r="D851" s="34"/>
      <c r="E851" s="34"/>
      <c r="F851" s="34"/>
      <c r="G851" s="34"/>
      <c r="H851" s="34"/>
      <c r="I851" s="34"/>
      <c r="J851" s="34"/>
      <c r="K851" s="34"/>
      <c r="L851" s="34"/>
      <c r="M851" s="34"/>
      <c r="N851" s="34"/>
    </row>
    <row r="852" spans="1:14" x14ac:dyDescent="0.2">
      <c r="A852" s="34"/>
      <c r="B852" s="34"/>
      <c r="C852" s="34"/>
      <c r="D852" s="34"/>
      <c r="E852" s="34"/>
      <c r="F852" s="34"/>
      <c r="G852" s="34"/>
      <c r="H852" s="34"/>
      <c r="I852" s="34"/>
      <c r="J852" s="34"/>
      <c r="K852" s="34"/>
      <c r="L852" s="34"/>
      <c r="M852" s="34"/>
      <c r="N852" s="34"/>
    </row>
    <row r="853" spans="1:14" x14ac:dyDescent="0.2">
      <c r="A853" s="34"/>
      <c r="B853" s="34"/>
      <c r="C853" s="34"/>
      <c r="D853" s="34"/>
      <c r="E853" s="34"/>
      <c r="F853" s="34"/>
      <c r="G853" s="34"/>
      <c r="H853" s="34"/>
      <c r="I853" s="34"/>
      <c r="J853" s="34"/>
      <c r="K853" s="34"/>
      <c r="L853" s="34"/>
      <c r="M853" s="34"/>
      <c r="N853" s="34"/>
    </row>
    <row r="854" spans="1:14" x14ac:dyDescent="0.2">
      <c r="A854" s="34"/>
      <c r="B854" s="34"/>
      <c r="C854" s="34"/>
      <c r="D854" s="34"/>
      <c r="E854" s="34"/>
      <c r="F854" s="34"/>
      <c r="G854" s="34"/>
      <c r="H854" s="34"/>
      <c r="I854" s="34"/>
      <c r="J854" s="34"/>
      <c r="K854" s="34"/>
      <c r="L854" s="34"/>
      <c r="M854" s="34"/>
      <c r="N854" s="34"/>
    </row>
    <row r="855" spans="1:14" x14ac:dyDescent="0.2">
      <c r="A855" s="34"/>
      <c r="B855" s="34"/>
      <c r="C855" s="34"/>
      <c r="D855" s="34"/>
      <c r="E855" s="34"/>
      <c r="F855" s="34"/>
      <c r="G855" s="34"/>
      <c r="H855" s="34"/>
      <c r="I855" s="34"/>
      <c r="J855" s="34"/>
      <c r="K855" s="34"/>
      <c r="L855" s="34"/>
      <c r="M855" s="34"/>
      <c r="N855" s="34"/>
    </row>
    <row r="856" spans="1:14" x14ac:dyDescent="0.2">
      <c r="A856" s="34"/>
      <c r="B856" s="34"/>
      <c r="C856" s="34"/>
      <c r="D856" s="34"/>
      <c r="E856" s="34"/>
      <c r="F856" s="34"/>
      <c r="G856" s="34"/>
      <c r="H856" s="34"/>
      <c r="I856" s="34"/>
      <c r="J856" s="34"/>
      <c r="K856" s="34"/>
      <c r="L856" s="34"/>
      <c r="M856" s="34"/>
      <c r="N856" s="34"/>
    </row>
    <row r="857" spans="1:14" x14ac:dyDescent="0.2">
      <c r="A857" s="34"/>
      <c r="B857" s="34"/>
      <c r="C857" s="34"/>
      <c r="D857" s="34"/>
      <c r="E857" s="34"/>
      <c r="F857" s="34"/>
      <c r="G857" s="34"/>
      <c r="H857" s="34"/>
      <c r="I857" s="34"/>
      <c r="J857" s="34"/>
      <c r="K857" s="34"/>
      <c r="L857" s="34"/>
      <c r="M857" s="34"/>
      <c r="N857" s="34"/>
    </row>
    <row r="858" spans="1:14" x14ac:dyDescent="0.2">
      <c r="A858" s="34"/>
      <c r="B858" s="34"/>
      <c r="C858" s="34"/>
      <c r="D858" s="34"/>
      <c r="E858" s="34"/>
      <c r="F858" s="34"/>
      <c r="G858" s="34"/>
      <c r="H858" s="34"/>
      <c r="I858" s="34"/>
      <c r="J858" s="34"/>
      <c r="K858" s="34"/>
      <c r="L858" s="34"/>
      <c r="M858" s="34"/>
      <c r="N858" s="34"/>
    </row>
    <row r="859" spans="1:14" x14ac:dyDescent="0.2">
      <c r="A859" s="34"/>
      <c r="B859" s="34"/>
      <c r="C859" s="34"/>
      <c r="D859" s="34"/>
      <c r="E859" s="34"/>
      <c r="F859" s="34"/>
      <c r="G859" s="34"/>
      <c r="H859" s="34"/>
      <c r="I859" s="34"/>
      <c r="J859" s="34"/>
      <c r="K859" s="34"/>
      <c r="L859" s="34"/>
      <c r="M859" s="34"/>
      <c r="N859" s="34"/>
    </row>
    <row r="860" spans="1:14" x14ac:dyDescent="0.2">
      <c r="A860" s="34"/>
      <c r="B860" s="34"/>
      <c r="C860" s="34"/>
      <c r="D860" s="34"/>
      <c r="E860" s="34"/>
      <c r="F860" s="34"/>
      <c r="G860" s="34"/>
      <c r="H860" s="34"/>
      <c r="I860" s="34"/>
      <c r="J860" s="34"/>
      <c r="K860" s="34"/>
      <c r="L860" s="34"/>
      <c r="M860" s="34"/>
      <c r="N860" s="34"/>
    </row>
    <row r="861" spans="1:14" x14ac:dyDescent="0.2">
      <c r="A861" s="34"/>
      <c r="B861" s="34"/>
      <c r="C861" s="34"/>
      <c r="D861" s="34"/>
      <c r="E861" s="34"/>
      <c r="F861" s="34"/>
      <c r="G861" s="34"/>
      <c r="H861" s="34"/>
      <c r="I861" s="34"/>
      <c r="J861" s="34"/>
      <c r="K861" s="34"/>
      <c r="L861" s="34"/>
      <c r="M861" s="34"/>
      <c r="N861" s="34"/>
    </row>
    <row r="862" spans="1:14" x14ac:dyDescent="0.2">
      <c r="A862" s="34"/>
      <c r="B862" s="34"/>
      <c r="C862" s="34"/>
      <c r="D862" s="34"/>
      <c r="E862" s="34"/>
      <c r="F862" s="34"/>
      <c r="G862" s="34"/>
      <c r="H862" s="34"/>
      <c r="I862" s="34"/>
      <c r="J862" s="34"/>
      <c r="K862" s="34"/>
      <c r="L862" s="34"/>
      <c r="M862" s="34"/>
      <c r="N862" s="34"/>
    </row>
    <row r="863" spans="1:14" x14ac:dyDescent="0.2">
      <c r="A863" s="34"/>
      <c r="B863" s="34"/>
      <c r="C863" s="34"/>
      <c r="D863" s="34"/>
      <c r="E863" s="34"/>
      <c r="F863" s="34"/>
      <c r="G863" s="34"/>
      <c r="H863" s="34"/>
      <c r="I863" s="34"/>
      <c r="J863" s="34"/>
      <c r="K863" s="34"/>
      <c r="L863" s="34"/>
      <c r="M863" s="34"/>
      <c r="N863" s="34"/>
    </row>
    <row r="864" spans="1:14" x14ac:dyDescent="0.2">
      <c r="A864" s="34"/>
      <c r="B864" s="34"/>
      <c r="C864" s="34"/>
      <c r="D864" s="34"/>
      <c r="E864" s="34"/>
      <c r="F864" s="34"/>
      <c r="G864" s="34"/>
      <c r="H864" s="34"/>
      <c r="I864" s="34"/>
      <c r="J864" s="34"/>
      <c r="K864" s="34"/>
      <c r="L864" s="34"/>
      <c r="M864" s="34"/>
      <c r="N864" s="34"/>
    </row>
    <row r="865" spans="1:14" x14ac:dyDescent="0.2">
      <c r="A865" s="34"/>
      <c r="B865" s="34"/>
      <c r="C865" s="34"/>
      <c r="D865" s="34"/>
      <c r="E865" s="34"/>
      <c r="F865" s="34"/>
      <c r="G865" s="34"/>
      <c r="H865" s="34"/>
      <c r="I865" s="34"/>
      <c r="J865" s="34"/>
      <c r="K865" s="34"/>
      <c r="L865" s="34"/>
      <c r="M865" s="34"/>
      <c r="N865" s="34"/>
    </row>
    <row r="866" spans="1:14" x14ac:dyDescent="0.2">
      <c r="A866" s="34"/>
      <c r="B866" s="34"/>
      <c r="C866" s="34"/>
      <c r="D866" s="34"/>
      <c r="E866" s="34"/>
      <c r="F866" s="34"/>
      <c r="G866" s="34"/>
      <c r="H866" s="34"/>
      <c r="I866" s="34"/>
      <c r="J866" s="34"/>
      <c r="K866" s="34"/>
      <c r="L866" s="34"/>
      <c r="M866" s="34"/>
      <c r="N866" s="34"/>
    </row>
    <row r="867" spans="1:14" x14ac:dyDescent="0.2">
      <c r="A867" s="34"/>
      <c r="B867" s="34"/>
      <c r="C867" s="34"/>
      <c r="D867" s="34"/>
      <c r="E867" s="34"/>
      <c r="F867" s="34"/>
      <c r="G867" s="34"/>
      <c r="H867" s="34"/>
      <c r="I867" s="34"/>
      <c r="J867" s="34"/>
      <c r="K867" s="34"/>
      <c r="L867" s="34"/>
      <c r="M867" s="34"/>
      <c r="N867" s="34"/>
    </row>
    <row r="868" spans="1:14" x14ac:dyDescent="0.2">
      <c r="A868" s="34"/>
      <c r="B868" s="34"/>
      <c r="C868" s="34"/>
      <c r="D868" s="34"/>
      <c r="E868" s="34"/>
      <c r="F868" s="34"/>
      <c r="G868" s="34"/>
      <c r="H868" s="34"/>
      <c r="I868" s="34"/>
      <c r="J868" s="34"/>
      <c r="K868" s="34"/>
      <c r="L868" s="34"/>
      <c r="M868" s="34"/>
      <c r="N868" s="34"/>
    </row>
    <row r="869" spans="1:14" x14ac:dyDescent="0.2">
      <c r="A869" s="34"/>
      <c r="B869" s="34"/>
      <c r="C869" s="34"/>
      <c r="D869" s="34"/>
      <c r="E869" s="34"/>
      <c r="F869" s="34"/>
      <c r="G869" s="34"/>
      <c r="H869" s="34"/>
      <c r="I869" s="34"/>
      <c r="J869" s="34"/>
      <c r="K869" s="34"/>
      <c r="L869" s="34"/>
      <c r="M869" s="34"/>
      <c r="N869" s="34"/>
    </row>
    <row r="870" spans="1:14" x14ac:dyDescent="0.2">
      <c r="A870" s="34"/>
      <c r="B870" s="34"/>
      <c r="C870" s="34"/>
      <c r="D870" s="34"/>
      <c r="E870" s="34"/>
      <c r="F870" s="34"/>
      <c r="G870" s="34"/>
      <c r="H870" s="34"/>
      <c r="I870" s="34"/>
      <c r="J870" s="34"/>
      <c r="K870" s="34"/>
      <c r="L870" s="34"/>
      <c r="M870" s="34"/>
      <c r="N870" s="34"/>
    </row>
    <row r="871" spans="1:14" x14ac:dyDescent="0.2">
      <c r="A871" s="34"/>
      <c r="B871" s="34"/>
      <c r="C871" s="34"/>
      <c r="D871" s="34"/>
      <c r="E871" s="34"/>
      <c r="F871" s="34"/>
      <c r="G871" s="34"/>
      <c r="H871" s="34"/>
      <c r="I871" s="34"/>
      <c r="J871" s="34"/>
      <c r="K871" s="34"/>
      <c r="L871" s="34"/>
      <c r="M871" s="34"/>
      <c r="N871" s="34"/>
    </row>
    <row r="872" spans="1:14" x14ac:dyDescent="0.2">
      <c r="A872" s="34"/>
      <c r="B872" s="34"/>
      <c r="C872" s="34"/>
      <c r="D872" s="34"/>
      <c r="E872" s="34"/>
      <c r="F872" s="34"/>
      <c r="G872" s="34"/>
      <c r="H872" s="34"/>
      <c r="I872" s="34"/>
      <c r="J872" s="34"/>
      <c r="K872" s="34"/>
      <c r="L872" s="34"/>
      <c r="M872" s="34"/>
      <c r="N872" s="34"/>
    </row>
    <row r="873" spans="1:14" x14ac:dyDescent="0.2">
      <c r="A873" s="34"/>
      <c r="B873" s="34"/>
      <c r="C873" s="34"/>
      <c r="D873" s="34"/>
      <c r="E873" s="34"/>
      <c r="F873" s="34"/>
      <c r="G873" s="34"/>
      <c r="H873" s="34"/>
      <c r="I873" s="34"/>
      <c r="J873" s="34"/>
      <c r="K873" s="34"/>
      <c r="L873" s="34"/>
      <c r="M873" s="34"/>
      <c r="N873" s="34"/>
    </row>
    <row r="874" spans="1:14" x14ac:dyDescent="0.2">
      <c r="A874" s="34"/>
      <c r="B874" s="34"/>
      <c r="C874" s="34"/>
      <c r="D874" s="34"/>
      <c r="E874" s="34"/>
      <c r="F874" s="34"/>
      <c r="G874" s="34"/>
      <c r="H874" s="34"/>
      <c r="I874" s="34"/>
      <c r="J874" s="34"/>
      <c r="K874" s="34"/>
      <c r="L874" s="34"/>
      <c r="M874" s="34"/>
      <c r="N874" s="34"/>
    </row>
    <row r="875" spans="1:14" x14ac:dyDescent="0.2">
      <c r="A875" s="34"/>
      <c r="B875" s="34"/>
      <c r="C875" s="34"/>
      <c r="D875" s="34"/>
      <c r="E875" s="34"/>
      <c r="F875" s="34"/>
      <c r="G875" s="34"/>
      <c r="H875" s="34"/>
      <c r="I875" s="34"/>
      <c r="J875" s="34"/>
      <c r="K875" s="34"/>
      <c r="L875" s="34"/>
      <c r="M875" s="34"/>
      <c r="N875" s="34"/>
    </row>
    <row r="876" spans="1:14" x14ac:dyDescent="0.2">
      <c r="A876" s="34"/>
      <c r="B876" s="34"/>
      <c r="C876" s="34"/>
      <c r="D876" s="34"/>
      <c r="E876" s="34"/>
      <c r="F876" s="34"/>
      <c r="G876" s="34"/>
      <c r="H876" s="34"/>
      <c r="I876" s="34"/>
      <c r="J876" s="34"/>
      <c r="K876" s="34"/>
      <c r="L876" s="34"/>
      <c r="M876" s="34"/>
      <c r="N876" s="34"/>
    </row>
    <row r="877" spans="1:14" x14ac:dyDescent="0.2">
      <c r="A877" s="34"/>
      <c r="B877" s="34"/>
      <c r="C877" s="34"/>
      <c r="D877" s="34"/>
      <c r="E877" s="34"/>
      <c r="F877" s="34"/>
      <c r="G877" s="34"/>
      <c r="H877" s="34"/>
      <c r="I877" s="34"/>
      <c r="J877" s="34"/>
      <c r="K877" s="34"/>
      <c r="L877" s="34"/>
      <c r="M877" s="34"/>
      <c r="N877" s="34"/>
    </row>
    <row r="878" spans="1:14" x14ac:dyDescent="0.2">
      <c r="A878" s="34"/>
      <c r="B878" s="34"/>
      <c r="C878" s="34"/>
      <c r="D878" s="34"/>
      <c r="E878" s="34"/>
      <c r="F878" s="34"/>
      <c r="G878" s="34"/>
      <c r="H878" s="34"/>
      <c r="I878" s="34"/>
      <c r="J878" s="34"/>
      <c r="K878" s="34"/>
      <c r="L878" s="34"/>
      <c r="M878" s="34"/>
      <c r="N878" s="34"/>
    </row>
    <row r="879" spans="1:14" x14ac:dyDescent="0.2">
      <c r="A879" s="34"/>
      <c r="B879" s="34"/>
      <c r="C879" s="34"/>
      <c r="D879" s="34"/>
      <c r="E879" s="34"/>
      <c r="F879" s="34"/>
      <c r="G879" s="34"/>
      <c r="H879" s="34"/>
      <c r="I879" s="34"/>
      <c r="J879" s="34"/>
      <c r="K879" s="34"/>
      <c r="L879" s="34"/>
      <c r="M879" s="34"/>
      <c r="N879" s="34"/>
    </row>
    <row r="880" spans="1:14" x14ac:dyDescent="0.2">
      <c r="A880" s="34"/>
      <c r="B880" s="34"/>
      <c r="C880" s="34"/>
      <c r="D880" s="34"/>
      <c r="E880" s="34"/>
      <c r="F880" s="34"/>
      <c r="G880" s="34"/>
      <c r="H880" s="34"/>
      <c r="I880" s="34"/>
      <c r="J880" s="34"/>
      <c r="K880" s="34"/>
      <c r="L880" s="34"/>
      <c r="M880" s="34"/>
      <c r="N880" s="34"/>
    </row>
    <row r="881" spans="1:14" x14ac:dyDescent="0.2">
      <c r="A881" s="34"/>
      <c r="B881" s="34"/>
      <c r="C881" s="34"/>
      <c r="D881" s="34"/>
      <c r="E881" s="34"/>
      <c r="F881" s="34"/>
      <c r="G881" s="34"/>
      <c r="H881" s="34"/>
      <c r="I881" s="34"/>
      <c r="J881" s="34"/>
      <c r="K881" s="34"/>
      <c r="L881" s="34"/>
      <c r="M881" s="34"/>
      <c r="N881" s="34"/>
    </row>
    <row r="882" spans="1:14" x14ac:dyDescent="0.2">
      <c r="A882" s="34"/>
      <c r="B882" s="34"/>
      <c r="C882" s="34"/>
      <c r="D882" s="34"/>
      <c r="E882" s="34"/>
      <c r="F882" s="34"/>
      <c r="G882" s="34"/>
      <c r="H882" s="34"/>
      <c r="I882" s="34"/>
      <c r="J882" s="34"/>
      <c r="K882" s="34"/>
      <c r="L882" s="34"/>
      <c r="M882" s="34"/>
      <c r="N882" s="34"/>
    </row>
    <row r="883" spans="1:14" x14ac:dyDescent="0.2">
      <c r="A883" s="34"/>
      <c r="B883" s="34"/>
      <c r="C883" s="34"/>
      <c r="D883" s="34"/>
      <c r="E883" s="34"/>
      <c r="F883" s="34"/>
      <c r="G883" s="34"/>
      <c r="H883" s="34"/>
      <c r="I883" s="34"/>
      <c r="J883" s="34"/>
      <c r="K883" s="34"/>
      <c r="L883" s="34"/>
      <c r="M883" s="34"/>
      <c r="N883" s="34"/>
    </row>
    <row r="884" spans="1:14" x14ac:dyDescent="0.2">
      <c r="A884" s="34"/>
      <c r="B884" s="34"/>
      <c r="C884" s="34"/>
      <c r="D884" s="34"/>
      <c r="E884" s="34"/>
      <c r="F884" s="34"/>
      <c r="G884" s="34"/>
      <c r="H884" s="34"/>
      <c r="I884" s="34"/>
      <c r="J884" s="34"/>
      <c r="K884" s="34"/>
      <c r="L884" s="34"/>
      <c r="M884" s="34"/>
      <c r="N884" s="34"/>
    </row>
    <row r="885" spans="1:14" x14ac:dyDescent="0.2">
      <c r="A885" s="34"/>
      <c r="B885" s="34"/>
      <c r="C885" s="34"/>
      <c r="D885" s="34"/>
      <c r="E885" s="34"/>
      <c r="F885" s="34"/>
      <c r="G885" s="34"/>
      <c r="H885" s="34"/>
      <c r="I885" s="34"/>
      <c r="J885" s="34"/>
      <c r="K885" s="34"/>
      <c r="L885" s="34"/>
      <c r="M885" s="34"/>
      <c r="N885" s="34"/>
    </row>
    <row r="886" spans="1:14" x14ac:dyDescent="0.2">
      <c r="A886" s="34"/>
      <c r="B886" s="34"/>
      <c r="C886" s="34"/>
      <c r="D886" s="34"/>
      <c r="E886" s="34"/>
      <c r="F886" s="34"/>
      <c r="G886" s="34"/>
      <c r="H886" s="34"/>
      <c r="I886" s="34"/>
      <c r="J886" s="34"/>
      <c r="K886" s="34"/>
      <c r="L886" s="34"/>
      <c r="M886" s="34"/>
      <c r="N886" s="34"/>
    </row>
    <row r="887" spans="1:14" x14ac:dyDescent="0.2">
      <c r="A887" s="34"/>
      <c r="B887" s="34"/>
      <c r="C887" s="34"/>
      <c r="D887" s="34"/>
      <c r="E887" s="34"/>
      <c r="F887" s="34"/>
      <c r="G887" s="34"/>
      <c r="H887" s="34"/>
      <c r="I887" s="34"/>
      <c r="J887" s="34"/>
      <c r="K887" s="34"/>
      <c r="L887" s="34"/>
      <c r="M887" s="34"/>
      <c r="N887" s="34"/>
    </row>
    <row r="888" spans="1:14" x14ac:dyDescent="0.2">
      <c r="A888" s="34"/>
      <c r="B888" s="34"/>
      <c r="C888" s="34"/>
      <c r="D888" s="34"/>
      <c r="E888" s="34"/>
      <c r="F888" s="34"/>
      <c r="G888" s="34"/>
      <c r="H888" s="34"/>
      <c r="I888" s="34"/>
      <c r="J888" s="34"/>
      <c r="K888" s="34"/>
      <c r="L888" s="34"/>
      <c r="M888" s="34"/>
      <c r="N888" s="34"/>
    </row>
    <row r="889" spans="1:14" x14ac:dyDescent="0.2">
      <c r="A889" s="34"/>
      <c r="B889" s="34"/>
      <c r="C889" s="34"/>
      <c r="D889" s="34"/>
      <c r="E889" s="34"/>
      <c r="F889" s="34"/>
      <c r="G889" s="34"/>
      <c r="H889" s="34"/>
      <c r="I889" s="34"/>
      <c r="J889" s="34"/>
      <c r="K889" s="34"/>
      <c r="L889" s="34"/>
      <c r="M889" s="34"/>
      <c r="N889" s="34"/>
    </row>
    <row r="890" spans="1:14" x14ac:dyDescent="0.2">
      <c r="A890" s="34"/>
      <c r="B890" s="34"/>
      <c r="C890" s="34"/>
      <c r="D890" s="34"/>
      <c r="E890" s="34"/>
      <c r="F890" s="34"/>
      <c r="G890" s="34"/>
      <c r="H890" s="34"/>
      <c r="I890" s="34"/>
      <c r="J890" s="34"/>
      <c r="K890" s="34"/>
      <c r="L890" s="34"/>
      <c r="M890" s="34"/>
      <c r="N890" s="34"/>
    </row>
    <row r="891" spans="1:14" x14ac:dyDescent="0.2">
      <c r="A891" s="34"/>
      <c r="B891" s="34"/>
      <c r="C891" s="34"/>
      <c r="D891" s="34"/>
      <c r="E891" s="34"/>
      <c r="F891" s="34"/>
      <c r="G891" s="34"/>
      <c r="H891" s="34"/>
      <c r="I891" s="34"/>
      <c r="J891" s="34"/>
      <c r="K891" s="34"/>
      <c r="L891" s="34"/>
      <c r="M891" s="34"/>
      <c r="N891" s="34"/>
    </row>
    <row r="892" spans="1:14" x14ac:dyDescent="0.2">
      <c r="A892" s="34"/>
      <c r="B892" s="34"/>
      <c r="C892" s="34"/>
      <c r="D892" s="34"/>
      <c r="E892" s="34"/>
      <c r="F892" s="34"/>
      <c r="G892" s="34"/>
      <c r="H892" s="34"/>
      <c r="I892" s="34"/>
      <c r="J892" s="34"/>
      <c r="K892" s="34"/>
      <c r="L892" s="34"/>
      <c r="M892" s="34"/>
      <c r="N892" s="34"/>
    </row>
    <row r="893" spans="1:14" x14ac:dyDescent="0.2">
      <c r="A893" s="34"/>
      <c r="B893" s="34"/>
      <c r="C893" s="34"/>
      <c r="D893" s="34"/>
      <c r="E893" s="34"/>
      <c r="F893" s="34"/>
      <c r="G893" s="34"/>
      <c r="H893" s="34"/>
      <c r="I893" s="34"/>
      <c r="J893" s="34"/>
      <c r="K893" s="34"/>
      <c r="L893" s="34"/>
      <c r="M893" s="34"/>
      <c r="N893" s="34"/>
    </row>
    <row r="894" spans="1:14" x14ac:dyDescent="0.2">
      <c r="A894" s="34"/>
      <c r="B894" s="34"/>
      <c r="C894" s="34"/>
      <c r="D894" s="34"/>
      <c r="E894" s="34"/>
      <c r="F894" s="34"/>
      <c r="G894" s="34"/>
      <c r="H894" s="34"/>
      <c r="I894" s="34"/>
      <c r="J894" s="34"/>
      <c r="K894" s="34"/>
      <c r="L894" s="34"/>
      <c r="M894" s="34"/>
      <c r="N894" s="34"/>
    </row>
    <row r="895" spans="1:14" x14ac:dyDescent="0.2">
      <c r="A895" s="34"/>
      <c r="B895" s="34"/>
      <c r="C895" s="34"/>
      <c r="D895" s="34"/>
      <c r="E895" s="34"/>
      <c r="F895" s="34"/>
      <c r="G895" s="34"/>
      <c r="H895" s="34"/>
      <c r="I895" s="34"/>
      <c r="J895" s="34"/>
      <c r="K895" s="34"/>
      <c r="L895" s="34"/>
      <c r="M895" s="34"/>
      <c r="N895" s="34"/>
    </row>
    <row r="896" spans="1:14" x14ac:dyDescent="0.2">
      <c r="A896" s="34"/>
      <c r="B896" s="34"/>
      <c r="C896" s="34"/>
      <c r="D896" s="34"/>
      <c r="E896" s="34"/>
      <c r="F896" s="34"/>
      <c r="G896" s="34"/>
      <c r="H896" s="34"/>
      <c r="I896" s="34"/>
      <c r="J896" s="34"/>
      <c r="K896" s="34"/>
      <c r="L896" s="34"/>
      <c r="M896" s="34"/>
      <c r="N896" s="34"/>
    </row>
    <row r="897" spans="1:14" x14ac:dyDescent="0.2">
      <c r="A897" s="34"/>
      <c r="B897" s="34"/>
      <c r="C897" s="34"/>
      <c r="D897" s="34"/>
      <c r="E897" s="34"/>
      <c r="F897" s="34"/>
      <c r="G897" s="34"/>
      <c r="H897" s="34"/>
      <c r="I897" s="34"/>
      <c r="J897" s="34"/>
      <c r="K897" s="34"/>
      <c r="L897" s="34"/>
      <c r="M897" s="34"/>
      <c r="N897" s="34"/>
    </row>
    <row r="898" spans="1:14" x14ac:dyDescent="0.2">
      <c r="A898" s="34"/>
      <c r="B898" s="34"/>
      <c r="C898" s="34"/>
      <c r="D898" s="34"/>
      <c r="E898" s="34"/>
      <c r="F898" s="34"/>
      <c r="G898" s="34"/>
      <c r="H898" s="34"/>
      <c r="I898" s="34"/>
      <c r="J898" s="34"/>
      <c r="K898" s="34"/>
      <c r="L898" s="34"/>
      <c r="M898" s="34"/>
      <c r="N898" s="34"/>
    </row>
    <row r="899" spans="1:14" x14ac:dyDescent="0.2">
      <c r="A899" s="34"/>
      <c r="B899" s="34"/>
      <c r="C899" s="34"/>
      <c r="D899" s="34"/>
      <c r="E899" s="34"/>
      <c r="F899" s="34"/>
      <c r="G899" s="34"/>
      <c r="H899" s="34"/>
      <c r="I899" s="34"/>
      <c r="J899" s="34"/>
      <c r="K899" s="34"/>
      <c r="L899" s="34"/>
      <c r="M899" s="34"/>
      <c r="N899" s="34"/>
    </row>
    <row r="900" spans="1:14" x14ac:dyDescent="0.2">
      <c r="A900" s="34"/>
      <c r="B900" s="34"/>
      <c r="C900" s="34"/>
      <c r="D900" s="34"/>
      <c r="E900" s="34"/>
      <c r="F900" s="34"/>
      <c r="G900" s="34"/>
      <c r="H900" s="34"/>
      <c r="I900" s="34"/>
      <c r="J900" s="34"/>
      <c r="K900" s="34"/>
      <c r="L900" s="34"/>
      <c r="M900" s="34"/>
      <c r="N900" s="34"/>
    </row>
    <row r="901" spans="1:14" x14ac:dyDescent="0.2">
      <c r="A901" s="34"/>
      <c r="B901" s="34"/>
      <c r="C901" s="34"/>
      <c r="D901" s="34"/>
      <c r="E901" s="34"/>
      <c r="F901" s="34"/>
      <c r="G901" s="34"/>
      <c r="H901" s="34"/>
      <c r="I901" s="34"/>
      <c r="J901" s="34"/>
      <c r="K901" s="34"/>
      <c r="L901" s="34"/>
      <c r="M901" s="34"/>
      <c r="N901" s="34"/>
    </row>
    <row r="902" spans="1:14" x14ac:dyDescent="0.2">
      <c r="A902" s="34"/>
      <c r="B902" s="34"/>
      <c r="C902" s="34"/>
      <c r="D902" s="34"/>
      <c r="E902" s="34"/>
      <c r="F902" s="34"/>
      <c r="G902" s="34"/>
      <c r="H902" s="34"/>
      <c r="I902" s="34"/>
      <c r="J902" s="34"/>
      <c r="K902" s="34"/>
      <c r="L902" s="34"/>
      <c r="M902" s="34"/>
      <c r="N902" s="34"/>
    </row>
    <row r="903" spans="1:14" x14ac:dyDescent="0.2">
      <c r="A903" s="34"/>
      <c r="B903" s="34"/>
      <c r="C903" s="34"/>
      <c r="D903" s="34"/>
      <c r="E903" s="34"/>
      <c r="F903" s="34"/>
      <c r="G903" s="34"/>
      <c r="H903" s="34"/>
      <c r="I903" s="34"/>
      <c r="J903" s="34"/>
      <c r="K903" s="34"/>
      <c r="L903" s="34"/>
      <c r="M903" s="34"/>
      <c r="N903" s="34"/>
    </row>
    <row r="904" spans="1:14" x14ac:dyDescent="0.2">
      <c r="A904" s="34"/>
      <c r="B904" s="34"/>
      <c r="C904" s="34"/>
      <c r="D904" s="34"/>
      <c r="E904" s="34"/>
      <c r="F904" s="34"/>
      <c r="G904" s="34"/>
      <c r="H904" s="34"/>
      <c r="I904" s="34"/>
      <c r="J904" s="34"/>
      <c r="K904" s="34"/>
      <c r="L904" s="34"/>
      <c r="M904" s="34"/>
      <c r="N904" s="34"/>
    </row>
    <row r="905" spans="1:14" x14ac:dyDescent="0.2">
      <c r="A905" s="34"/>
      <c r="B905" s="34"/>
      <c r="C905" s="34"/>
      <c r="D905" s="34"/>
      <c r="E905" s="34"/>
      <c r="F905" s="34"/>
      <c r="G905" s="34"/>
      <c r="H905" s="34"/>
      <c r="I905" s="34"/>
      <c r="J905" s="34"/>
      <c r="K905" s="34"/>
      <c r="L905" s="34"/>
      <c r="M905" s="34"/>
      <c r="N905" s="34"/>
    </row>
    <row r="906" spans="1:14" x14ac:dyDescent="0.2">
      <c r="A906" s="34"/>
      <c r="B906" s="34"/>
      <c r="C906" s="34"/>
      <c r="D906" s="34"/>
      <c r="E906" s="34"/>
      <c r="F906" s="34"/>
      <c r="G906" s="34"/>
      <c r="H906" s="34"/>
      <c r="I906" s="34"/>
      <c r="J906" s="34"/>
      <c r="K906" s="34"/>
      <c r="L906" s="34"/>
      <c r="M906" s="34"/>
      <c r="N906" s="34"/>
    </row>
    <row r="907" spans="1:14" x14ac:dyDescent="0.2">
      <c r="A907" s="34"/>
      <c r="B907" s="34"/>
      <c r="C907" s="34"/>
      <c r="D907" s="34"/>
      <c r="E907" s="34"/>
      <c r="F907" s="34"/>
      <c r="G907" s="34"/>
      <c r="H907" s="34"/>
      <c r="I907" s="34"/>
      <c r="J907" s="34"/>
      <c r="K907" s="34"/>
      <c r="L907" s="34"/>
      <c r="M907" s="34"/>
      <c r="N907" s="34"/>
    </row>
    <row r="908" spans="1:14" x14ac:dyDescent="0.2">
      <c r="A908" s="34"/>
      <c r="B908" s="34"/>
      <c r="C908" s="34"/>
      <c r="D908" s="34"/>
      <c r="E908" s="34"/>
      <c r="F908" s="34"/>
      <c r="G908" s="34"/>
      <c r="H908" s="34"/>
      <c r="I908" s="34"/>
      <c r="J908" s="34"/>
      <c r="K908" s="34"/>
      <c r="L908" s="34"/>
      <c r="M908" s="34"/>
      <c r="N908" s="34"/>
    </row>
    <row r="909" spans="1:14" x14ac:dyDescent="0.2">
      <c r="A909" s="34"/>
      <c r="B909" s="34"/>
      <c r="C909" s="34"/>
      <c r="D909" s="34"/>
      <c r="E909" s="34"/>
      <c r="F909" s="34"/>
      <c r="G909" s="34"/>
      <c r="H909" s="34"/>
      <c r="I909" s="34"/>
      <c r="J909" s="34"/>
      <c r="K909" s="34"/>
      <c r="L909" s="34"/>
      <c r="M909" s="34"/>
      <c r="N909" s="34"/>
    </row>
    <row r="910" spans="1:14" x14ac:dyDescent="0.2">
      <c r="A910" s="34"/>
      <c r="B910" s="34"/>
      <c r="C910" s="34"/>
      <c r="D910" s="34"/>
      <c r="E910" s="34"/>
      <c r="F910" s="34"/>
      <c r="G910" s="34"/>
      <c r="H910" s="34"/>
      <c r="I910" s="34"/>
      <c r="J910" s="34"/>
      <c r="K910" s="34"/>
      <c r="L910" s="34"/>
      <c r="M910" s="34"/>
      <c r="N910" s="34"/>
    </row>
    <row r="911" spans="1:14" x14ac:dyDescent="0.2">
      <c r="A911" s="34"/>
      <c r="B911" s="34"/>
      <c r="C911" s="34"/>
      <c r="D911" s="34"/>
      <c r="E911" s="34"/>
      <c r="F911" s="34"/>
      <c r="G911" s="34"/>
      <c r="H911" s="34"/>
      <c r="I911" s="34"/>
      <c r="J911" s="34"/>
      <c r="K911" s="34"/>
      <c r="L911" s="34"/>
      <c r="M911" s="34"/>
      <c r="N911" s="34"/>
    </row>
    <row r="912" spans="1:14" x14ac:dyDescent="0.2">
      <c r="A912" s="34"/>
      <c r="B912" s="34"/>
      <c r="C912" s="34"/>
      <c r="D912" s="34"/>
      <c r="E912" s="34"/>
      <c r="F912" s="34"/>
      <c r="G912" s="34"/>
      <c r="H912" s="34"/>
      <c r="I912" s="34"/>
      <c r="J912" s="34"/>
      <c r="K912" s="34"/>
      <c r="L912" s="34"/>
      <c r="M912" s="34"/>
      <c r="N912" s="34"/>
    </row>
    <row r="913" spans="1:14" x14ac:dyDescent="0.2">
      <c r="A913" s="34"/>
      <c r="B913" s="34"/>
      <c r="C913" s="34"/>
      <c r="D913" s="34"/>
      <c r="E913" s="34"/>
      <c r="F913" s="34"/>
      <c r="G913" s="34"/>
      <c r="H913" s="34"/>
      <c r="I913" s="34"/>
      <c r="J913" s="34"/>
      <c r="K913" s="34"/>
      <c r="L913" s="34"/>
      <c r="M913" s="34"/>
      <c r="N913" s="34"/>
    </row>
    <row r="914" spans="1:14" x14ac:dyDescent="0.2">
      <c r="A914" s="34"/>
      <c r="B914" s="34"/>
      <c r="C914" s="34"/>
      <c r="D914" s="34"/>
      <c r="E914" s="34"/>
      <c r="F914" s="34"/>
      <c r="G914" s="34"/>
      <c r="H914" s="34"/>
      <c r="I914" s="34"/>
      <c r="J914" s="34"/>
      <c r="K914" s="34"/>
      <c r="L914" s="34"/>
      <c r="M914" s="34"/>
      <c r="N914" s="34"/>
    </row>
    <row r="915" spans="1:14" x14ac:dyDescent="0.2">
      <c r="A915" s="34"/>
      <c r="B915" s="34"/>
      <c r="C915" s="34"/>
      <c r="D915" s="34"/>
      <c r="E915" s="34"/>
      <c r="F915" s="34"/>
      <c r="G915" s="34"/>
      <c r="H915" s="34"/>
      <c r="I915" s="34"/>
      <c r="J915" s="34"/>
      <c r="K915" s="34"/>
      <c r="L915" s="34"/>
      <c r="M915" s="34"/>
      <c r="N915" s="34"/>
    </row>
    <row r="916" spans="1:14" x14ac:dyDescent="0.2">
      <c r="A916" s="34"/>
      <c r="B916" s="34"/>
      <c r="C916" s="34"/>
      <c r="D916" s="34"/>
      <c r="E916" s="34"/>
      <c r="F916" s="34"/>
      <c r="G916" s="34"/>
      <c r="H916" s="34"/>
      <c r="I916" s="34"/>
      <c r="J916" s="34"/>
      <c r="K916" s="34"/>
      <c r="L916" s="34"/>
      <c r="M916" s="34"/>
      <c r="N916" s="34"/>
    </row>
    <row r="917" spans="1:14" x14ac:dyDescent="0.2">
      <c r="A917" s="34"/>
      <c r="B917" s="34"/>
      <c r="C917" s="34"/>
      <c r="D917" s="34"/>
      <c r="E917" s="34"/>
      <c r="F917" s="34"/>
      <c r="G917" s="34"/>
      <c r="H917" s="34"/>
      <c r="I917" s="34"/>
      <c r="J917" s="34"/>
      <c r="K917" s="34"/>
      <c r="L917" s="34"/>
      <c r="M917" s="34"/>
      <c r="N917" s="34"/>
    </row>
    <row r="918" spans="1:14" x14ac:dyDescent="0.2">
      <c r="A918" s="34"/>
      <c r="B918" s="34"/>
      <c r="C918" s="34"/>
      <c r="D918" s="34"/>
      <c r="E918" s="34"/>
      <c r="F918" s="34"/>
      <c r="G918" s="34"/>
      <c r="H918" s="34"/>
      <c r="I918" s="34"/>
      <c r="J918" s="34"/>
      <c r="K918" s="34"/>
      <c r="L918" s="34"/>
      <c r="M918" s="34"/>
      <c r="N918" s="34"/>
    </row>
    <row r="919" spans="1:14" x14ac:dyDescent="0.2">
      <c r="A919" s="34"/>
      <c r="B919" s="34"/>
      <c r="C919" s="34"/>
      <c r="D919" s="34"/>
      <c r="E919" s="34"/>
      <c r="F919" s="34"/>
      <c r="G919" s="34"/>
      <c r="H919" s="34"/>
      <c r="I919" s="34"/>
      <c r="J919" s="34"/>
      <c r="K919" s="34"/>
      <c r="L919" s="34"/>
      <c r="M919" s="34"/>
      <c r="N919" s="34"/>
    </row>
    <row r="920" spans="1:14" x14ac:dyDescent="0.2">
      <c r="A920" s="34"/>
      <c r="B920" s="34"/>
      <c r="C920" s="34"/>
      <c r="D920" s="34"/>
      <c r="E920" s="34"/>
      <c r="F920" s="34"/>
      <c r="G920" s="34"/>
      <c r="H920" s="34"/>
      <c r="I920" s="34"/>
      <c r="J920" s="34"/>
      <c r="K920" s="34"/>
      <c r="L920" s="34"/>
      <c r="M920" s="34"/>
      <c r="N920" s="34"/>
    </row>
    <row r="921" spans="1:14" x14ac:dyDescent="0.2">
      <c r="A921" s="34"/>
      <c r="B921" s="34"/>
      <c r="C921" s="34"/>
      <c r="D921" s="34"/>
      <c r="E921" s="34"/>
      <c r="F921" s="34"/>
      <c r="G921" s="34"/>
      <c r="H921" s="34"/>
      <c r="I921" s="34"/>
      <c r="J921" s="34"/>
      <c r="K921" s="34"/>
      <c r="L921" s="34"/>
      <c r="M921" s="34"/>
      <c r="N921" s="34"/>
    </row>
    <row r="922" spans="1:14" x14ac:dyDescent="0.2">
      <c r="A922" s="34"/>
      <c r="B922" s="34"/>
      <c r="C922" s="34"/>
      <c r="D922" s="34"/>
      <c r="E922" s="34"/>
      <c r="F922" s="34"/>
      <c r="G922" s="34"/>
      <c r="H922" s="34"/>
      <c r="I922" s="34"/>
      <c r="J922" s="34"/>
      <c r="K922" s="34"/>
      <c r="L922" s="34"/>
      <c r="M922" s="34"/>
      <c r="N922" s="34"/>
    </row>
    <row r="923" spans="1:14" x14ac:dyDescent="0.2">
      <c r="A923" s="34"/>
      <c r="B923" s="34"/>
      <c r="C923" s="34"/>
      <c r="D923" s="34"/>
      <c r="E923" s="34"/>
      <c r="F923" s="34"/>
      <c r="G923" s="34"/>
      <c r="H923" s="34"/>
      <c r="I923" s="34"/>
      <c r="J923" s="34"/>
      <c r="K923" s="34"/>
      <c r="L923" s="34"/>
      <c r="M923" s="34"/>
      <c r="N923" s="34"/>
    </row>
    <row r="924" spans="1:14" x14ac:dyDescent="0.2">
      <c r="A924" s="34"/>
      <c r="B924" s="34"/>
      <c r="C924" s="34"/>
      <c r="D924" s="34"/>
      <c r="E924" s="34"/>
      <c r="F924" s="34"/>
      <c r="G924" s="34"/>
      <c r="H924" s="34"/>
      <c r="I924" s="34"/>
      <c r="J924" s="34"/>
      <c r="K924" s="34"/>
      <c r="L924" s="34"/>
      <c r="M924" s="34"/>
      <c r="N924" s="34"/>
    </row>
    <row r="925" spans="1:14" x14ac:dyDescent="0.2">
      <c r="A925" s="34"/>
      <c r="B925" s="34"/>
      <c r="C925" s="34"/>
      <c r="D925" s="34"/>
      <c r="E925" s="34"/>
      <c r="F925" s="34"/>
      <c r="G925" s="34"/>
      <c r="H925" s="34"/>
      <c r="I925" s="34"/>
      <c r="J925" s="34"/>
      <c r="K925" s="34"/>
      <c r="L925" s="34"/>
      <c r="M925" s="34"/>
      <c r="N925" s="34"/>
    </row>
    <row r="926" spans="1:14" x14ac:dyDescent="0.2">
      <c r="A926" s="34"/>
      <c r="B926" s="34"/>
      <c r="C926" s="34"/>
      <c r="D926" s="34"/>
      <c r="E926" s="34"/>
      <c r="F926" s="34"/>
      <c r="G926" s="34"/>
      <c r="H926" s="34"/>
      <c r="I926" s="34"/>
      <c r="J926" s="34"/>
      <c r="K926" s="34"/>
      <c r="L926" s="34"/>
      <c r="M926" s="34"/>
      <c r="N926" s="34"/>
    </row>
    <row r="927" spans="1:14" x14ac:dyDescent="0.2">
      <c r="A927" s="34"/>
      <c r="B927" s="34"/>
      <c r="C927" s="34"/>
      <c r="D927" s="34"/>
      <c r="E927" s="34"/>
      <c r="F927" s="34"/>
      <c r="G927" s="34"/>
      <c r="H927" s="34"/>
      <c r="I927" s="34"/>
      <c r="J927" s="34"/>
      <c r="K927" s="34"/>
      <c r="L927" s="34"/>
      <c r="M927" s="34"/>
      <c r="N927" s="34"/>
    </row>
    <row r="928" spans="1:14" x14ac:dyDescent="0.2">
      <c r="A928" s="34"/>
      <c r="B928" s="34"/>
      <c r="C928" s="34"/>
      <c r="D928" s="34"/>
      <c r="E928" s="34"/>
      <c r="F928" s="34"/>
      <c r="G928" s="34"/>
      <c r="H928" s="34"/>
      <c r="I928" s="34"/>
      <c r="J928" s="34"/>
      <c r="K928" s="34"/>
      <c r="L928" s="34"/>
      <c r="M928" s="34"/>
      <c r="N928" s="34"/>
    </row>
    <row r="929" spans="1:14" x14ac:dyDescent="0.2">
      <c r="A929" s="34"/>
      <c r="B929" s="34"/>
      <c r="C929" s="34"/>
      <c r="D929" s="34"/>
      <c r="E929" s="34"/>
      <c r="F929" s="34"/>
      <c r="G929" s="34"/>
      <c r="H929" s="34"/>
      <c r="I929" s="34"/>
      <c r="J929" s="34"/>
      <c r="K929" s="34"/>
      <c r="L929" s="34"/>
      <c r="M929" s="34"/>
      <c r="N929" s="34"/>
    </row>
    <row r="930" spans="1:14" x14ac:dyDescent="0.2">
      <c r="A930" s="34"/>
      <c r="B930" s="34"/>
      <c r="C930" s="34"/>
      <c r="D930" s="34"/>
      <c r="E930" s="34"/>
      <c r="F930" s="34"/>
      <c r="G930" s="34"/>
      <c r="H930" s="34"/>
      <c r="I930" s="34"/>
      <c r="J930" s="34"/>
      <c r="K930" s="34"/>
      <c r="L930" s="34"/>
      <c r="M930" s="34"/>
      <c r="N930" s="34"/>
    </row>
    <row r="931" spans="1:14" x14ac:dyDescent="0.2">
      <c r="A931" s="34"/>
      <c r="B931" s="34"/>
      <c r="C931" s="34"/>
      <c r="D931" s="34"/>
      <c r="E931" s="34"/>
      <c r="F931" s="34"/>
      <c r="G931" s="34"/>
      <c r="H931" s="34"/>
      <c r="I931" s="34"/>
      <c r="J931" s="34"/>
      <c r="K931" s="34"/>
      <c r="L931" s="34"/>
      <c r="M931" s="34"/>
      <c r="N931" s="34"/>
    </row>
    <row r="932" spans="1:14" x14ac:dyDescent="0.2">
      <c r="A932" s="34"/>
      <c r="B932" s="34"/>
      <c r="C932" s="34"/>
      <c r="D932" s="34"/>
      <c r="E932" s="34"/>
      <c r="F932" s="34"/>
      <c r="G932" s="34"/>
      <c r="H932" s="34"/>
      <c r="I932" s="34"/>
      <c r="J932" s="34"/>
      <c r="K932" s="34"/>
      <c r="L932" s="34"/>
      <c r="M932" s="34"/>
      <c r="N932" s="34"/>
    </row>
    <row r="933" spans="1:14" x14ac:dyDescent="0.2">
      <c r="A933" s="34"/>
      <c r="B933" s="34"/>
      <c r="C933" s="34"/>
      <c r="D933" s="34"/>
      <c r="E933" s="34"/>
      <c r="F933" s="34"/>
      <c r="G933" s="34"/>
      <c r="H933" s="34"/>
      <c r="I933" s="34"/>
      <c r="J933" s="34"/>
      <c r="K933" s="34"/>
      <c r="L933" s="34"/>
      <c r="M933" s="34"/>
      <c r="N933" s="34"/>
    </row>
    <row r="934" spans="1:14" x14ac:dyDescent="0.2">
      <c r="A934" s="34"/>
      <c r="B934" s="34"/>
      <c r="C934" s="34"/>
      <c r="D934" s="34"/>
      <c r="E934" s="34"/>
      <c r="F934" s="34"/>
      <c r="G934" s="34"/>
      <c r="H934" s="34"/>
      <c r="I934" s="34"/>
      <c r="J934" s="34"/>
      <c r="K934" s="34"/>
      <c r="L934" s="34"/>
      <c r="M934" s="34"/>
      <c r="N934" s="34"/>
    </row>
    <row r="935" spans="1:14" x14ac:dyDescent="0.2">
      <c r="A935" s="34"/>
      <c r="B935" s="34"/>
      <c r="C935" s="34"/>
      <c r="D935" s="34"/>
      <c r="E935" s="34"/>
      <c r="F935" s="34"/>
      <c r="G935" s="34"/>
      <c r="H935" s="34"/>
      <c r="I935" s="34"/>
      <c r="J935" s="34"/>
      <c r="K935" s="34"/>
      <c r="L935" s="34"/>
      <c r="M935" s="34"/>
      <c r="N935" s="34"/>
    </row>
    <row r="936" spans="1:14" x14ac:dyDescent="0.2">
      <c r="A936" s="34"/>
      <c r="B936" s="34"/>
      <c r="C936" s="34"/>
      <c r="D936" s="34"/>
      <c r="E936" s="34"/>
      <c r="F936" s="34"/>
      <c r="G936" s="34"/>
      <c r="H936" s="34"/>
      <c r="I936" s="34"/>
      <c r="J936" s="34"/>
      <c r="K936" s="34"/>
      <c r="L936" s="34"/>
      <c r="M936" s="34"/>
      <c r="N936" s="34"/>
    </row>
    <row r="937" spans="1:14" x14ac:dyDescent="0.2">
      <c r="A937" s="34"/>
      <c r="B937" s="34"/>
      <c r="C937" s="34"/>
      <c r="D937" s="34"/>
      <c r="E937" s="34"/>
      <c r="F937" s="34"/>
      <c r="G937" s="34"/>
      <c r="H937" s="34"/>
      <c r="I937" s="34"/>
      <c r="J937" s="34"/>
      <c r="K937" s="34"/>
      <c r="L937" s="34"/>
      <c r="M937" s="34"/>
      <c r="N937" s="34"/>
    </row>
    <row r="938" spans="1:14" x14ac:dyDescent="0.2">
      <c r="A938" s="34"/>
      <c r="B938" s="34"/>
      <c r="C938" s="34"/>
      <c r="D938" s="34"/>
      <c r="E938" s="34"/>
      <c r="F938" s="34"/>
      <c r="G938" s="34"/>
      <c r="H938" s="34"/>
      <c r="I938" s="34"/>
      <c r="J938" s="34"/>
      <c r="K938" s="34"/>
      <c r="L938" s="34"/>
      <c r="M938" s="34"/>
      <c r="N938" s="34"/>
    </row>
    <row r="939" spans="1:14" x14ac:dyDescent="0.2">
      <c r="A939" s="34"/>
      <c r="B939" s="34"/>
      <c r="C939" s="34"/>
      <c r="D939" s="34"/>
      <c r="E939" s="34"/>
      <c r="F939" s="34"/>
      <c r="G939" s="34"/>
      <c r="H939" s="34"/>
      <c r="I939" s="34"/>
      <c r="J939" s="34"/>
      <c r="K939" s="34"/>
      <c r="L939" s="34"/>
      <c r="M939" s="34"/>
      <c r="N939" s="34"/>
    </row>
    <row r="940" spans="1:14" x14ac:dyDescent="0.2">
      <c r="A940" s="34"/>
      <c r="B940" s="34"/>
      <c r="C940" s="34"/>
      <c r="D940" s="34"/>
      <c r="E940" s="34"/>
      <c r="F940" s="34"/>
      <c r="G940" s="34"/>
      <c r="H940" s="34"/>
      <c r="I940" s="34"/>
      <c r="J940" s="34"/>
      <c r="K940" s="34"/>
      <c r="L940" s="34"/>
      <c r="M940" s="34"/>
      <c r="N940" s="34"/>
    </row>
    <row r="941" spans="1:14" x14ac:dyDescent="0.2">
      <c r="A941" s="34"/>
      <c r="B941" s="34"/>
      <c r="C941" s="34"/>
      <c r="D941" s="34"/>
      <c r="E941" s="34"/>
      <c r="F941" s="34"/>
      <c r="G941" s="34"/>
      <c r="H941" s="34"/>
      <c r="I941" s="34"/>
      <c r="J941" s="34"/>
      <c r="K941" s="34"/>
      <c r="L941" s="34"/>
      <c r="M941" s="34"/>
      <c r="N941" s="34"/>
    </row>
    <row r="942" spans="1:14" x14ac:dyDescent="0.2">
      <c r="A942" s="34"/>
      <c r="B942" s="34"/>
      <c r="C942" s="34"/>
      <c r="D942" s="34"/>
      <c r="E942" s="34"/>
      <c r="F942" s="34"/>
      <c r="G942" s="34"/>
      <c r="H942" s="34"/>
      <c r="I942" s="34"/>
      <c r="J942" s="34"/>
      <c r="K942" s="34"/>
      <c r="L942" s="34"/>
      <c r="M942" s="34"/>
      <c r="N942" s="34"/>
    </row>
    <row r="943" spans="1:14" x14ac:dyDescent="0.2">
      <c r="A943" s="34"/>
      <c r="B943" s="34"/>
      <c r="C943" s="34"/>
      <c r="D943" s="34"/>
      <c r="E943" s="34"/>
      <c r="F943" s="34"/>
      <c r="G943" s="34"/>
      <c r="H943" s="34"/>
      <c r="I943" s="34"/>
      <c r="J943" s="34"/>
      <c r="K943" s="34"/>
      <c r="L943" s="34"/>
      <c r="M943" s="34"/>
      <c r="N943" s="34"/>
    </row>
    <row r="944" spans="1:14" x14ac:dyDescent="0.2">
      <c r="A944" s="34"/>
      <c r="B944" s="34"/>
      <c r="C944" s="34"/>
      <c r="D944" s="34"/>
      <c r="E944" s="34"/>
      <c r="F944" s="34"/>
      <c r="G944" s="34"/>
      <c r="H944" s="34"/>
      <c r="I944" s="34"/>
      <c r="J944" s="34"/>
      <c r="K944" s="34"/>
      <c r="L944" s="34"/>
      <c r="M944" s="34"/>
      <c r="N944" s="34"/>
    </row>
    <row r="945" spans="1:14" x14ac:dyDescent="0.2">
      <c r="A945" s="34"/>
      <c r="B945" s="34"/>
      <c r="C945" s="34"/>
      <c r="D945" s="34"/>
      <c r="E945" s="34"/>
      <c r="F945" s="34"/>
      <c r="G945" s="34"/>
      <c r="H945" s="34"/>
      <c r="I945" s="34"/>
      <c r="J945" s="34"/>
      <c r="K945" s="34"/>
      <c r="L945" s="34"/>
      <c r="M945" s="34"/>
      <c r="N945" s="34"/>
    </row>
    <row r="946" spans="1:14" x14ac:dyDescent="0.2">
      <c r="A946" s="34"/>
      <c r="B946" s="34"/>
      <c r="C946" s="34"/>
      <c r="D946" s="34"/>
      <c r="E946" s="34"/>
      <c r="F946" s="34"/>
      <c r="G946" s="34"/>
      <c r="H946" s="34"/>
      <c r="I946" s="34"/>
      <c r="J946" s="34"/>
      <c r="K946" s="34"/>
      <c r="L946" s="34"/>
      <c r="M946" s="34"/>
      <c r="N946" s="34"/>
    </row>
    <row r="947" spans="1:14" x14ac:dyDescent="0.2">
      <c r="A947" s="34"/>
      <c r="B947" s="34"/>
      <c r="C947" s="34"/>
      <c r="D947" s="34"/>
      <c r="E947" s="34"/>
      <c r="F947" s="34"/>
      <c r="G947" s="34"/>
      <c r="H947" s="34"/>
      <c r="I947" s="34"/>
      <c r="J947" s="34"/>
      <c r="K947" s="34"/>
      <c r="L947" s="34"/>
      <c r="M947" s="34"/>
      <c r="N947" s="34"/>
    </row>
    <row r="948" spans="1:14" x14ac:dyDescent="0.2">
      <c r="A948" s="34"/>
      <c r="B948" s="34"/>
      <c r="C948" s="34"/>
      <c r="D948" s="34"/>
      <c r="E948" s="34"/>
      <c r="F948" s="34"/>
      <c r="G948" s="34"/>
      <c r="H948" s="34"/>
      <c r="I948" s="34"/>
      <c r="J948" s="34"/>
      <c r="K948" s="34"/>
      <c r="L948" s="34"/>
      <c r="M948" s="34"/>
      <c r="N948" s="34"/>
    </row>
    <row r="949" spans="1:14" x14ac:dyDescent="0.2">
      <c r="A949" s="34"/>
      <c r="B949" s="34"/>
      <c r="C949" s="34"/>
      <c r="D949" s="34"/>
      <c r="E949" s="34"/>
      <c r="F949" s="34"/>
      <c r="G949" s="34"/>
      <c r="H949" s="34"/>
      <c r="I949" s="34"/>
      <c r="J949" s="34"/>
      <c r="K949" s="34"/>
      <c r="L949" s="34"/>
      <c r="M949" s="34"/>
      <c r="N949" s="34"/>
    </row>
    <row r="950" spans="1:14" x14ac:dyDescent="0.2">
      <c r="A950" s="34"/>
      <c r="B950" s="34"/>
      <c r="C950" s="34"/>
      <c r="D950" s="34"/>
      <c r="E950" s="34"/>
      <c r="F950" s="34"/>
      <c r="G950" s="34"/>
      <c r="H950" s="34"/>
      <c r="I950" s="34"/>
      <c r="J950" s="34"/>
      <c r="K950" s="34"/>
      <c r="L950" s="34"/>
      <c r="M950" s="34"/>
      <c r="N950" s="34"/>
    </row>
    <row r="951" spans="1:14" x14ac:dyDescent="0.2">
      <c r="A951" s="34"/>
      <c r="B951" s="34"/>
      <c r="C951" s="34"/>
      <c r="D951" s="34"/>
      <c r="E951" s="34"/>
      <c r="F951" s="34"/>
      <c r="G951" s="34"/>
      <c r="H951" s="34"/>
      <c r="I951" s="34"/>
      <c r="J951" s="34"/>
      <c r="K951" s="34"/>
      <c r="L951" s="34"/>
      <c r="M951" s="34"/>
      <c r="N951" s="34"/>
    </row>
    <row r="952" spans="1:14" x14ac:dyDescent="0.2">
      <c r="A952" s="34"/>
      <c r="B952" s="34"/>
      <c r="C952" s="34"/>
      <c r="D952" s="34"/>
      <c r="E952" s="34"/>
      <c r="F952" s="34"/>
      <c r="G952" s="34"/>
      <c r="H952" s="34"/>
      <c r="I952" s="34"/>
      <c r="J952" s="34"/>
      <c r="K952" s="34"/>
      <c r="L952" s="34"/>
      <c r="M952" s="34"/>
      <c r="N952" s="34"/>
    </row>
    <row r="953" spans="1:14" x14ac:dyDescent="0.2">
      <c r="A953" s="34"/>
      <c r="B953" s="34"/>
      <c r="C953" s="34"/>
      <c r="D953" s="34"/>
      <c r="E953" s="34"/>
      <c r="F953" s="34"/>
      <c r="G953" s="34"/>
      <c r="H953" s="34"/>
      <c r="I953" s="34"/>
      <c r="J953" s="34"/>
      <c r="K953" s="34"/>
      <c r="L953" s="34"/>
      <c r="M953" s="34"/>
      <c r="N953" s="34"/>
    </row>
    <row r="954" spans="1:14" x14ac:dyDescent="0.2">
      <c r="A954" s="34"/>
      <c r="B954" s="34"/>
      <c r="C954" s="34"/>
      <c r="D954" s="34"/>
      <c r="E954" s="34"/>
      <c r="F954" s="34"/>
      <c r="G954" s="34"/>
      <c r="H954" s="34"/>
      <c r="I954" s="34"/>
      <c r="J954" s="34"/>
      <c r="K954" s="34"/>
      <c r="L954" s="34"/>
      <c r="M954" s="34"/>
      <c r="N954" s="34"/>
    </row>
    <row r="955" spans="1:14" x14ac:dyDescent="0.2">
      <c r="A955" s="34"/>
      <c r="B955" s="34"/>
      <c r="C955" s="34"/>
      <c r="D955" s="34"/>
      <c r="E955" s="34"/>
      <c r="F955" s="34"/>
      <c r="G955" s="34"/>
      <c r="H955" s="34"/>
      <c r="I955" s="34"/>
      <c r="J955" s="34"/>
      <c r="K955" s="34"/>
      <c r="L955" s="34"/>
      <c r="M955" s="34"/>
      <c r="N955" s="34"/>
    </row>
    <row r="956" spans="1:14" x14ac:dyDescent="0.2">
      <c r="A956" s="34"/>
      <c r="B956" s="34"/>
      <c r="C956" s="34"/>
      <c r="D956" s="34"/>
      <c r="E956" s="34"/>
      <c r="F956" s="34"/>
      <c r="G956" s="34"/>
      <c r="H956" s="34"/>
      <c r="I956" s="34"/>
      <c r="J956" s="34"/>
      <c r="K956" s="34"/>
      <c r="L956" s="34"/>
      <c r="M956" s="34"/>
      <c r="N956" s="34"/>
    </row>
    <row r="957" spans="1:14" x14ac:dyDescent="0.2">
      <c r="A957" s="34"/>
      <c r="B957" s="34"/>
      <c r="C957" s="34"/>
      <c r="D957" s="34"/>
      <c r="E957" s="34"/>
      <c r="F957" s="34"/>
      <c r="G957" s="34"/>
      <c r="H957" s="34"/>
      <c r="I957" s="34"/>
      <c r="J957" s="34"/>
      <c r="K957" s="34"/>
      <c r="L957" s="34"/>
      <c r="M957" s="34"/>
      <c r="N957" s="34"/>
    </row>
    <row r="958" spans="1:14" x14ac:dyDescent="0.2">
      <c r="A958" s="34"/>
      <c r="B958" s="34"/>
      <c r="C958" s="34"/>
      <c r="D958" s="34"/>
      <c r="E958" s="34"/>
      <c r="F958" s="34"/>
      <c r="G958" s="34"/>
      <c r="H958" s="34"/>
      <c r="I958" s="34"/>
      <c r="J958" s="34"/>
      <c r="K958" s="34"/>
      <c r="L958" s="34"/>
      <c r="M958" s="34"/>
      <c r="N958" s="34"/>
    </row>
    <row r="959" spans="1:14" x14ac:dyDescent="0.2">
      <c r="A959" s="34"/>
      <c r="B959" s="34"/>
      <c r="C959" s="34"/>
      <c r="D959" s="34"/>
      <c r="E959" s="34"/>
      <c r="F959" s="34"/>
      <c r="G959" s="34"/>
      <c r="H959" s="34"/>
      <c r="I959" s="34"/>
      <c r="J959" s="34"/>
      <c r="K959" s="34"/>
      <c r="L959" s="34"/>
      <c r="M959" s="34"/>
      <c r="N959" s="34"/>
    </row>
    <row r="960" spans="1:14" x14ac:dyDescent="0.2">
      <c r="A960" s="34"/>
      <c r="B960" s="34"/>
      <c r="C960" s="34"/>
      <c r="D960" s="34"/>
      <c r="E960" s="34"/>
      <c r="F960" s="34"/>
      <c r="G960" s="34"/>
      <c r="H960" s="34"/>
      <c r="I960" s="34"/>
      <c r="J960" s="34"/>
      <c r="K960" s="34"/>
      <c r="L960" s="34"/>
      <c r="M960" s="34"/>
      <c r="N960" s="34"/>
    </row>
    <row r="961" spans="1:14" x14ac:dyDescent="0.2">
      <c r="A961" s="34"/>
      <c r="B961" s="34"/>
      <c r="C961" s="34"/>
      <c r="D961" s="34"/>
      <c r="E961" s="34"/>
      <c r="F961" s="34"/>
      <c r="G961" s="34"/>
      <c r="H961" s="34"/>
      <c r="I961" s="34"/>
      <c r="J961" s="34"/>
      <c r="K961" s="34"/>
      <c r="L961" s="34"/>
      <c r="M961" s="34"/>
      <c r="N961" s="34"/>
    </row>
    <row r="962" spans="1:14" x14ac:dyDescent="0.2">
      <c r="A962" s="34"/>
      <c r="B962" s="34"/>
      <c r="C962" s="34"/>
      <c r="D962" s="34"/>
      <c r="E962" s="34"/>
      <c r="F962" s="34"/>
      <c r="G962" s="34"/>
      <c r="H962" s="34"/>
      <c r="I962" s="34"/>
      <c r="J962" s="34"/>
      <c r="K962" s="34"/>
      <c r="L962" s="34"/>
      <c r="M962" s="34"/>
      <c r="N962" s="34"/>
    </row>
    <row r="963" spans="1:14" x14ac:dyDescent="0.2">
      <c r="A963" s="34"/>
      <c r="B963" s="34"/>
      <c r="C963" s="34"/>
      <c r="D963" s="34"/>
      <c r="E963" s="34"/>
      <c r="F963" s="34"/>
      <c r="G963" s="34"/>
      <c r="H963" s="34"/>
      <c r="I963" s="34"/>
      <c r="J963" s="34"/>
      <c r="K963" s="34"/>
      <c r="L963" s="34"/>
      <c r="M963" s="34"/>
      <c r="N963" s="34"/>
    </row>
    <row r="964" spans="1:14" x14ac:dyDescent="0.2">
      <c r="A964" s="34"/>
      <c r="B964" s="34"/>
      <c r="C964" s="34"/>
      <c r="D964" s="34"/>
      <c r="E964" s="34"/>
      <c r="F964" s="34"/>
      <c r="G964" s="34"/>
      <c r="H964" s="34"/>
      <c r="I964" s="34"/>
      <c r="J964" s="34"/>
      <c r="K964" s="34"/>
      <c r="L964" s="34"/>
      <c r="M964" s="34"/>
      <c r="N964" s="34"/>
    </row>
    <row r="965" spans="1:14" x14ac:dyDescent="0.2">
      <c r="A965" s="34"/>
      <c r="B965" s="34"/>
      <c r="C965" s="34"/>
      <c r="D965" s="34"/>
      <c r="E965" s="34"/>
      <c r="F965" s="34"/>
      <c r="G965" s="34"/>
      <c r="H965" s="34"/>
      <c r="I965" s="34"/>
      <c r="J965" s="34"/>
      <c r="K965" s="34"/>
      <c r="L965" s="34"/>
      <c r="M965" s="34"/>
      <c r="N965" s="34"/>
    </row>
    <row r="966" spans="1:14" x14ac:dyDescent="0.2">
      <c r="A966" s="34"/>
      <c r="B966" s="34"/>
      <c r="C966" s="34"/>
      <c r="D966" s="34"/>
      <c r="E966" s="34"/>
      <c r="F966" s="34"/>
      <c r="G966" s="34"/>
      <c r="H966" s="34"/>
      <c r="I966" s="34"/>
      <c r="J966" s="34"/>
      <c r="K966" s="34"/>
      <c r="L966" s="34"/>
      <c r="M966" s="34"/>
      <c r="N966" s="34"/>
    </row>
    <row r="967" spans="1:14" x14ac:dyDescent="0.2">
      <c r="A967" s="34"/>
      <c r="B967" s="34"/>
      <c r="C967" s="34"/>
      <c r="D967" s="34"/>
      <c r="E967" s="34"/>
      <c r="F967" s="34"/>
      <c r="G967" s="34"/>
      <c r="H967" s="34"/>
      <c r="I967" s="34"/>
      <c r="J967" s="34"/>
      <c r="K967" s="34"/>
      <c r="L967" s="34"/>
      <c r="M967" s="34"/>
      <c r="N967" s="34"/>
    </row>
    <row r="968" spans="1:14" x14ac:dyDescent="0.2">
      <c r="A968" s="34"/>
      <c r="B968" s="34"/>
      <c r="C968" s="34"/>
      <c r="D968" s="34"/>
      <c r="E968" s="34"/>
      <c r="F968" s="34"/>
      <c r="G968" s="34"/>
      <c r="H968" s="34"/>
      <c r="I968" s="34"/>
      <c r="J968" s="34"/>
      <c r="K968" s="34"/>
      <c r="L968" s="34"/>
      <c r="M968" s="34"/>
      <c r="N968" s="34"/>
    </row>
    <row r="969" spans="1:14" x14ac:dyDescent="0.2">
      <c r="A969" s="34"/>
      <c r="B969" s="34"/>
      <c r="C969" s="34"/>
      <c r="D969" s="34"/>
      <c r="E969" s="34"/>
      <c r="F969" s="34"/>
      <c r="G969" s="34"/>
      <c r="H969" s="34"/>
      <c r="I969" s="34"/>
      <c r="J969" s="34"/>
      <c r="K969" s="34"/>
      <c r="L969" s="34"/>
      <c r="M969" s="34"/>
      <c r="N969" s="34"/>
    </row>
    <row r="970" spans="1:14" x14ac:dyDescent="0.2">
      <c r="A970" s="34"/>
      <c r="B970" s="34"/>
      <c r="C970" s="34"/>
      <c r="D970" s="34"/>
      <c r="E970" s="34"/>
      <c r="F970" s="34"/>
      <c r="G970" s="34"/>
      <c r="H970" s="34"/>
      <c r="I970" s="34"/>
      <c r="J970" s="34"/>
      <c r="K970" s="34"/>
      <c r="L970" s="34"/>
      <c r="M970" s="34"/>
      <c r="N970" s="34"/>
    </row>
    <row r="971" spans="1:14" x14ac:dyDescent="0.2">
      <c r="A971" s="34"/>
      <c r="B971" s="34"/>
      <c r="C971" s="34"/>
      <c r="D971" s="34"/>
      <c r="E971" s="34"/>
      <c r="F971" s="34"/>
      <c r="G971" s="34"/>
      <c r="H971" s="34"/>
      <c r="I971" s="34"/>
      <c r="J971" s="34"/>
      <c r="K971" s="34"/>
      <c r="L971" s="34"/>
      <c r="M971" s="34"/>
      <c r="N971" s="34"/>
    </row>
    <row r="972" spans="1:14" x14ac:dyDescent="0.2">
      <c r="A972" s="34"/>
      <c r="B972" s="34"/>
      <c r="C972" s="34"/>
      <c r="D972" s="34"/>
      <c r="E972" s="34"/>
      <c r="F972" s="34"/>
      <c r="G972" s="34"/>
      <c r="H972" s="34"/>
      <c r="I972" s="34"/>
      <c r="J972" s="34"/>
      <c r="K972" s="34"/>
      <c r="L972" s="34"/>
      <c r="M972" s="34"/>
      <c r="N972" s="34"/>
    </row>
    <row r="973" spans="1:14" x14ac:dyDescent="0.2">
      <c r="A973" s="34"/>
      <c r="B973" s="34"/>
      <c r="C973" s="34"/>
      <c r="D973" s="34"/>
      <c r="E973" s="34"/>
      <c r="F973" s="34"/>
      <c r="G973" s="34"/>
      <c r="H973" s="34"/>
      <c r="I973" s="34"/>
      <c r="J973" s="34"/>
      <c r="K973" s="34"/>
      <c r="L973" s="34"/>
      <c r="M973" s="34"/>
      <c r="N973" s="34"/>
    </row>
    <row r="974" spans="1:14" x14ac:dyDescent="0.2">
      <c r="A974" s="34"/>
      <c r="B974" s="34"/>
      <c r="C974" s="34"/>
      <c r="D974" s="34"/>
      <c r="E974" s="34"/>
      <c r="F974" s="34"/>
      <c r="G974" s="34"/>
      <c r="H974" s="34"/>
      <c r="I974" s="34"/>
      <c r="J974" s="34"/>
      <c r="K974" s="34"/>
      <c r="L974" s="34"/>
      <c r="M974" s="34"/>
      <c r="N974" s="34"/>
    </row>
    <row r="975" spans="1:14" x14ac:dyDescent="0.2">
      <c r="A975" s="34"/>
      <c r="B975" s="34"/>
      <c r="C975" s="34"/>
      <c r="D975" s="34"/>
      <c r="E975" s="34"/>
      <c r="F975" s="34"/>
      <c r="G975" s="34"/>
      <c r="H975" s="34"/>
      <c r="I975" s="34"/>
      <c r="J975" s="34"/>
      <c r="K975" s="34"/>
      <c r="L975" s="34"/>
      <c r="M975" s="34"/>
      <c r="N975" s="34"/>
    </row>
    <row r="976" spans="1:14" x14ac:dyDescent="0.2">
      <c r="A976" s="34"/>
      <c r="B976" s="34"/>
      <c r="C976" s="34"/>
      <c r="D976" s="34"/>
      <c r="E976" s="34"/>
      <c r="F976" s="34"/>
      <c r="G976" s="34"/>
      <c r="H976" s="34"/>
      <c r="I976" s="34"/>
      <c r="J976" s="34"/>
      <c r="K976" s="34"/>
      <c r="L976" s="34"/>
      <c r="M976" s="34"/>
      <c r="N976" s="34"/>
    </row>
    <row r="977" spans="1:14" x14ac:dyDescent="0.2">
      <c r="A977" s="34"/>
      <c r="B977" s="34"/>
      <c r="C977" s="34"/>
      <c r="D977" s="34"/>
      <c r="E977" s="34"/>
      <c r="F977" s="34"/>
      <c r="G977" s="34"/>
      <c r="H977" s="34"/>
      <c r="I977" s="34"/>
      <c r="J977" s="34"/>
      <c r="K977" s="34"/>
      <c r="L977" s="34"/>
      <c r="M977" s="34"/>
      <c r="N977" s="34"/>
    </row>
    <row r="978" spans="1:14" x14ac:dyDescent="0.2">
      <c r="A978" s="34"/>
      <c r="B978" s="34"/>
      <c r="C978" s="34"/>
      <c r="D978" s="34"/>
      <c r="E978" s="34"/>
      <c r="F978" s="34"/>
      <c r="G978" s="34"/>
      <c r="H978" s="34"/>
      <c r="I978" s="34"/>
      <c r="J978" s="34"/>
      <c r="K978" s="34"/>
      <c r="L978" s="34"/>
      <c r="M978" s="34"/>
      <c r="N978" s="34"/>
    </row>
    <row r="979" spans="1:14" x14ac:dyDescent="0.2">
      <c r="A979" s="34"/>
      <c r="B979" s="34"/>
      <c r="C979" s="34"/>
      <c r="D979" s="34"/>
      <c r="E979" s="34"/>
      <c r="F979" s="34"/>
      <c r="G979" s="34"/>
      <c r="H979" s="34"/>
      <c r="I979" s="34"/>
      <c r="J979" s="34"/>
      <c r="K979" s="34"/>
      <c r="L979" s="34"/>
      <c r="M979" s="34"/>
      <c r="N979" s="34"/>
    </row>
    <row r="980" spans="1:14" x14ac:dyDescent="0.2">
      <c r="A980" s="34"/>
      <c r="B980" s="34"/>
      <c r="C980" s="34"/>
      <c r="D980" s="34"/>
      <c r="E980" s="34"/>
      <c r="F980" s="34"/>
      <c r="G980" s="34"/>
      <c r="H980" s="34"/>
      <c r="I980" s="34"/>
      <c r="J980" s="34"/>
      <c r="K980" s="34"/>
      <c r="L980" s="34"/>
      <c r="M980" s="34"/>
      <c r="N980" s="34"/>
    </row>
    <row r="981" spans="1:14" x14ac:dyDescent="0.2">
      <c r="A981" s="34"/>
      <c r="B981" s="34"/>
      <c r="C981" s="34"/>
      <c r="D981" s="34"/>
      <c r="E981" s="34"/>
      <c r="F981" s="34"/>
      <c r="G981" s="34"/>
      <c r="H981" s="34"/>
      <c r="I981" s="34"/>
      <c r="J981" s="34"/>
      <c r="K981" s="34"/>
      <c r="L981" s="34"/>
      <c r="M981" s="34"/>
      <c r="N981" s="34"/>
    </row>
    <row r="982" spans="1:14" x14ac:dyDescent="0.2">
      <c r="A982" s="34"/>
      <c r="B982" s="34"/>
      <c r="C982" s="34"/>
      <c r="D982" s="34"/>
      <c r="E982" s="34"/>
      <c r="F982" s="34"/>
      <c r="G982" s="34"/>
      <c r="H982" s="34"/>
      <c r="I982" s="34"/>
      <c r="J982" s="34"/>
      <c r="K982" s="34"/>
      <c r="L982" s="34"/>
      <c r="M982" s="34"/>
      <c r="N982" s="34"/>
    </row>
  </sheetData>
  <hyperlinks>
    <hyperlink ref="A5" location="INDICE!A8" display="VOLVER AL INDICE" xr:uid="{1C3839F5-C70C-4B0C-85DA-B5B29504CBAF}"/>
    <hyperlink ref="C9" location="'6.2'!B17" display="Otorgados en general (1)" xr:uid="{E8989393-CCAB-47F3-A567-C5593CC3CBEE}"/>
    <hyperlink ref="D9" location="'6.2'!B18" display="Otorgados del año (2)" xr:uid="{D13A253F-8FB7-4DEB-B652-3FC2936931E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R988"/>
  <sheetViews>
    <sheetView zoomScale="130" zoomScaleNormal="130" workbookViewId="0">
      <pane xSplit="1" ySplit="9" topLeftCell="B124" activePane="bottomRight" state="frozen"/>
      <selection pane="topRight" activeCell="B1" sqref="B1"/>
      <selection pane="bottomLeft" activeCell="A10" sqref="A10"/>
      <selection pane="bottomRight" activeCell="B129" sqref="B129"/>
    </sheetView>
  </sheetViews>
  <sheetFormatPr baseColWidth="10" defaultColWidth="14.42578125" defaultRowHeight="15" customHeight="1" x14ac:dyDescent="0.2"/>
  <cols>
    <col min="1" max="1" width="9.85546875" customWidth="1"/>
    <col min="2" max="25" width="14.28515625" customWidth="1"/>
    <col min="26" max="44" width="11.5703125" customWidth="1"/>
  </cols>
  <sheetData>
    <row r="1" spans="1:44" ht="3" customHeight="1" x14ac:dyDescent="0.2">
      <c r="A1" s="562"/>
      <c r="B1" s="236"/>
      <c r="C1" s="236"/>
      <c r="D1" s="236"/>
      <c r="E1" s="236"/>
      <c r="F1" s="29"/>
      <c r="G1" s="29"/>
      <c r="H1" s="29"/>
      <c r="I1" s="1177"/>
      <c r="J1" s="236"/>
      <c r="K1" s="236"/>
      <c r="L1" s="236"/>
      <c r="M1" s="236"/>
      <c r="N1" s="29"/>
      <c r="O1" s="29"/>
      <c r="P1" s="29"/>
      <c r="Q1" s="1177"/>
      <c r="R1" s="236"/>
      <c r="S1" s="236"/>
      <c r="T1" s="236"/>
      <c r="U1" s="236"/>
      <c r="V1" s="29"/>
      <c r="W1" s="29"/>
      <c r="X1" s="29"/>
      <c r="Y1" s="30"/>
      <c r="Z1" s="37"/>
      <c r="AA1" s="37"/>
      <c r="AB1" s="37"/>
      <c r="AC1" s="37"/>
      <c r="AD1" s="37"/>
      <c r="AE1" s="37"/>
      <c r="AF1" s="37"/>
      <c r="AG1" s="37"/>
      <c r="AH1" s="37"/>
      <c r="AI1" s="37"/>
      <c r="AJ1" s="37"/>
      <c r="AK1" s="37"/>
      <c r="AL1" s="37"/>
      <c r="AM1" s="37"/>
      <c r="AN1" s="37"/>
      <c r="AO1" s="37"/>
      <c r="AP1" s="37"/>
      <c r="AQ1" s="37"/>
      <c r="AR1" s="37"/>
    </row>
    <row r="2" spans="1:44" ht="11.25" customHeight="1" x14ac:dyDescent="0.2">
      <c r="A2" s="563" t="s">
        <v>13</v>
      </c>
      <c r="B2" s="450" t="s">
        <v>404</v>
      </c>
      <c r="C2" s="450"/>
      <c r="D2" s="450"/>
      <c r="E2" s="450"/>
      <c r="F2" s="450"/>
      <c r="G2" s="450"/>
      <c r="H2" s="450"/>
      <c r="I2" s="1178"/>
      <c r="J2" s="450" t="s">
        <v>404</v>
      </c>
      <c r="K2" s="450"/>
      <c r="L2" s="450"/>
      <c r="M2" s="450"/>
      <c r="N2" s="450"/>
      <c r="O2" s="450"/>
      <c r="P2" s="450"/>
      <c r="Q2" s="1178"/>
      <c r="R2" s="450" t="s">
        <v>404</v>
      </c>
      <c r="S2" s="450"/>
      <c r="T2" s="450"/>
      <c r="U2" s="450"/>
      <c r="V2" s="450"/>
      <c r="W2" s="450"/>
      <c r="X2" s="450"/>
      <c r="Y2" s="514"/>
      <c r="Z2" s="37"/>
      <c r="AA2" s="34"/>
      <c r="AB2" s="43"/>
      <c r="AC2" s="44"/>
      <c r="AD2" s="37"/>
      <c r="AE2" s="37"/>
      <c r="AF2" s="37"/>
      <c r="AG2" s="37"/>
      <c r="AH2" s="37"/>
      <c r="AI2" s="37"/>
      <c r="AJ2" s="37"/>
      <c r="AK2" s="37"/>
      <c r="AL2" s="37"/>
      <c r="AM2" s="37"/>
      <c r="AN2" s="37"/>
      <c r="AO2" s="37"/>
      <c r="AP2" s="37"/>
      <c r="AQ2" s="37"/>
      <c r="AR2" s="37"/>
    </row>
    <row r="3" spans="1:44" ht="11.25" customHeight="1" x14ac:dyDescent="0.2">
      <c r="A3" s="563" t="s">
        <v>14</v>
      </c>
      <c r="B3" s="1153" t="s">
        <v>78</v>
      </c>
      <c r="C3" s="1153"/>
      <c r="D3" s="1153"/>
      <c r="E3" s="1153"/>
      <c r="F3" s="1153"/>
      <c r="G3" s="1153"/>
      <c r="H3" s="1153"/>
      <c r="I3" s="1179"/>
      <c r="J3" s="1153" t="s">
        <v>78</v>
      </c>
      <c r="K3" s="1153"/>
      <c r="L3" s="1153"/>
      <c r="M3" s="1153"/>
      <c r="N3" s="1153"/>
      <c r="O3" s="1153"/>
      <c r="P3" s="1153"/>
      <c r="Q3" s="1179"/>
      <c r="R3" s="1153" t="s">
        <v>78</v>
      </c>
      <c r="S3" s="1153"/>
      <c r="T3" s="1153"/>
      <c r="U3" s="1153"/>
      <c r="V3" s="1153"/>
      <c r="W3" s="1153"/>
      <c r="X3" s="1153"/>
      <c r="Y3" s="1154"/>
      <c r="Z3" s="37"/>
      <c r="AA3" s="34"/>
      <c r="AB3" s="34"/>
      <c r="AC3" s="44"/>
      <c r="AD3" s="37"/>
      <c r="AE3" s="37"/>
      <c r="AF3" s="37"/>
      <c r="AG3" s="37"/>
      <c r="AH3" s="37"/>
      <c r="AI3" s="37"/>
      <c r="AJ3" s="37"/>
      <c r="AK3" s="37"/>
      <c r="AL3" s="37"/>
      <c r="AM3" s="37"/>
      <c r="AN3" s="37"/>
      <c r="AO3" s="37"/>
      <c r="AP3" s="37"/>
      <c r="AQ3" s="37"/>
      <c r="AR3" s="37"/>
    </row>
    <row r="4" spans="1:44" ht="3" customHeight="1" x14ac:dyDescent="0.2">
      <c r="A4" s="564"/>
      <c r="B4" s="746"/>
      <c r="C4" s="389"/>
      <c r="D4" s="389"/>
      <c r="E4" s="389"/>
      <c r="F4" s="389"/>
      <c r="G4" s="389"/>
      <c r="H4" s="389"/>
      <c r="I4" s="1180"/>
      <c r="J4" s="389"/>
      <c r="K4" s="389"/>
      <c r="L4" s="389"/>
      <c r="M4" s="389"/>
      <c r="N4" s="389"/>
      <c r="O4" s="389"/>
      <c r="P4" s="389"/>
      <c r="Q4" s="1180"/>
      <c r="R4" s="389"/>
      <c r="S4" s="389"/>
      <c r="T4" s="389"/>
      <c r="U4" s="389"/>
      <c r="V4" s="389"/>
      <c r="W4" s="389"/>
      <c r="X4" s="389"/>
      <c r="Y4" s="747"/>
      <c r="Z4" s="37"/>
      <c r="AA4" s="34"/>
      <c r="AB4" s="34"/>
      <c r="AC4" s="44"/>
      <c r="AD4" s="37"/>
      <c r="AE4" s="37"/>
      <c r="AF4" s="37"/>
      <c r="AG4" s="37"/>
      <c r="AH4" s="37"/>
      <c r="AI4" s="37"/>
      <c r="AJ4" s="37"/>
      <c r="AK4" s="37"/>
      <c r="AL4" s="37"/>
      <c r="AM4" s="37"/>
      <c r="AN4" s="37"/>
      <c r="AO4" s="37"/>
      <c r="AP4" s="37"/>
      <c r="AQ4" s="37"/>
      <c r="AR4" s="37"/>
    </row>
    <row r="5" spans="1:44" ht="21" customHeight="1" x14ac:dyDescent="0.2">
      <c r="A5" s="565" t="s">
        <v>84</v>
      </c>
      <c r="B5" s="748"/>
      <c r="C5" s="80"/>
      <c r="D5" s="80"/>
      <c r="E5" s="80"/>
      <c r="F5" s="80"/>
      <c r="G5" s="80"/>
      <c r="H5" s="80"/>
      <c r="I5" s="1181"/>
      <c r="J5" s="80"/>
      <c r="K5" s="80"/>
      <c r="L5" s="80"/>
      <c r="M5" s="80"/>
      <c r="N5" s="80"/>
      <c r="O5" s="80"/>
      <c r="P5" s="80"/>
      <c r="Q5" s="1181"/>
      <c r="R5" s="80"/>
      <c r="S5" s="80"/>
      <c r="T5" s="80"/>
      <c r="U5" s="80"/>
      <c r="V5" s="80"/>
      <c r="W5" s="80"/>
      <c r="X5" s="80"/>
      <c r="Y5" s="749"/>
      <c r="Z5" s="37"/>
      <c r="AA5" s="34"/>
      <c r="AB5" s="34"/>
      <c r="AC5" s="44"/>
      <c r="AD5" s="37"/>
      <c r="AE5" s="37"/>
      <c r="AF5" s="37"/>
      <c r="AG5" s="37"/>
      <c r="AH5" s="37"/>
      <c r="AI5" s="37"/>
      <c r="AJ5" s="37"/>
      <c r="AK5" s="37"/>
      <c r="AL5" s="37"/>
      <c r="AM5" s="37"/>
      <c r="AN5" s="37"/>
      <c r="AO5" s="37"/>
      <c r="AP5" s="37"/>
      <c r="AQ5" s="37"/>
      <c r="AR5" s="37"/>
    </row>
    <row r="6" spans="1:44" ht="24" customHeight="1" x14ac:dyDescent="0.2">
      <c r="A6" s="564" t="s">
        <v>406</v>
      </c>
      <c r="B6" s="1160" t="s">
        <v>407</v>
      </c>
      <c r="C6" s="1161"/>
      <c r="D6" s="1161"/>
      <c r="E6" s="1161"/>
      <c r="F6" s="1161"/>
      <c r="G6" s="1161"/>
      <c r="H6" s="1161"/>
      <c r="I6" s="1182"/>
      <c r="J6" s="1161" t="s">
        <v>408</v>
      </c>
      <c r="K6" s="1161"/>
      <c r="L6" s="1161"/>
      <c r="M6" s="1161"/>
      <c r="N6" s="1161"/>
      <c r="O6" s="1161"/>
      <c r="P6" s="1161"/>
      <c r="Q6" s="1182"/>
      <c r="R6" s="1161" t="s">
        <v>11</v>
      </c>
      <c r="S6" s="1161"/>
      <c r="T6" s="1161"/>
      <c r="U6" s="1161"/>
      <c r="V6" s="1161"/>
      <c r="W6" s="1161"/>
      <c r="X6" s="1161"/>
      <c r="Y6" s="1162"/>
      <c r="Z6" s="37"/>
      <c r="AA6" s="34"/>
      <c r="AB6" s="34"/>
      <c r="AC6" s="44"/>
      <c r="AD6" s="37"/>
      <c r="AE6" s="37"/>
      <c r="AF6" s="37"/>
      <c r="AG6" s="37"/>
      <c r="AH6" s="37"/>
      <c r="AI6" s="37"/>
      <c r="AJ6" s="37"/>
      <c r="AK6" s="37"/>
      <c r="AL6" s="37"/>
      <c r="AM6" s="37"/>
      <c r="AN6" s="37"/>
      <c r="AO6" s="37"/>
      <c r="AP6" s="37"/>
      <c r="AQ6" s="37"/>
      <c r="AR6" s="37"/>
    </row>
    <row r="7" spans="1:44" ht="21" customHeight="1" x14ac:dyDescent="0.2">
      <c r="A7" s="564" t="s">
        <v>15</v>
      </c>
      <c r="B7" s="559" t="s">
        <v>29</v>
      </c>
      <c r="C7" s="406" t="s">
        <v>29</v>
      </c>
      <c r="D7" s="406" t="s">
        <v>29</v>
      </c>
      <c r="E7" s="407" t="s">
        <v>29</v>
      </c>
      <c r="F7" s="405" t="s">
        <v>23</v>
      </c>
      <c r="G7" s="406" t="s">
        <v>23</v>
      </c>
      <c r="H7" s="406" t="s">
        <v>23</v>
      </c>
      <c r="I7" s="1183" t="s">
        <v>23</v>
      </c>
      <c r="J7" s="559" t="s">
        <v>29</v>
      </c>
      <c r="K7" s="406" t="s">
        <v>29</v>
      </c>
      <c r="L7" s="406" t="s">
        <v>29</v>
      </c>
      <c r="M7" s="407" t="s">
        <v>29</v>
      </c>
      <c r="N7" s="405" t="s">
        <v>23</v>
      </c>
      <c r="O7" s="406" t="s">
        <v>23</v>
      </c>
      <c r="P7" s="406" t="s">
        <v>23</v>
      </c>
      <c r="Q7" s="1183" t="s">
        <v>23</v>
      </c>
      <c r="R7" s="559" t="s">
        <v>29</v>
      </c>
      <c r="S7" s="406" t="s">
        <v>29</v>
      </c>
      <c r="T7" s="406" t="s">
        <v>29</v>
      </c>
      <c r="U7" s="407" t="s">
        <v>29</v>
      </c>
      <c r="V7" s="405" t="s">
        <v>23</v>
      </c>
      <c r="W7" s="406" t="s">
        <v>23</v>
      </c>
      <c r="X7" s="406" t="s">
        <v>23</v>
      </c>
      <c r="Y7" s="408" t="s">
        <v>23</v>
      </c>
      <c r="Z7" s="37"/>
      <c r="AA7" s="34"/>
      <c r="AB7" s="34"/>
      <c r="AC7" s="44"/>
      <c r="AD7" s="37"/>
      <c r="AE7" s="37"/>
      <c r="AF7" s="37"/>
      <c r="AG7" s="37"/>
      <c r="AH7" s="37"/>
      <c r="AI7" s="37"/>
      <c r="AJ7" s="37"/>
      <c r="AK7" s="37"/>
      <c r="AL7" s="37"/>
      <c r="AM7" s="37"/>
      <c r="AN7" s="37"/>
      <c r="AO7" s="37"/>
      <c r="AP7" s="37"/>
      <c r="AQ7" s="37"/>
      <c r="AR7" s="37"/>
    </row>
    <row r="8" spans="1:44" ht="14.25" customHeight="1" x14ac:dyDescent="0.2">
      <c r="A8" s="566" t="s">
        <v>17</v>
      </c>
      <c r="B8" s="1078" t="s">
        <v>37</v>
      </c>
      <c r="C8" s="1078"/>
      <c r="D8" s="1078"/>
      <c r="E8" s="1079"/>
      <c r="F8" s="1155" t="s">
        <v>38</v>
      </c>
      <c r="G8" s="1156"/>
      <c r="H8" s="1156"/>
      <c r="I8" s="1184"/>
      <c r="J8" s="1078" t="s">
        <v>37</v>
      </c>
      <c r="K8" s="1078"/>
      <c r="L8" s="1078"/>
      <c r="M8" s="1079"/>
      <c r="N8" s="1155" t="s">
        <v>38</v>
      </c>
      <c r="O8" s="1156"/>
      <c r="P8" s="1156"/>
      <c r="Q8" s="1184"/>
      <c r="R8" s="1078" t="s">
        <v>37</v>
      </c>
      <c r="S8" s="1078"/>
      <c r="T8" s="1078"/>
      <c r="U8" s="1079"/>
      <c r="V8" s="1155" t="s">
        <v>38</v>
      </c>
      <c r="W8" s="1156"/>
      <c r="X8" s="1156"/>
      <c r="Y8" s="1157"/>
      <c r="Z8" s="37"/>
      <c r="AA8" s="34"/>
      <c r="AB8" s="34"/>
      <c r="AC8" s="44"/>
      <c r="AD8" s="37"/>
      <c r="AE8" s="37"/>
      <c r="AF8" s="37"/>
      <c r="AG8" s="37"/>
      <c r="AH8" s="37"/>
      <c r="AI8" s="37"/>
      <c r="AJ8" s="37"/>
      <c r="AK8" s="37"/>
      <c r="AL8" s="37"/>
      <c r="AM8" s="37"/>
      <c r="AN8" s="37"/>
      <c r="AO8" s="37"/>
      <c r="AP8" s="37"/>
      <c r="AQ8" s="37"/>
      <c r="AR8" s="37"/>
    </row>
    <row r="9" spans="1:44" ht="14.25" customHeight="1" thickBot="1" x14ac:dyDescent="0.25">
      <c r="A9" s="578"/>
      <c r="B9" s="579" t="s">
        <v>28</v>
      </c>
      <c r="C9" s="580" t="s">
        <v>40</v>
      </c>
      <c r="D9" s="580" t="s">
        <v>41</v>
      </c>
      <c r="E9" s="581" t="s">
        <v>42</v>
      </c>
      <c r="F9" s="582" t="s">
        <v>39</v>
      </c>
      <c r="G9" s="583" t="s">
        <v>40</v>
      </c>
      <c r="H9" s="583" t="s">
        <v>41</v>
      </c>
      <c r="I9" s="1185" t="s">
        <v>42</v>
      </c>
      <c r="J9" s="579" t="s">
        <v>28</v>
      </c>
      <c r="K9" s="580" t="s">
        <v>40</v>
      </c>
      <c r="L9" s="580" t="s">
        <v>41</v>
      </c>
      <c r="M9" s="581" t="s">
        <v>42</v>
      </c>
      <c r="N9" s="582" t="s">
        <v>39</v>
      </c>
      <c r="O9" s="583" t="s">
        <v>40</v>
      </c>
      <c r="P9" s="583" t="s">
        <v>41</v>
      </c>
      <c r="Q9" s="1185" t="s">
        <v>42</v>
      </c>
      <c r="R9" s="579" t="s">
        <v>28</v>
      </c>
      <c r="S9" s="580" t="s">
        <v>40</v>
      </c>
      <c r="T9" s="580" t="s">
        <v>41</v>
      </c>
      <c r="U9" s="581" t="s">
        <v>42</v>
      </c>
      <c r="V9" s="582" t="s">
        <v>39</v>
      </c>
      <c r="W9" s="583" t="s">
        <v>40</v>
      </c>
      <c r="X9" s="583" t="s">
        <v>41</v>
      </c>
      <c r="Y9" s="584" t="s">
        <v>42</v>
      </c>
      <c r="Z9" s="37"/>
      <c r="AA9" s="34"/>
      <c r="AB9" s="34"/>
      <c r="AC9" s="44"/>
      <c r="AD9" s="37"/>
      <c r="AE9" s="37"/>
      <c r="AF9" s="37"/>
      <c r="AG9" s="37"/>
      <c r="AH9" s="37"/>
      <c r="AI9" s="37"/>
      <c r="AJ9" s="37"/>
      <c r="AK9" s="37"/>
      <c r="AL9" s="37"/>
      <c r="AM9" s="37"/>
      <c r="AN9" s="37"/>
      <c r="AO9" s="37"/>
      <c r="AP9" s="37"/>
      <c r="AQ9" s="37"/>
      <c r="AR9" s="37"/>
    </row>
    <row r="10" spans="1:44" ht="12.75" customHeight="1" x14ac:dyDescent="0.2">
      <c r="A10" s="567">
        <v>2016.01</v>
      </c>
      <c r="B10" s="1163"/>
      <c r="C10" s="1164"/>
      <c r="D10" s="1164"/>
      <c r="E10" s="1165"/>
      <c r="F10" s="1166"/>
      <c r="G10" s="1164"/>
      <c r="H10" s="1164"/>
      <c r="I10" s="1186"/>
      <c r="J10" s="1163"/>
      <c r="K10" s="1164"/>
      <c r="L10" s="1164"/>
      <c r="M10" s="1165"/>
      <c r="N10" s="1166"/>
      <c r="O10" s="1164"/>
      <c r="P10" s="1164"/>
      <c r="Q10" s="1186"/>
      <c r="R10" s="1206">
        <v>9107.4713708195504</v>
      </c>
      <c r="S10" s="1207">
        <v>4772.9106945975736</v>
      </c>
      <c r="T10" s="1207">
        <v>3668.2187431091506</v>
      </c>
      <c r="U10" s="1208">
        <v>666.34193311282615</v>
      </c>
      <c r="V10" s="576"/>
      <c r="W10" s="558"/>
      <c r="X10" s="558"/>
      <c r="Y10" s="577"/>
      <c r="Z10" s="37"/>
      <c r="AA10" s="37"/>
      <c r="AB10" s="37"/>
      <c r="AC10" s="37"/>
      <c r="AD10" s="37"/>
      <c r="AE10" s="37"/>
      <c r="AF10" s="37"/>
      <c r="AG10" s="37"/>
      <c r="AH10" s="37"/>
      <c r="AI10" s="37"/>
      <c r="AJ10" s="37"/>
      <c r="AK10" s="37"/>
      <c r="AL10" s="37"/>
      <c r="AM10" s="37"/>
      <c r="AN10" s="37"/>
      <c r="AO10" s="37"/>
      <c r="AP10" s="37"/>
      <c r="AQ10" s="37"/>
      <c r="AR10" s="37"/>
    </row>
    <row r="11" spans="1:44" ht="12.75" customHeight="1" x14ac:dyDescent="0.2">
      <c r="A11" s="567">
        <v>2016.02</v>
      </c>
      <c r="B11" s="1167"/>
      <c r="C11" s="1164"/>
      <c r="D11" s="1164"/>
      <c r="E11" s="1165"/>
      <c r="F11" s="1168"/>
      <c r="G11" s="1169"/>
      <c r="H11" s="1169"/>
      <c r="I11" s="1187"/>
      <c r="J11" s="1167"/>
      <c r="K11" s="1164"/>
      <c r="L11" s="1164"/>
      <c r="M11" s="1165"/>
      <c r="N11" s="1168"/>
      <c r="O11" s="1169"/>
      <c r="P11" s="1169"/>
      <c r="Q11" s="1187"/>
      <c r="R11" s="561">
        <v>9241.7521499448703</v>
      </c>
      <c r="S11" s="390">
        <v>4898.250937155457</v>
      </c>
      <c r="T11" s="390">
        <v>3668.2187431091506</v>
      </c>
      <c r="U11" s="396">
        <v>675.28246968026451</v>
      </c>
      <c r="V11" s="399">
        <v>1.4829993989102785E-2</v>
      </c>
      <c r="W11" s="400">
        <v>2.6234102954848737E-2</v>
      </c>
      <c r="X11" s="400">
        <v>0</v>
      </c>
      <c r="Y11" s="401">
        <v>1.34E-2</v>
      </c>
      <c r="Z11" s="37"/>
      <c r="AA11" s="37"/>
      <c r="AB11" s="37"/>
      <c r="AC11" s="37"/>
      <c r="AD11" s="37"/>
      <c r="AE11" s="37"/>
      <c r="AF11" s="37"/>
      <c r="AG11" s="37"/>
      <c r="AH11" s="37"/>
      <c r="AI11" s="37"/>
      <c r="AJ11" s="37"/>
      <c r="AK11" s="37"/>
      <c r="AL11" s="37"/>
      <c r="AM11" s="37"/>
      <c r="AN11" s="37"/>
      <c r="AO11" s="37"/>
      <c r="AP11" s="37"/>
      <c r="AQ11" s="37"/>
      <c r="AR11" s="37"/>
    </row>
    <row r="12" spans="1:44" ht="12.75" customHeight="1" x14ac:dyDescent="0.2">
      <c r="A12" s="567">
        <v>2016.03</v>
      </c>
      <c r="B12" s="1167"/>
      <c r="C12" s="1164"/>
      <c r="D12" s="1164"/>
      <c r="E12" s="1165"/>
      <c r="F12" s="1170"/>
      <c r="G12" s="1171"/>
      <c r="H12" s="1171"/>
      <c r="I12" s="1188"/>
      <c r="J12" s="1167"/>
      <c r="K12" s="1164"/>
      <c r="L12" s="1164"/>
      <c r="M12" s="1165"/>
      <c r="N12" s="1170"/>
      <c r="O12" s="1171"/>
      <c r="P12" s="1171"/>
      <c r="Q12" s="1188"/>
      <c r="R12" s="561">
        <v>9332.1966923925029</v>
      </c>
      <c r="S12" s="390">
        <v>4981.319367879456</v>
      </c>
      <c r="T12" s="390">
        <v>3668.2187431091506</v>
      </c>
      <c r="U12" s="396">
        <v>682.6585814038956</v>
      </c>
      <c r="V12" s="402">
        <v>9.7328942158318998E-3</v>
      </c>
      <c r="W12" s="403">
        <v>1.6853478626903229E-2</v>
      </c>
      <c r="X12" s="403">
        <v>0</v>
      </c>
      <c r="Y12" s="404">
        <v>1.0923001935950527E-2</v>
      </c>
      <c r="Z12" s="37"/>
      <c r="AA12" s="37"/>
      <c r="AB12" s="37"/>
      <c r="AC12" s="37"/>
      <c r="AD12" s="37"/>
      <c r="AE12" s="37"/>
      <c r="AF12" s="37"/>
      <c r="AG12" s="37"/>
      <c r="AH12" s="37"/>
      <c r="AI12" s="37"/>
      <c r="AJ12" s="37"/>
      <c r="AK12" s="37"/>
      <c r="AL12" s="37"/>
      <c r="AM12" s="37"/>
      <c r="AN12" s="37"/>
      <c r="AO12" s="37"/>
      <c r="AP12" s="37"/>
      <c r="AQ12" s="37"/>
      <c r="AR12" s="37"/>
    </row>
    <row r="13" spans="1:44" ht="12.75" customHeight="1" x14ac:dyDescent="0.2">
      <c r="A13" s="567">
        <v>2016.04</v>
      </c>
      <c r="B13" s="1167"/>
      <c r="C13" s="1164"/>
      <c r="D13" s="1164"/>
      <c r="E13" s="1165"/>
      <c r="F13" s="1170"/>
      <c r="G13" s="1171"/>
      <c r="H13" s="1171"/>
      <c r="I13" s="1188"/>
      <c r="J13" s="1167"/>
      <c r="K13" s="1164"/>
      <c r="L13" s="1164"/>
      <c r="M13" s="1165"/>
      <c r="N13" s="1170"/>
      <c r="O13" s="1171"/>
      <c r="P13" s="1171"/>
      <c r="Q13" s="1188"/>
      <c r="R13" s="561">
        <v>10335.237045203969</v>
      </c>
      <c r="S13" s="390">
        <v>5078.6591694230056</v>
      </c>
      <c r="T13" s="390">
        <v>4475.2076442484376</v>
      </c>
      <c r="U13" s="396">
        <v>781.37023153252471</v>
      </c>
      <c r="V13" s="402">
        <v>0.1074209469515026</v>
      </c>
      <c r="W13" s="403">
        <v>1.9469255999449153E-2</v>
      </c>
      <c r="X13" s="403">
        <v>0.21999483109465667</v>
      </c>
      <c r="Y13" s="404">
        <v>0.14459885632086755</v>
      </c>
      <c r="Z13" s="37"/>
      <c r="AA13" s="37"/>
      <c r="AB13" s="37"/>
      <c r="AC13" s="37"/>
      <c r="AD13" s="37"/>
      <c r="AE13" s="37"/>
      <c r="AF13" s="37"/>
      <c r="AG13" s="37"/>
      <c r="AH13" s="37"/>
      <c r="AI13" s="37"/>
      <c r="AJ13" s="37"/>
      <c r="AK13" s="37"/>
      <c r="AL13" s="37"/>
      <c r="AM13" s="37"/>
      <c r="AN13" s="37"/>
      <c r="AO13" s="37"/>
      <c r="AP13" s="37"/>
      <c r="AQ13" s="37"/>
      <c r="AR13" s="37"/>
    </row>
    <row r="14" spans="1:44" ht="12.75" customHeight="1" x14ac:dyDescent="0.2">
      <c r="A14" s="567">
        <v>2016.05</v>
      </c>
      <c r="B14" s="1167"/>
      <c r="C14" s="1164"/>
      <c r="D14" s="1164"/>
      <c r="E14" s="1165"/>
      <c r="F14" s="1170"/>
      <c r="G14" s="1171"/>
      <c r="H14" s="1171"/>
      <c r="I14" s="1188"/>
      <c r="J14" s="1167"/>
      <c r="K14" s="1164"/>
      <c r="L14" s="1164"/>
      <c r="M14" s="1165"/>
      <c r="N14" s="1170"/>
      <c r="O14" s="1171"/>
      <c r="P14" s="1171"/>
      <c r="Q14" s="1188"/>
      <c r="R14" s="561">
        <v>10401.758177140757</v>
      </c>
      <c r="S14" s="390">
        <v>5142.5743476662983</v>
      </c>
      <c r="T14" s="390">
        <v>4475.2076442484376</v>
      </c>
      <c r="U14" s="396">
        <v>783.97618522601988</v>
      </c>
      <c r="V14" s="402">
        <v>6.5781119904191332E-3</v>
      </c>
      <c r="W14" s="403">
        <v>1.2870954390402423E-2</v>
      </c>
      <c r="X14" s="403">
        <v>0</v>
      </c>
      <c r="Y14" s="404">
        <v>3.3351074667689051E-3</v>
      </c>
      <c r="Z14" s="37"/>
      <c r="AA14" s="37"/>
      <c r="AB14" s="37"/>
      <c r="AC14" s="37"/>
      <c r="AD14" s="37"/>
      <c r="AE14" s="37"/>
      <c r="AF14" s="37"/>
      <c r="AG14" s="37"/>
      <c r="AH14" s="37"/>
      <c r="AI14" s="37"/>
      <c r="AJ14" s="37"/>
      <c r="AK14" s="37"/>
      <c r="AL14" s="37"/>
      <c r="AM14" s="37"/>
      <c r="AN14" s="37"/>
      <c r="AO14" s="37"/>
      <c r="AP14" s="37"/>
      <c r="AQ14" s="37"/>
      <c r="AR14" s="37"/>
    </row>
    <row r="15" spans="1:44" ht="12.75" customHeight="1" x14ac:dyDescent="0.2">
      <c r="A15" s="567">
        <v>2016.06</v>
      </c>
      <c r="B15" s="1167"/>
      <c r="C15" s="1164"/>
      <c r="D15" s="1164"/>
      <c r="E15" s="1165"/>
      <c r="F15" s="1170"/>
      <c r="G15" s="1171"/>
      <c r="H15" s="1171"/>
      <c r="I15" s="1188"/>
      <c r="J15" s="1167"/>
      <c r="K15" s="1164"/>
      <c r="L15" s="1164"/>
      <c r="M15" s="1165"/>
      <c r="N15" s="1170"/>
      <c r="O15" s="1171"/>
      <c r="P15" s="1171"/>
      <c r="Q15" s="1188"/>
      <c r="R15" s="561">
        <v>10468.098787210583</v>
      </c>
      <c r="S15" s="390">
        <v>5208.7270856302821</v>
      </c>
      <c r="T15" s="390">
        <v>4475.2076442484376</v>
      </c>
      <c r="U15" s="396">
        <v>784.16405733186321</v>
      </c>
      <c r="V15" s="402">
        <v>6.3603474882272248E-3</v>
      </c>
      <c r="W15" s="403">
        <v>1.2823947710109307E-2</v>
      </c>
      <c r="X15" s="403">
        <v>0</v>
      </c>
      <c r="Y15" s="404">
        <v>2.3964006736920673E-4</v>
      </c>
      <c r="Z15" s="37"/>
      <c r="AA15" s="37"/>
      <c r="AB15" s="37"/>
      <c r="AC15" s="37"/>
      <c r="AD15" s="37"/>
      <c r="AE15" s="37"/>
      <c r="AF15" s="37"/>
      <c r="AG15" s="37"/>
      <c r="AH15" s="37"/>
      <c r="AI15" s="37"/>
      <c r="AJ15" s="37"/>
      <c r="AK15" s="37"/>
      <c r="AL15" s="37"/>
      <c r="AM15" s="37"/>
      <c r="AN15" s="37"/>
      <c r="AO15" s="37"/>
      <c r="AP15" s="37"/>
      <c r="AQ15" s="37"/>
      <c r="AR15" s="37"/>
    </row>
    <row r="16" spans="1:44" ht="12.75" customHeight="1" x14ac:dyDescent="0.2">
      <c r="A16" s="567">
        <v>2016.07</v>
      </c>
      <c r="B16" s="1167"/>
      <c r="C16" s="1164"/>
      <c r="D16" s="1164"/>
      <c r="E16" s="1165"/>
      <c r="F16" s="1170"/>
      <c r="G16" s="1171"/>
      <c r="H16" s="1171"/>
      <c r="I16" s="1188"/>
      <c r="J16" s="1167"/>
      <c r="K16" s="1164"/>
      <c r="L16" s="1164"/>
      <c r="M16" s="1165"/>
      <c r="N16" s="1170"/>
      <c r="O16" s="1171"/>
      <c r="P16" s="1171"/>
      <c r="Q16" s="1188"/>
      <c r="R16" s="561">
        <v>10566.164645350971</v>
      </c>
      <c r="S16" s="390">
        <v>5301.0494671076804</v>
      </c>
      <c r="T16" s="390">
        <v>4475.2076442484376</v>
      </c>
      <c r="U16" s="396">
        <v>789.9075339948547</v>
      </c>
      <c r="V16" s="402">
        <v>8.7507025250244119E-3</v>
      </c>
      <c r="W16" s="403">
        <v>1.6478760012668348E-2</v>
      </c>
      <c r="X16" s="403">
        <v>0</v>
      </c>
      <c r="Y16" s="404">
        <v>7.3243304245973473E-3</v>
      </c>
      <c r="Z16" s="37"/>
      <c r="AA16" s="37"/>
      <c r="AB16" s="37"/>
      <c r="AC16" s="37"/>
      <c r="AD16" s="37"/>
      <c r="AE16" s="37"/>
      <c r="AF16" s="37"/>
      <c r="AG16" s="37"/>
      <c r="AH16" s="37"/>
      <c r="AI16" s="37"/>
      <c r="AJ16" s="37"/>
      <c r="AK16" s="37"/>
      <c r="AL16" s="37"/>
      <c r="AM16" s="37"/>
      <c r="AN16" s="37"/>
      <c r="AO16" s="37"/>
      <c r="AP16" s="37"/>
      <c r="AQ16" s="37"/>
      <c r="AR16" s="37"/>
    </row>
    <row r="17" spans="1:44" ht="12.75" customHeight="1" x14ac:dyDescent="0.2">
      <c r="A17" s="567">
        <v>2016.08</v>
      </c>
      <c r="B17" s="1167"/>
      <c r="C17" s="1164"/>
      <c r="D17" s="1164"/>
      <c r="E17" s="1165"/>
      <c r="F17" s="1170"/>
      <c r="G17" s="1171"/>
      <c r="H17" s="1171"/>
      <c r="I17" s="1188"/>
      <c r="J17" s="1167"/>
      <c r="K17" s="1164"/>
      <c r="L17" s="1164"/>
      <c r="M17" s="1165"/>
      <c r="N17" s="1170"/>
      <c r="O17" s="1171"/>
      <c r="P17" s="1171"/>
      <c r="Q17" s="1188"/>
      <c r="R17" s="561">
        <v>10644.407791253214</v>
      </c>
      <c r="S17" s="390">
        <v>5378.2660786475553</v>
      </c>
      <c r="T17" s="390">
        <v>4475.2076442484376</v>
      </c>
      <c r="U17" s="396">
        <v>790.93406835722158</v>
      </c>
      <c r="V17" s="402">
        <v>7.6597990435578467E-3</v>
      </c>
      <c r="W17" s="403">
        <v>1.5086992488093864E-2</v>
      </c>
      <c r="X17" s="403">
        <v>0</v>
      </c>
      <c r="Y17" s="404">
        <v>1.2411261065266022E-3</v>
      </c>
      <c r="Z17" s="37"/>
      <c r="AA17" s="37"/>
      <c r="AB17" s="37"/>
      <c r="AC17" s="37"/>
      <c r="AD17" s="37"/>
      <c r="AE17" s="37"/>
      <c r="AF17" s="37"/>
      <c r="AG17" s="37"/>
      <c r="AH17" s="37"/>
      <c r="AI17" s="37"/>
      <c r="AJ17" s="37"/>
      <c r="AK17" s="37"/>
      <c r="AL17" s="37"/>
      <c r="AM17" s="37"/>
      <c r="AN17" s="37"/>
      <c r="AO17" s="37"/>
      <c r="AP17" s="37"/>
      <c r="AQ17" s="37"/>
      <c r="AR17" s="37"/>
    </row>
    <row r="18" spans="1:44" ht="12.75" customHeight="1" x14ac:dyDescent="0.2">
      <c r="A18" s="567">
        <v>2016.09</v>
      </c>
      <c r="B18" s="1167"/>
      <c r="C18" s="1164"/>
      <c r="D18" s="1164"/>
      <c r="E18" s="1165"/>
      <c r="F18" s="1170"/>
      <c r="G18" s="1171"/>
      <c r="H18" s="1171"/>
      <c r="I18" s="1188"/>
      <c r="J18" s="1167"/>
      <c r="K18" s="1164"/>
      <c r="L18" s="1164"/>
      <c r="M18" s="1165"/>
      <c r="N18" s="1170"/>
      <c r="O18" s="1171"/>
      <c r="P18" s="1171"/>
      <c r="Q18" s="1188"/>
      <c r="R18" s="561">
        <v>10683.67644248438</v>
      </c>
      <c r="S18" s="390">
        <v>5421.5927967658945</v>
      </c>
      <c r="T18" s="390">
        <v>4475.2076442484376</v>
      </c>
      <c r="U18" s="396">
        <v>786.87600147004764</v>
      </c>
      <c r="V18" s="402">
        <v>3.2691043269010844E-3</v>
      </c>
      <c r="W18" s="403">
        <v>7.5740528805208207E-3</v>
      </c>
      <c r="X18" s="403">
        <v>0</v>
      </c>
      <c r="Y18" s="404">
        <v>-7.5057411549969144E-3</v>
      </c>
      <c r="Z18" s="37"/>
      <c r="AA18" s="37"/>
      <c r="AB18" s="37"/>
      <c r="AC18" s="37"/>
      <c r="AD18" s="37"/>
      <c r="AE18" s="37"/>
      <c r="AF18" s="37"/>
      <c r="AG18" s="37"/>
      <c r="AH18" s="37"/>
      <c r="AI18" s="37"/>
      <c r="AJ18" s="37"/>
      <c r="AK18" s="37"/>
      <c r="AL18" s="37"/>
      <c r="AM18" s="37"/>
      <c r="AN18" s="37"/>
      <c r="AO18" s="37"/>
      <c r="AP18" s="37"/>
      <c r="AQ18" s="37"/>
      <c r="AR18" s="37"/>
    </row>
    <row r="19" spans="1:44" ht="12.75" customHeight="1" x14ac:dyDescent="0.2">
      <c r="A19" s="567">
        <v>2016.1</v>
      </c>
      <c r="B19" s="1167"/>
      <c r="C19" s="1164"/>
      <c r="D19" s="1164"/>
      <c r="E19" s="1165"/>
      <c r="F19" s="1170"/>
      <c r="G19" s="1171"/>
      <c r="H19" s="1171"/>
      <c r="I19" s="1188"/>
      <c r="J19" s="1167"/>
      <c r="K19" s="1164"/>
      <c r="L19" s="1164"/>
      <c r="M19" s="1165"/>
      <c r="N19" s="1170"/>
      <c r="O19" s="1171"/>
      <c r="P19" s="1171"/>
      <c r="Q19" s="1188"/>
      <c r="R19" s="561">
        <v>11164.53098125689</v>
      </c>
      <c r="S19" s="390">
        <v>5455.8008085262763</v>
      </c>
      <c r="T19" s="390">
        <v>4915.4052186696063</v>
      </c>
      <c r="U19" s="396">
        <v>793.32495406100691</v>
      </c>
      <c r="V19" s="402">
        <v>4.532613250699935E-2</v>
      </c>
      <c r="W19" s="403">
        <v>6.5440175220454755E-3</v>
      </c>
      <c r="X19" s="403">
        <v>9.836350065071621E-2</v>
      </c>
      <c r="Y19" s="404">
        <v>1.0667210524167192E-2</v>
      </c>
      <c r="Z19" s="37"/>
      <c r="AA19" s="37"/>
      <c r="AB19" s="37"/>
      <c r="AC19" s="37"/>
      <c r="AD19" s="37"/>
      <c r="AE19" s="37"/>
      <c r="AF19" s="37"/>
      <c r="AG19" s="37"/>
      <c r="AH19" s="37"/>
      <c r="AI19" s="37"/>
      <c r="AJ19" s="37"/>
      <c r="AK19" s="37"/>
      <c r="AL19" s="37"/>
      <c r="AM19" s="37"/>
      <c r="AN19" s="37"/>
      <c r="AO19" s="37"/>
      <c r="AP19" s="37"/>
      <c r="AQ19" s="37"/>
      <c r="AR19" s="37"/>
    </row>
    <row r="20" spans="1:44" ht="12.75" customHeight="1" x14ac:dyDescent="0.2">
      <c r="A20" s="567">
        <v>2016.11</v>
      </c>
      <c r="B20" s="1167"/>
      <c r="C20" s="1164"/>
      <c r="D20" s="1164"/>
      <c r="E20" s="1165"/>
      <c r="F20" s="1170"/>
      <c r="G20" s="1171"/>
      <c r="H20" s="1171"/>
      <c r="I20" s="1188"/>
      <c r="J20" s="1167"/>
      <c r="K20" s="1164"/>
      <c r="L20" s="1164"/>
      <c r="M20" s="1165"/>
      <c r="N20" s="1170"/>
      <c r="O20" s="1171"/>
      <c r="P20" s="1171"/>
      <c r="Q20" s="1188"/>
      <c r="R20" s="561">
        <v>11230.411760382211</v>
      </c>
      <c r="S20" s="390">
        <v>5521.6815876515984</v>
      </c>
      <c r="T20" s="390">
        <v>4915.4052186696063</v>
      </c>
      <c r="U20" s="396">
        <v>793.32495406100691</v>
      </c>
      <c r="V20" s="402">
        <v>5.8145615634552783E-3</v>
      </c>
      <c r="W20" s="403">
        <v>1.1900542812626647E-2</v>
      </c>
      <c r="X20" s="403">
        <v>0</v>
      </c>
      <c r="Y20" s="404">
        <v>0</v>
      </c>
      <c r="Z20" s="37"/>
      <c r="AA20" s="37"/>
      <c r="AB20" s="37"/>
      <c r="AC20" s="37"/>
      <c r="AD20" s="37"/>
      <c r="AE20" s="37"/>
      <c r="AF20" s="37"/>
      <c r="AG20" s="37"/>
      <c r="AH20" s="37"/>
      <c r="AI20" s="37"/>
      <c r="AJ20" s="37"/>
      <c r="AK20" s="37"/>
      <c r="AL20" s="37"/>
      <c r="AM20" s="37"/>
      <c r="AN20" s="37"/>
      <c r="AO20" s="37"/>
      <c r="AP20" s="37"/>
      <c r="AQ20" s="37"/>
      <c r="AR20" s="37"/>
    </row>
    <row r="21" spans="1:44" ht="12.75" customHeight="1" x14ac:dyDescent="0.2">
      <c r="A21" s="567">
        <v>2016.12</v>
      </c>
      <c r="B21" s="1167"/>
      <c r="C21" s="1164"/>
      <c r="D21" s="1164"/>
      <c r="E21" s="1165"/>
      <c r="F21" s="1170"/>
      <c r="G21" s="1171"/>
      <c r="H21" s="1171"/>
      <c r="I21" s="1188"/>
      <c r="J21" s="1167"/>
      <c r="K21" s="1164"/>
      <c r="L21" s="1164"/>
      <c r="M21" s="1165"/>
      <c r="N21" s="1170"/>
      <c r="O21" s="1171"/>
      <c r="P21" s="1171"/>
      <c r="Q21" s="1188"/>
      <c r="R21" s="561">
        <v>11292.69709665564</v>
      </c>
      <c r="S21" s="390">
        <v>5582.9231900036739</v>
      </c>
      <c r="T21" s="390">
        <v>4915.4052186696063</v>
      </c>
      <c r="U21" s="396">
        <v>794.36868798235935</v>
      </c>
      <c r="V21" s="402">
        <v>5.4624485320637906E-3</v>
      </c>
      <c r="W21" s="403">
        <v>1.092352496387905E-2</v>
      </c>
      <c r="X21" s="403">
        <v>0</v>
      </c>
      <c r="Y21" s="404">
        <v>1.3156448892848172E-3</v>
      </c>
      <c r="Z21" s="37"/>
      <c r="AA21" s="37"/>
      <c r="AB21" s="37"/>
      <c r="AC21" s="37"/>
      <c r="AD21" s="37"/>
      <c r="AE21" s="37"/>
      <c r="AF21" s="37"/>
      <c r="AG21" s="37"/>
      <c r="AH21" s="37"/>
      <c r="AI21" s="37"/>
      <c r="AJ21" s="37"/>
      <c r="AK21" s="37"/>
      <c r="AL21" s="37"/>
      <c r="AM21" s="37"/>
      <c r="AN21" s="37"/>
      <c r="AO21" s="37"/>
      <c r="AP21" s="37"/>
      <c r="AQ21" s="37"/>
      <c r="AR21" s="37"/>
    </row>
    <row r="22" spans="1:44" ht="12.75" customHeight="1" x14ac:dyDescent="0.2">
      <c r="A22" s="567">
        <v>2017.01</v>
      </c>
      <c r="B22" s="1167"/>
      <c r="C22" s="1164"/>
      <c r="D22" s="1164"/>
      <c r="E22" s="1165"/>
      <c r="F22" s="1170"/>
      <c r="G22" s="1171"/>
      <c r="H22" s="1171"/>
      <c r="I22" s="1188"/>
      <c r="J22" s="1167"/>
      <c r="K22" s="1164"/>
      <c r="L22" s="1164"/>
      <c r="M22" s="1165"/>
      <c r="N22" s="1170"/>
      <c r="O22" s="1171"/>
      <c r="P22" s="1171"/>
      <c r="Q22" s="1188"/>
      <c r="R22" s="561">
        <v>11757.558397647923</v>
      </c>
      <c r="S22" s="390">
        <v>5750.0882028665928</v>
      </c>
      <c r="T22" s="390">
        <v>5099.2338110988603</v>
      </c>
      <c r="U22" s="396">
        <v>908.23638368246964</v>
      </c>
      <c r="V22" s="402">
        <v>4.1496220687504248E-2</v>
      </c>
      <c r="W22" s="403">
        <v>3.0605593613787674E-2</v>
      </c>
      <c r="X22" s="403">
        <v>3.7398461419017703E-2</v>
      </c>
      <c r="Y22" s="404">
        <v>0.14334363554702301</v>
      </c>
      <c r="Z22" s="37"/>
      <c r="AA22" s="37"/>
      <c r="AB22" s="37"/>
      <c r="AC22" s="37"/>
      <c r="AD22" s="37"/>
      <c r="AE22" s="37"/>
      <c r="AF22" s="37"/>
      <c r="AG22" s="37"/>
      <c r="AH22" s="37"/>
      <c r="AI22" s="37"/>
      <c r="AJ22" s="37"/>
      <c r="AK22" s="37"/>
      <c r="AL22" s="37"/>
      <c r="AM22" s="37"/>
      <c r="AN22" s="37"/>
      <c r="AO22" s="37"/>
      <c r="AP22" s="37"/>
      <c r="AQ22" s="37"/>
      <c r="AR22" s="37"/>
    </row>
    <row r="23" spans="1:44" ht="12.75" customHeight="1" x14ac:dyDescent="0.2">
      <c r="A23" s="567">
        <v>2017.02</v>
      </c>
      <c r="B23" s="1167"/>
      <c r="C23" s="1164"/>
      <c r="D23" s="1164"/>
      <c r="E23" s="1165"/>
      <c r="F23" s="1170"/>
      <c r="G23" s="1171"/>
      <c r="H23" s="1171"/>
      <c r="I23" s="1188"/>
      <c r="J23" s="1167"/>
      <c r="K23" s="1164"/>
      <c r="L23" s="1164"/>
      <c r="M23" s="1165"/>
      <c r="N23" s="1170"/>
      <c r="O23" s="1171"/>
      <c r="P23" s="1171"/>
      <c r="Q23" s="1188"/>
      <c r="R23" s="561">
        <v>11795.57986034546</v>
      </c>
      <c r="S23" s="390">
        <v>5783.0462330025721</v>
      </c>
      <c r="T23" s="390">
        <v>5099.2338110988603</v>
      </c>
      <c r="U23" s="396">
        <v>913.29981624402785</v>
      </c>
      <c r="V23" s="402">
        <v>3.2253118973866179E-3</v>
      </c>
      <c r="W23" s="403">
        <v>5.7144098903296747E-3</v>
      </c>
      <c r="X23" s="403">
        <v>0</v>
      </c>
      <c r="Y23" s="404">
        <v>5.5750162100183243E-3</v>
      </c>
      <c r="Z23" s="37"/>
      <c r="AA23" s="37"/>
      <c r="AB23" s="37"/>
      <c r="AC23" s="37"/>
      <c r="AD23" s="37"/>
      <c r="AE23" s="37"/>
      <c r="AF23" s="37"/>
      <c r="AG23" s="37"/>
      <c r="AH23" s="37"/>
      <c r="AI23" s="37"/>
      <c r="AJ23" s="37"/>
      <c r="AK23" s="37"/>
      <c r="AL23" s="37"/>
      <c r="AM23" s="37"/>
      <c r="AN23" s="37"/>
      <c r="AO23" s="37"/>
      <c r="AP23" s="37"/>
      <c r="AQ23" s="37"/>
      <c r="AR23" s="37"/>
    </row>
    <row r="24" spans="1:44" ht="12.75" customHeight="1" x14ac:dyDescent="0.2">
      <c r="A24" s="567">
        <v>2017.03</v>
      </c>
      <c r="B24" s="1167"/>
      <c r="C24" s="1164"/>
      <c r="D24" s="1164"/>
      <c r="E24" s="1165"/>
      <c r="F24" s="1170"/>
      <c r="G24" s="1171"/>
      <c r="H24" s="1171"/>
      <c r="I24" s="1188"/>
      <c r="J24" s="1167"/>
      <c r="K24" s="1164"/>
      <c r="L24" s="1164"/>
      <c r="M24" s="1165"/>
      <c r="N24" s="1170"/>
      <c r="O24" s="1171"/>
      <c r="P24" s="1171"/>
      <c r="Q24" s="1188"/>
      <c r="R24" s="561">
        <v>11856.854538772508</v>
      </c>
      <c r="S24" s="390">
        <v>5839.4263873575883</v>
      </c>
      <c r="T24" s="390">
        <v>5099.2338110988603</v>
      </c>
      <c r="U24" s="396">
        <v>918.19434031606022</v>
      </c>
      <c r="V24" s="402">
        <v>4.8856814889512989E-3</v>
      </c>
      <c r="W24" s="403">
        <v>9.1189561044202616E-3</v>
      </c>
      <c r="X24" s="403">
        <v>0</v>
      </c>
      <c r="Y24" s="404">
        <v>5.3591646302537654E-3</v>
      </c>
      <c r="Z24" s="37"/>
      <c r="AA24" s="37"/>
      <c r="AB24" s="37"/>
      <c r="AC24" s="37"/>
      <c r="AD24" s="37"/>
      <c r="AE24" s="37"/>
      <c r="AF24" s="37"/>
      <c r="AG24" s="37"/>
      <c r="AH24" s="37"/>
      <c r="AI24" s="37"/>
      <c r="AJ24" s="37"/>
      <c r="AK24" s="37"/>
      <c r="AL24" s="37"/>
      <c r="AM24" s="37"/>
      <c r="AN24" s="37"/>
      <c r="AO24" s="37"/>
      <c r="AP24" s="37"/>
      <c r="AQ24" s="37"/>
      <c r="AR24" s="37"/>
    </row>
    <row r="25" spans="1:44" ht="12.75" customHeight="1" x14ac:dyDescent="0.2">
      <c r="A25" s="567">
        <v>2017.04</v>
      </c>
      <c r="B25" s="1167"/>
      <c r="C25" s="1164"/>
      <c r="D25" s="1164"/>
      <c r="E25" s="1165"/>
      <c r="F25" s="1170"/>
      <c r="G25" s="1171"/>
      <c r="H25" s="1171"/>
      <c r="I25" s="1188"/>
      <c r="J25" s="1167"/>
      <c r="K25" s="1164"/>
      <c r="L25" s="1164"/>
      <c r="M25" s="1165"/>
      <c r="N25" s="1170"/>
      <c r="O25" s="1171"/>
      <c r="P25" s="1171"/>
      <c r="Q25" s="1188"/>
      <c r="R25" s="561">
        <v>12471.078133039324</v>
      </c>
      <c r="S25" s="390">
        <v>5888.220507166483</v>
      </c>
      <c r="T25" s="390">
        <v>5660.180227857405</v>
      </c>
      <c r="U25" s="396">
        <v>922.67739801543541</v>
      </c>
      <c r="V25" s="402">
        <v>5.2135589021244044E-2</v>
      </c>
      <c r="W25" s="403">
        <v>9.0031493389208794E-3</v>
      </c>
      <c r="X25" s="403">
        <v>0.11000599120064392</v>
      </c>
      <c r="Y25" s="404">
        <v>4.8824715014383901E-3</v>
      </c>
      <c r="Z25" s="37"/>
      <c r="AA25" s="37"/>
      <c r="AB25" s="37"/>
      <c r="AC25" s="37"/>
      <c r="AD25" s="37"/>
      <c r="AE25" s="37"/>
      <c r="AF25" s="37"/>
      <c r="AG25" s="37"/>
      <c r="AH25" s="37"/>
      <c r="AI25" s="37"/>
      <c r="AJ25" s="37"/>
      <c r="AK25" s="37"/>
      <c r="AL25" s="37"/>
      <c r="AM25" s="37"/>
      <c r="AN25" s="37"/>
      <c r="AO25" s="37"/>
      <c r="AP25" s="37"/>
      <c r="AQ25" s="37"/>
      <c r="AR25" s="37"/>
    </row>
    <row r="26" spans="1:44" ht="12.75" customHeight="1" x14ac:dyDescent="0.2">
      <c r="A26" s="567">
        <v>2017.05</v>
      </c>
      <c r="B26" s="1167"/>
      <c r="C26" s="1164"/>
      <c r="D26" s="1164"/>
      <c r="E26" s="1165"/>
      <c r="F26" s="1170"/>
      <c r="G26" s="1171"/>
      <c r="H26" s="1171"/>
      <c r="I26" s="1188"/>
      <c r="J26" s="1167"/>
      <c r="K26" s="1164"/>
      <c r="L26" s="1164"/>
      <c r="M26" s="1165"/>
      <c r="N26" s="1170"/>
      <c r="O26" s="1171"/>
      <c r="P26" s="1171"/>
      <c r="Q26" s="1188"/>
      <c r="R26" s="561">
        <v>12534.8664461595</v>
      </c>
      <c r="S26" s="390">
        <v>5953.9187063579566</v>
      </c>
      <c r="T26" s="390">
        <v>5660.180227857405</v>
      </c>
      <c r="U26" s="396">
        <v>920.76751194413805</v>
      </c>
      <c r="V26" s="402">
        <v>5.0949313562951293E-3</v>
      </c>
      <c r="W26" s="403">
        <v>1.1157564345885662E-2</v>
      </c>
      <c r="X26" s="403">
        <v>0</v>
      </c>
      <c r="Y26" s="404">
        <v>-2.3398342359842728E-3</v>
      </c>
      <c r="Z26" s="37"/>
      <c r="AA26" s="37"/>
      <c r="AB26" s="37"/>
      <c r="AC26" s="37"/>
      <c r="AD26" s="37"/>
      <c r="AE26" s="37"/>
      <c r="AF26" s="37"/>
      <c r="AG26" s="37"/>
      <c r="AH26" s="37"/>
      <c r="AI26" s="37"/>
      <c r="AJ26" s="37"/>
      <c r="AK26" s="37"/>
      <c r="AL26" s="37"/>
      <c r="AM26" s="37"/>
      <c r="AN26" s="37"/>
      <c r="AO26" s="37"/>
      <c r="AP26" s="37"/>
      <c r="AQ26" s="37"/>
      <c r="AR26" s="37"/>
    </row>
    <row r="27" spans="1:44" ht="12.75" customHeight="1" x14ac:dyDescent="0.2">
      <c r="A27" s="567">
        <v>2017.06</v>
      </c>
      <c r="B27" s="1167"/>
      <c r="C27" s="1164"/>
      <c r="D27" s="1164"/>
      <c r="E27" s="1165"/>
      <c r="F27" s="1170"/>
      <c r="G27" s="1171"/>
      <c r="H27" s="1171"/>
      <c r="I27" s="1188"/>
      <c r="J27" s="1167"/>
      <c r="K27" s="1164"/>
      <c r="L27" s="1164"/>
      <c r="M27" s="1165"/>
      <c r="N27" s="1170"/>
      <c r="O27" s="1171"/>
      <c r="P27" s="1171"/>
      <c r="Q27" s="1188"/>
      <c r="R27" s="561">
        <v>12608.783535464901</v>
      </c>
      <c r="S27" s="390">
        <v>6020.6856302829838</v>
      </c>
      <c r="T27" s="390">
        <v>5660.180227857405</v>
      </c>
      <c r="U27" s="396">
        <v>927.91767732451297</v>
      </c>
      <c r="V27" s="402">
        <v>5.6576107904213746E-3</v>
      </c>
      <c r="W27" s="403">
        <v>1.0668065593173015E-2</v>
      </c>
      <c r="X27" s="403">
        <v>0</v>
      </c>
      <c r="Y27" s="404">
        <v>8.0380694005119935E-3</v>
      </c>
      <c r="Z27" s="37"/>
      <c r="AA27" s="37"/>
      <c r="AB27" s="37"/>
      <c r="AC27" s="37"/>
      <c r="AD27" s="37"/>
      <c r="AE27" s="37"/>
      <c r="AF27" s="37"/>
      <c r="AG27" s="37"/>
      <c r="AH27" s="37"/>
      <c r="AI27" s="37"/>
      <c r="AJ27" s="37"/>
      <c r="AK27" s="37"/>
      <c r="AL27" s="37"/>
      <c r="AM27" s="37"/>
      <c r="AN27" s="37"/>
      <c r="AO27" s="37"/>
      <c r="AP27" s="37"/>
      <c r="AQ27" s="37"/>
      <c r="AR27" s="37"/>
    </row>
    <row r="28" spans="1:44" ht="12.75" customHeight="1" x14ac:dyDescent="0.2">
      <c r="A28" s="567">
        <v>2017.07</v>
      </c>
      <c r="B28" s="1167"/>
      <c r="C28" s="1164"/>
      <c r="D28" s="1164"/>
      <c r="E28" s="1165"/>
      <c r="F28" s="1170"/>
      <c r="G28" s="1171"/>
      <c r="H28" s="1171"/>
      <c r="I28" s="1188"/>
      <c r="J28" s="1167"/>
      <c r="K28" s="1164"/>
      <c r="L28" s="1164"/>
      <c r="M28" s="1165"/>
      <c r="N28" s="1170"/>
      <c r="O28" s="1171"/>
      <c r="P28" s="1171"/>
      <c r="Q28" s="1188"/>
      <c r="R28" s="561">
        <v>13270.127600147005</v>
      </c>
      <c r="S28" s="390">
        <v>6111.4970966556411</v>
      </c>
      <c r="T28" s="390">
        <v>6226.186402058067</v>
      </c>
      <c r="U28" s="396">
        <v>932.44410143329651</v>
      </c>
      <c r="V28" s="402">
        <v>5.2722755555067335E-2</v>
      </c>
      <c r="W28" s="403">
        <v>1.563219266907967E-2</v>
      </c>
      <c r="X28" s="403">
        <v>9.9997935245936365E-2</v>
      </c>
      <c r="Y28" s="404">
        <v>4.8780449164786965E-3</v>
      </c>
      <c r="Z28" s="37"/>
      <c r="AA28" s="37"/>
      <c r="AB28" s="37"/>
      <c r="AC28" s="37"/>
      <c r="AD28" s="37"/>
      <c r="AE28" s="37"/>
      <c r="AF28" s="37"/>
      <c r="AG28" s="37"/>
      <c r="AH28" s="37"/>
      <c r="AI28" s="37"/>
      <c r="AJ28" s="37"/>
      <c r="AK28" s="37"/>
      <c r="AL28" s="37"/>
      <c r="AM28" s="37"/>
      <c r="AN28" s="37"/>
      <c r="AO28" s="37"/>
      <c r="AP28" s="37"/>
      <c r="AQ28" s="37"/>
      <c r="AR28" s="37"/>
    </row>
    <row r="29" spans="1:44" ht="12.75" customHeight="1" x14ac:dyDescent="0.2">
      <c r="A29" s="567">
        <v>2017.08</v>
      </c>
      <c r="B29" s="1167"/>
      <c r="C29" s="1164"/>
      <c r="D29" s="1164"/>
      <c r="E29" s="1165"/>
      <c r="F29" s="1170"/>
      <c r="G29" s="1171"/>
      <c r="H29" s="1171"/>
      <c r="I29" s="1188"/>
      <c r="J29" s="1167"/>
      <c r="K29" s="1164"/>
      <c r="L29" s="1164"/>
      <c r="M29" s="1165"/>
      <c r="N29" s="1170"/>
      <c r="O29" s="1171"/>
      <c r="P29" s="1171"/>
      <c r="Q29" s="1188"/>
      <c r="R29" s="561">
        <v>13451.487835354646</v>
      </c>
      <c r="S29" s="390">
        <v>6225.1980889378892</v>
      </c>
      <c r="T29" s="390">
        <v>6226.186402058067</v>
      </c>
      <c r="U29" s="396">
        <v>1000.1033443586915</v>
      </c>
      <c r="V29" s="402">
        <v>1.2315510283408271E-2</v>
      </c>
      <c r="W29" s="403">
        <v>1.5670323733008029E-2</v>
      </c>
      <c r="X29" s="403">
        <v>0</v>
      </c>
      <c r="Y29" s="404">
        <v>7.256117854292099E-2</v>
      </c>
      <c r="Z29" s="37"/>
      <c r="AA29" s="37"/>
      <c r="AB29" s="37"/>
      <c r="AC29" s="37"/>
      <c r="AD29" s="37"/>
      <c r="AE29" s="37"/>
      <c r="AF29" s="37"/>
      <c r="AG29" s="37"/>
      <c r="AH29" s="37"/>
      <c r="AI29" s="37"/>
      <c r="AJ29" s="37"/>
      <c r="AK29" s="37"/>
      <c r="AL29" s="37"/>
      <c r="AM29" s="37"/>
      <c r="AN29" s="37"/>
      <c r="AO29" s="37"/>
      <c r="AP29" s="37"/>
      <c r="AQ29" s="37"/>
      <c r="AR29" s="37"/>
    </row>
    <row r="30" spans="1:44" ht="12.75" customHeight="1" x14ac:dyDescent="0.2">
      <c r="A30" s="567">
        <v>2017.09</v>
      </c>
      <c r="B30" s="1167"/>
      <c r="C30" s="1164"/>
      <c r="D30" s="1164"/>
      <c r="E30" s="1165"/>
      <c r="F30" s="1170"/>
      <c r="G30" s="1171"/>
      <c r="H30" s="1171"/>
      <c r="I30" s="1188"/>
      <c r="J30" s="1167"/>
      <c r="K30" s="1164"/>
      <c r="L30" s="1164"/>
      <c r="M30" s="1165"/>
      <c r="N30" s="1170"/>
      <c r="O30" s="1171"/>
      <c r="P30" s="1171"/>
      <c r="Q30" s="1188"/>
      <c r="R30" s="561">
        <v>13512.08217567071</v>
      </c>
      <c r="S30" s="390">
        <v>6271.359647188533</v>
      </c>
      <c r="T30" s="390">
        <v>6226.186402058067</v>
      </c>
      <c r="U30" s="396">
        <v>1014.5361264241088</v>
      </c>
      <c r="V30" s="402">
        <v>5.845212450086068E-3</v>
      </c>
      <c r="W30" s="403">
        <v>1.0324865458122279E-2</v>
      </c>
      <c r="X30" s="403">
        <v>0</v>
      </c>
      <c r="Y30" s="404">
        <v>1.443129067293758E-2</v>
      </c>
      <c r="Z30" s="37"/>
      <c r="AA30" s="37"/>
      <c r="AB30" s="37"/>
      <c r="AC30" s="37"/>
      <c r="AD30" s="37"/>
      <c r="AE30" s="37"/>
      <c r="AF30" s="37"/>
      <c r="AG30" s="37"/>
      <c r="AH30" s="37"/>
      <c r="AI30" s="37"/>
      <c r="AJ30" s="37"/>
      <c r="AK30" s="37"/>
      <c r="AL30" s="37"/>
      <c r="AM30" s="37"/>
      <c r="AN30" s="37"/>
      <c r="AO30" s="37"/>
      <c r="AP30" s="37"/>
      <c r="AQ30" s="37"/>
      <c r="AR30" s="37"/>
    </row>
    <row r="31" spans="1:44" ht="12.75" customHeight="1" x14ac:dyDescent="0.2">
      <c r="A31" s="567">
        <v>2017.1</v>
      </c>
      <c r="B31" s="1167"/>
      <c r="C31" s="1164"/>
      <c r="D31" s="1164"/>
      <c r="E31" s="1165"/>
      <c r="F31" s="1170"/>
      <c r="G31" s="1171"/>
      <c r="H31" s="1171"/>
      <c r="I31" s="1188"/>
      <c r="J31" s="1167"/>
      <c r="K31" s="1164"/>
      <c r="L31" s="1164"/>
      <c r="M31" s="1165"/>
      <c r="N31" s="1170"/>
      <c r="O31" s="1171"/>
      <c r="P31" s="1171"/>
      <c r="Q31" s="1188"/>
      <c r="R31" s="561">
        <v>13606.449246600514</v>
      </c>
      <c r="S31" s="390">
        <v>6356.3882396177869</v>
      </c>
      <c r="T31" s="390">
        <v>6226.186402058067</v>
      </c>
      <c r="U31" s="396">
        <v>1023.87460492466</v>
      </c>
      <c r="V31" s="402">
        <v>6.9232605356590593E-3</v>
      </c>
      <c r="W31" s="403">
        <v>1.3427580705940745E-2</v>
      </c>
      <c r="X31" s="403">
        <v>0</v>
      </c>
      <c r="Y31" s="404">
        <v>9.2046781354806484E-3</v>
      </c>
      <c r="Z31" s="37"/>
      <c r="AA31" s="37"/>
      <c r="AB31" s="37"/>
      <c r="AC31" s="37"/>
      <c r="AD31" s="37"/>
      <c r="AE31" s="37"/>
      <c r="AF31" s="37"/>
      <c r="AG31" s="37"/>
      <c r="AH31" s="37"/>
      <c r="AI31" s="37"/>
      <c r="AJ31" s="37"/>
      <c r="AK31" s="37"/>
      <c r="AL31" s="37"/>
      <c r="AM31" s="37"/>
      <c r="AN31" s="37"/>
      <c r="AO31" s="37"/>
      <c r="AP31" s="37"/>
      <c r="AQ31" s="37"/>
      <c r="AR31" s="37"/>
    </row>
    <row r="32" spans="1:44" ht="12.75" customHeight="1" x14ac:dyDescent="0.2">
      <c r="A32" s="567">
        <v>2017.11</v>
      </c>
      <c r="B32" s="1167"/>
      <c r="C32" s="1164"/>
      <c r="D32" s="1164"/>
      <c r="E32" s="1165"/>
      <c r="F32" s="1170"/>
      <c r="G32" s="1171"/>
      <c r="H32" s="1171"/>
      <c r="I32" s="1188"/>
      <c r="J32" s="1167"/>
      <c r="K32" s="1164"/>
      <c r="L32" s="1164"/>
      <c r="M32" s="1165"/>
      <c r="N32" s="1170"/>
      <c r="O32" s="1171"/>
      <c r="P32" s="1171"/>
      <c r="Q32" s="1188"/>
      <c r="R32" s="561">
        <v>13747.15545755237</v>
      </c>
      <c r="S32" s="390">
        <v>6487.9682469680256</v>
      </c>
      <c r="T32" s="390">
        <v>6226.186402058067</v>
      </c>
      <c r="U32" s="396">
        <v>1033.0008085262771</v>
      </c>
      <c r="V32" s="402">
        <v>1.0095891946410696E-2</v>
      </c>
      <c r="W32" s="403">
        <v>2.0176756787525951E-2</v>
      </c>
      <c r="X32" s="403">
        <v>0</v>
      </c>
      <c r="Y32" s="404">
        <v>8.9133997051216163E-3</v>
      </c>
      <c r="Z32" s="37"/>
      <c r="AA32" s="37"/>
      <c r="AB32" s="37"/>
      <c r="AC32" s="37"/>
      <c r="AD32" s="37"/>
      <c r="AE32" s="37"/>
      <c r="AF32" s="37"/>
      <c r="AG32" s="37"/>
      <c r="AH32" s="37"/>
      <c r="AI32" s="37"/>
      <c r="AJ32" s="37"/>
      <c r="AK32" s="37"/>
      <c r="AL32" s="37"/>
      <c r="AM32" s="37"/>
      <c r="AN32" s="37"/>
      <c r="AO32" s="37"/>
      <c r="AP32" s="37"/>
      <c r="AQ32" s="37"/>
      <c r="AR32" s="37"/>
    </row>
    <row r="33" spans="1:44" ht="12.75" customHeight="1" x14ac:dyDescent="0.2">
      <c r="A33" s="567">
        <v>2017.12</v>
      </c>
      <c r="B33" s="1167"/>
      <c r="C33" s="1164"/>
      <c r="D33" s="1164"/>
      <c r="E33" s="1165"/>
      <c r="F33" s="1170"/>
      <c r="G33" s="1171"/>
      <c r="H33" s="1171"/>
      <c r="I33" s="1188"/>
      <c r="J33" s="1167"/>
      <c r="K33" s="1164"/>
      <c r="L33" s="1164"/>
      <c r="M33" s="1165"/>
      <c r="N33" s="1170"/>
      <c r="O33" s="1171"/>
      <c r="P33" s="1171"/>
      <c r="Q33" s="1188"/>
      <c r="R33" s="561">
        <v>13870.969202499082</v>
      </c>
      <c r="S33" s="390">
        <v>6604.7003307607492</v>
      </c>
      <c r="T33" s="390">
        <v>6226.186402058067</v>
      </c>
      <c r="U33" s="396">
        <v>1040.0824696802645</v>
      </c>
      <c r="V33" s="402">
        <v>9.3122662073756857E-3</v>
      </c>
      <c r="W33" s="403">
        <v>1.8645957924071865E-2</v>
      </c>
      <c r="X33" s="403">
        <v>0</v>
      </c>
      <c r="Y33" s="404">
        <v>6.8554265355227351E-3</v>
      </c>
      <c r="Z33" s="37"/>
      <c r="AA33" s="37"/>
      <c r="AB33" s="37"/>
      <c r="AC33" s="37"/>
      <c r="AD33" s="37"/>
      <c r="AE33" s="37"/>
      <c r="AF33" s="37"/>
      <c r="AG33" s="37"/>
      <c r="AH33" s="37"/>
      <c r="AI33" s="37"/>
      <c r="AJ33" s="37"/>
      <c r="AK33" s="37"/>
      <c r="AL33" s="37"/>
      <c r="AM33" s="37"/>
      <c r="AN33" s="37"/>
      <c r="AO33" s="37"/>
      <c r="AP33" s="37"/>
      <c r="AQ33" s="37"/>
      <c r="AR33" s="37"/>
    </row>
    <row r="34" spans="1:44" ht="12.75" customHeight="1" x14ac:dyDescent="0.2">
      <c r="A34" s="567">
        <v>2018.01</v>
      </c>
      <c r="B34" s="1167"/>
      <c r="C34" s="1164"/>
      <c r="D34" s="1164"/>
      <c r="E34" s="1165"/>
      <c r="F34" s="1170"/>
      <c r="G34" s="1171"/>
      <c r="H34" s="1171"/>
      <c r="I34" s="1188"/>
      <c r="J34" s="1167"/>
      <c r="K34" s="1164"/>
      <c r="L34" s="1164"/>
      <c r="M34" s="1165"/>
      <c r="N34" s="1170"/>
      <c r="O34" s="1171"/>
      <c r="P34" s="1171"/>
      <c r="Q34" s="1188"/>
      <c r="R34" s="561">
        <v>14029.906504961411</v>
      </c>
      <c r="S34" s="390">
        <v>6764.6443219404628</v>
      </c>
      <c r="T34" s="390">
        <v>6226.186402058067</v>
      </c>
      <c r="U34" s="396">
        <v>1039.0757809628813</v>
      </c>
      <c r="V34" s="402">
        <v>1.1458258716665615E-2</v>
      </c>
      <c r="W34" s="403">
        <v>2.4216691624113551E-2</v>
      </c>
      <c r="X34" s="403">
        <v>0</v>
      </c>
      <c r="Y34" s="404">
        <v>-9.6803450833138349E-4</v>
      </c>
      <c r="Z34" s="37"/>
      <c r="AA34" s="45"/>
      <c r="AB34" s="45"/>
      <c r="AC34" s="45"/>
      <c r="AD34" s="45"/>
      <c r="AE34" s="46"/>
      <c r="AF34" s="46"/>
      <c r="AG34" s="46"/>
      <c r="AH34" s="46"/>
      <c r="AI34" s="37"/>
      <c r="AJ34" s="37"/>
      <c r="AK34" s="37"/>
      <c r="AL34" s="37"/>
      <c r="AM34" s="37"/>
      <c r="AN34" s="37"/>
      <c r="AO34" s="37"/>
      <c r="AP34" s="37"/>
      <c r="AQ34" s="37"/>
      <c r="AR34" s="37"/>
    </row>
    <row r="35" spans="1:44" ht="12.75" customHeight="1" x14ac:dyDescent="0.2">
      <c r="A35" s="567">
        <v>2018.02</v>
      </c>
      <c r="B35" s="1167"/>
      <c r="C35" s="1164"/>
      <c r="D35" s="1164"/>
      <c r="E35" s="1165"/>
      <c r="F35" s="1170"/>
      <c r="G35" s="1171"/>
      <c r="H35" s="1171"/>
      <c r="I35" s="1188"/>
      <c r="J35" s="1167"/>
      <c r="K35" s="1164"/>
      <c r="L35" s="1164"/>
      <c r="M35" s="1165"/>
      <c r="N35" s="1170"/>
      <c r="O35" s="1171"/>
      <c r="P35" s="1171"/>
      <c r="Q35" s="1188"/>
      <c r="R35" s="561">
        <v>14246.421021683203</v>
      </c>
      <c r="S35" s="390">
        <v>6955.611613377434</v>
      </c>
      <c r="T35" s="390">
        <v>6226.186402058067</v>
      </c>
      <c r="U35" s="396">
        <v>1064.623006247703</v>
      </c>
      <c r="V35" s="402">
        <v>1.5432670687331784E-2</v>
      </c>
      <c r="W35" s="403">
        <v>2.823083454012898E-2</v>
      </c>
      <c r="X35" s="403">
        <v>0</v>
      </c>
      <c r="Y35" s="404">
        <v>2.4586633979937433E-2</v>
      </c>
      <c r="Z35" s="37"/>
      <c r="AA35" s="45"/>
      <c r="AB35" s="45"/>
      <c r="AC35" s="45"/>
      <c r="AD35" s="45"/>
      <c r="AE35" s="46"/>
      <c r="AF35" s="46"/>
      <c r="AG35" s="46"/>
      <c r="AH35" s="46"/>
      <c r="AI35" s="37"/>
      <c r="AJ35" s="37"/>
      <c r="AK35" s="37"/>
      <c r="AL35" s="37"/>
      <c r="AM35" s="37"/>
      <c r="AN35" s="37"/>
      <c r="AO35" s="37"/>
      <c r="AP35" s="37"/>
      <c r="AQ35" s="37"/>
      <c r="AR35" s="37"/>
    </row>
    <row r="36" spans="1:44" ht="12.75" customHeight="1" x14ac:dyDescent="0.2">
      <c r="A36" s="567">
        <v>2018.03</v>
      </c>
      <c r="B36" s="1167"/>
      <c r="C36" s="1164"/>
      <c r="D36" s="1164"/>
      <c r="E36" s="1165"/>
      <c r="F36" s="1170"/>
      <c r="G36" s="1171"/>
      <c r="H36" s="1171"/>
      <c r="I36" s="1188"/>
      <c r="J36" s="1167"/>
      <c r="K36" s="1164"/>
      <c r="L36" s="1164"/>
      <c r="M36" s="1165"/>
      <c r="N36" s="1170"/>
      <c r="O36" s="1171"/>
      <c r="P36" s="1171"/>
      <c r="Q36" s="1188"/>
      <c r="R36" s="561">
        <v>14575.619110621094</v>
      </c>
      <c r="S36" s="390">
        <v>7094.1746416758533</v>
      </c>
      <c r="T36" s="390">
        <v>6412.9861080485107</v>
      </c>
      <c r="U36" s="396">
        <v>1068.4583608967291</v>
      </c>
      <c r="V36" s="402">
        <v>2.3107117457261905E-2</v>
      </c>
      <c r="W36" s="403">
        <v>1.992041648356091E-2</v>
      </c>
      <c r="X36" s="403">
        <v>3.0002266865749139E-2</v>
      </c>
      <c r="Y36" s="404">
        <v>3.6025472176710593E-3</v>
      </c>
      <c r="Z36" s="37"/>
      <c r="AA36" s="45"/>
      <c r="AB36" s="45"/>
      <c r="AC36" s="45"/>
      <c r="AD36" s="45"/>
      <c r="AE36" s="46"/>
      <c r="AF36" s="46"/>
      <c r="AG36" s="46"/>
      <c r="AH36" s="46"/>
      <c r="AI36" s="37"/>
      <c r="AJ36" s="37"/>
      <c r="AK36" s="37"/>
      <c r="AL36" s="37"/>
      <c r="AM36" s="37"/>
      <c r="AN36" s="37"/>
      <c r="AO36" s="37"/>
      <c r="AP36" s="37"/>
      <c r="AQ36" s="37"/>
      <c r="AR36" s="37"/>
    </row>
    <row r="37" spans="1:44" ht="12.75" customHeight="1" x14ac:dyDescent="0.2">
      <c r="A37" s="567">
        <v>2018.04</v>
      </c>
      <c r="B37" s="1167"/>
      <c r="C37" s="1164"/>
      <c r="D37" s="1164"/>
      <c r="E37" s="1165"/>
      <c r="F37" s="1170"/>
      <c r="G37" s="1171"/>
      <c r="H37" s="1171"/>
      <c r="I37" s="1188"/>
      <c r="J37" s="1167"/>
      <c r="K37" s="1164"/>
      <c r="L37" s="1164"/>
      <c r="M37" s="1165"/>
      <c r="N37" s="1170"/>
      <c r="O37" s="1171"/>
      <c r="P37" s="1171"/>
      <c r="Q37" s="1188"/>
      <c r="R37" s="561">
        <v>15450.652407203232</v>
      </c>
      <c r="S37" s="390">
        <v>7252.6778390297677</v>
      </c>
      <c r="T37" s="390">
        <v>7054.2316795295837</v>
      </c>
      <c r="U37" s="396">
        <v>1143.7428886438809</v>
      </c>
      <c r="V37" s="402">
        <v>6.0015219264825781E-2</v>
      </c>
      <c r="W37" s="403">
        <v>2.2304058531244619E-2</v>
      </c>
      <c r="X37" s="403">
        <v>9.9991729387389081E-2</v>
      </c>
      <c r="Y37" s="404">
        <v>7.046089066490846E-2</v>
      </c>
      <c r="Z37" s="37"/>
      <c r="AA37" s="45"/>
      <c r="AB37" s="45"/>
      <c r="AC37" s="45"/>
      <c r="AD37" s="45"/>
      <c r="AE37" s="46"/>
      <c r="AF37" s="46"/>
      <c r="AG37" s="46"/>
      <c r="AH37" s="46"/>
      <c r="AI37" s="37"/>
      <c r="AJ37" s="37"/>
      <c r="AK37" s="37"/>
      <c r="AL37" s="37"/>
      <c r="AM37" s="37"/>
      <c r="AN37" s="37"/>
      <c r="AO37" s="37"/>
      <c r="AP37" s="37"/>
      <c r="AQ37" s="37"/>
      <c r="AR37" s="37"/>
    </row>
    <row r="38" spans="1:44" ht="12.75" customHeight="1" x14ac:dyDescent="0.2">
      <c r="A38" s="567">
        <v>2018.05</v>
      </c>
      <c r="B38" s="1167"/>
      <c r="C38" s="1164"/>
      <c r="D38" s="1164"/>
      <c r="E38" s="1165"/>
      <c r="F38" s="1170"/>
      <c r="G38" s="1171"/>
      <c r="H38" s="1171"/>
      <c r="I38" s="1188"/>
      <c r="J38" s="1167"/>
      <c r="K38" s="1164"/>
      <c r="L38" s="1164"/>
      <c r="M38" s="1165"/>
      <c r="N38" s="1170"/>
      <c r="O38" s="1171"/>
      <c r="P38" s="1171"/>
      <c r="Q38" s="1188"/>
      <c r="R38" s="561">
        <v>15846.676074972434</v>
      </c>
      <c r="S38" s="390">
        <v>7647.2161705255412</v>
      </c>
      <c r="T38" s="390">
        <v>7054.2316795295837</v>
      </c>
      <c r="U38" s="396">
        <v>1145.2282249173097</v>
      </c>
      <c r="V38" s="402">
        <v>2.5649726656778782E-2</v>
      </c>
      <c r="W38" s="403">
        <v>5.443886855996749E-2</v>
      </c>
      <c r="X38" s="403">
        <v>0</v>
      </c>
      <c r="Y38" s="404">
        <v>1.2986627398312578E-3</v>
      </c>
      <c r="Z38" s="37"/>
      <c r="AA38" s="45"/>
      <c r="AB38" s="45"/>
      <c r="AC38" s="45"/>
      <c r="AD38" s="45"/>
      <c r="AE38" s="46"/>
      <c r="AF38" s="46"/>
      <c r="AG38" s="46"/>
      <c r="AH38" s="46"/>
      <c r="AI38" s="37"/>
      <c r="AJ38" s="37"/>
      <c r="AK38" s="37"/>
      <c r="AL38" s="37"/>
      <c r="AM38" s="37"/>
      <c r="AN38" s="37"/>
      <c r="AO38" s="37"/>
      <c r="AP38" s="37"/>
      <c r="AQ38" s="37"/>
      <c r="AR38" s="37"/>
    </row>
    <row r="39" spans="1:44" ht="12.75" customHeight="1" x14ac:dyDescent="0.2">
      <c r="A39" s="567">
        <v>2018.06</v>
      </c>
      <c r="B39" s="1167"/>
      <c r="C39" s="1164"/>
      <c r="D39" s="1164"/>
      <c r="E39" s="1165"/>
      <c r="F39" s="1170"/>
      <c r="G39" s="1171"/>
      <c r="H39" s="1171"/>
      <c r="I39" s="1188"/>
      <c r="J39" s="1167"/>
      <c r="K39" s="1164"/>
      <c r="L39" s="1164"/>
      <c r="M39" s="1165"/>
      <c r="N39" s="1170"/>
      <c r="O39" s="1171"/>
      <c r="P39" s="1171"/>
      <c r="Q39" s="1188"/>
      <c r="R39" s="561">
        <v>16314.21300992282</v>
      </c>
      <c r="S39" s="390">
        <v>8059.4512311650124</v>
      </c>
      <c r="T39" s="390">
        <v>7054.2316795295837</v>
      </c>
      <c r="U39" s="396">
        <v>1200.5300992282248</v>
      </c>
      <c r="V39" s="402">
        <v>2.9503776148161576E-2</v>
      </c>
      <c r="W39" s="403">
        <v>5.3906552586853396E-2</v>
      </c>
      <c r="X39" s="403">
        <v>0</v>
      </c>
      <c r="Y39" s="404">
        <v>4.8288955081340346E-2</v>
      </c>
      <c r="Z39" s="37"/>
      <c r="AA39" s="45"/>
      <c r="AB39" s="45"/>
      <c r="AC39" s="45"/>
      <c r="AD39" s="45"/>
      <c r="AE39" s="46"/>
      <c r="AF39" s="46"/>
      <c r="AG39" s="46"/>
      <c r="AH39" s="46"/>
      <c r="AI39" s="37"/>
      <c r="AJ39" s="37"/>
      <c r="AK39" s="37"/>
      <c r="AL39" s="37"/>
      <c r="AM39" s="37"/>
      <c r="AN39" s="37"/>
      <c r="AO39" s="37"/>
      <c r="AP39" s="37"/>
      <c r="AQ39" s="37"/>
      <c r="AR39" s="37"/>
    </row>
    <row r="40" spans="1:44" ht="12.75" customHeight="1" x14ac:dyDescent="0.2">
      <c r="A40" s="567">
        <v>2018.07</v>
      </c>
      <c r="B40" s="1167"/>
      <c r="C40" s="1164"/>
      <c r="D40" s="1164"/>
      <c r="E40" s="1165"/>
      <c r="F40" s="1170"/>
      <c r="G40" s="1171"/>
      <c r="H40" s="1171"/>
      <c r="I40" s="1188"/>
      <c r="J40" s="1167"/>
      <c r="K40" s="1164"/>
      <c r="L40" s="1164"/>
      <c r="M40" s="1165"/>
      <c r="N40" s="1170"/>
      <c r="O40" s="1171"/>
      <c r="P40" s="1171"/>
      <c r="Q40" s="1188"/>
      <c r="R40" s="561">
        <v>16776.569496508637</v>
      </c>
      <c r="S40" s="390">
        <v>8512.6513781697904</v>
      </c>
      <c r="T40" s="390">
        <v>7054.2316795295837</v>
      </c>
      <c r="U40" s="396">
        <v>1209.6864388092611</v>
      </c>
      <c r="V40" s="402">
        <v>2.8340365123237454E-2</v>
      </c>
      <c r="W40" s="403">
        <v>5.6231423309070383E-2</v>
      </c>
      <c r="X40" s="403">
        <v>0</v>
      </c>
      <c r="Y40" s="404">
        <v>7.6269137999311898E-3</v>
      </c>
      <c r="Z40" s="37"/>
      <c r="AA40" s="45"/>
      <c r="AB40" s="45"/>
      <c r="AC40" s="45"/>
      <c r="AD40" s="45"/>
      <c r="AE40" s="46"/>
      <c r="AF40" s="46"/>
      <c r="AG40" s="46"/>
      <c r="AH40" s="46"/>
      <c r="AI40" s="37"/>
      <c r="AJ40" s="37"/>
      <c r="AK40" s="37"/>
      <c r="AL40" s="37"/>
      <c r="AM40" s="37"/>
      <c r="AN40" s="37"/>
      <c r="AO40" s="37"/>
      <c r="AP40" s="37"/>
      <c r="AQ40" s="37"/>
      <c r="AR40" s="37"/>
    </row>
    <row r="41" spans="1:44" ht="12.75" customHeight="1" x14ac:dyDescent="0.2">
      <c r="A41" s="567">
        <v>2018.08</v>
      </c>
      <c r="B41" s="1167"/>
      <c r="C41" s="1164"/>
      <c r="D41" s="1164"/>
      <c r="E41" s="1165"/>
      <c r="F41" s="1170"/>
      <c r="G41" s="1171"/>
      <c r="H41" s="1171"/>
      <c r="I41" s="1188"/>
      <c r="J41" s="1167"/>
      <c r="K41" s="1164"/>
      <c r="L41" s="1164"/>
      <c r="M41" s="1165"/>
      <c r="N41" s="1170"/>
      <c r="O41" s="1171"/>
      <c r="P41" s="1171"/>
      <c r="Q41" s="1188"/>
      <c r="R41" s="561">
        <v>17366.429106945972</v>
      </c>
      <c r="S41" s="390">
        <v>8735.4701947813301</v>
      </c>
      <c r="T41" s="390">
        <v>7406.9972804116123</v>
      </c>
      <c r="U41" s="396">
        <v>1223.961631753032</v>
      </c>
      <c r="V41" s="402">
        <v>3.5160081167113555E-2</v>
      </c>
      <c r="W41" s="403">
        <v>2.6175710712119216E-2</v>
      </c>
      <c r="X41" s="403">
        <v>5.0007657376168524E-2</v>
      </c>
      <c r="Y41" s="404">
        <v>1.1800738179575276E-2</v>
      </c>
      <c r="Z41" s="37"/>
      <c r="AA41" s="45"/>
      <c r="AB41" s="45"/>
      <c r="AC41" s="45"/>
      <c r="AD41" s="45"/>
      <c r="AE41" s="46"/>
      <c r="AF41" s="46"/>
      <c r="AG41" s="46"/>
      <c r="AH41" s="46"/>
      <c r="AI41" s="37"/>
      <c r="AJ41" s="37"/>
      <c r="AK41" s="37"/>
      <c r="AL41" s="37"/>
      <c r="AM41" s="37"/>
      <c r="AN41" s="37"/>
      <c r="AO41" s="37"/>
      <c r="AP41" s="37"/>
      <c r="AQ41" s="37"/>
      <c r="AR41" s="37"/>
    </row>
    <row r="42" spans="1:44" ht="12.75" customHeight="1" x14ac:dyDescent="0.2">
      <c r="A42" s="567">
        <v>2018.09</v>
      </c>
      <c r="B42" s="1167"/>
      <c r="C42" s="1164"/>
      <c r="D42" s="1164"/>
      <c r="E42" s="1165"/>
      <c r="F42" s="1170"/>
      <c r="G42" s="1171"/>
      <c r="H42" s="1171"/>
      <c r="I42" s="1188"/>
      <c r="J42" s="1167"/>
      <c r="K42" s="1164"/>
      <c r="L42" s="1164"/>
      <c r="M42" s="1165"/>
      <c r="N42" s="1170"/>
      <c r="O42" s="1171"/>
      <c r="P42" s="1171"/>
      <c r="Q42" s="1188"/>
      <c r="R42" s="561">
        <v>19203.495332598308</v>
      </c>
      <c r="S42" s="390">
        <v>10160.849981624402</v>
      </c>
      <c r="T42" s="390">
        <v>7703.5094450569632</v>
      </c>
      <c r="U42" s="396">
        <v>1339.1359059169422</v>
      </c>
      <c r="V42" s="402">
        <v>0.10578142654834588</v>
      </c>
      <c r="W42" s="403">
        <v>0.16316912855142582</v>
      </c>
      <c r="X42" s="403">
        <v>4.0031358649138538E-2</v>
      </c>
      <c r="Y42" s="404">
        <v>9.409957892140032E-2</v>
      </c>
      <c r="Z42" s="37"/>
      <c r="AA42" s="45"/>
      <c r="AB42" s="45"/>
      <c r="AC42" s="45"/>
      <c r="AD42" s="45"/>
      <c r="AE42" s="46"/>
      <c r="AF42" s="46"/>
      <c r="AG42" s="46"/>
      <c r="AH42" s="46"/>
      <c r="AI42" s="37"/>
      <c r="AJ42" s="37"/>
      <c r="AK42" s="37"/>
      <c r="AL42" s="37"/>
      <c r="AM42" s="37"/>
      <c r="AN42" s="37"/>
      <c r="AO42" s="37"/>
      <c r="AP42" s="37"/>
      <c r="AQ42" s="37"/>
      <c r="AR42" s="37"/>
    </row>
    <row r="43" spans="1:44" ht="12.75" customHeight="1" x14ac:dyDescent="0.2">
      <c r="A43" s="567">
        <v>2018.1</v>
      </c>
      <c r="B43" s="1167"/>
      <c r="C43" s="1164"/>
      <c r="D43" s="1164"/>
      <c r="E43" s="1165"/>
      <c r="F43" s="1170"/>
      <c r="G43" s="1171"/>
      <c r="H43" s="1171"/>
      <c r="I43" s="1188"/>
      <c r="J43" s="1167"/>
      <c r="K43" s="1164"/>
      <c r="L43" s="1164"/>
      <c r="M43" s="1165"/>
      <c r="N43" s="1170"/>
      <c r="O43" s="1171"/>
      <c r="P43" s="1171"/>
      <c r="Q43" s="1188"/>
      <c r="R43" s="561">
        <v>19480.562587284086</v>
      </c>
      <c r="S43" s="390">
        <v>10426.156707092981</v>
      </c>
      <c r="T43" s="390">
        <v>7703.5094450569632</v>
      </c>
      <c r="U43" s="396">
        <v>1350.8964351341417</v>
      </c>
      <c r="V43" s="402">
        <v>1.4429054425766585E-2</v>
      </c>
      <c r="W43" s="403">
        <v>2.6112775494092855E-2</v>
      </c>
      <c r="X43" s="403">
        <v>0</v>
      </c>
      <c r="Y43" s="404">
        <v>8.782177496126975E-3</v>
      </c>
      <c r="Z43" s="37"/>
      <c r="AA43" s="45"/>
      <c r="AB43" s="45"/>
      <c r="AC43" s="45"/>
      <c r="AD43" s="45"/>
      <c r="AE43" s="46"/>
      <c r="AF43" s="46"/>
      <c r="AG43" s="46"/>
      <c r="AH43" s="46"/>
      <c r="AI43" s="37"/>
      <c r="AJ43" s="37"/>
      <c r="AK43" s="37"/>
      <c r="AL43" s="37"/>
      <c r="AM43" s="37"/>
      <c r="AN43" s="37"/>
      <c r="AO43" s="37"/>
      <c r="AP43" s="37"/>
      <c r="AQ43" s="37"/>
      <c r="AR43" s="37"/>
    </row>
    <row r="44" spans="1:44" ht="12.75" customHeight="1" x14ac:dyDescent="0.2">
      <c r="A44" s="567">
        <v>2018.11</v>
      </c>
      <c r="B44" s="1167"/>
      <c r="C44" s="1164"/>
      <c r="D44" s="1164"/>
      <c r="E44" s="1165"/>
      <c r="F44" s="1170"/>
      <c r="G44" s="1171"/>
      <c r="H44" s="1171"/>
      <c r="I44" s="1188"/>
      <c r="J44" s="1167"/>
      <c r="K44" s="1164"/>
      <c r="L44" s="1164"/>
      <c r="M44" s="1165"/>
      <c r="N44" s="1170"/>
      <c r="O44" s="1171"/>
      <c r="P44" s="1171"/>
      <c r="Q44" s="1188"/>
      <c r="R44" s="561">
        <v>20066.472620360157</v>
      </c>
      <c r="S44" s="390">
        <v>10542.96920249908</v>
      </c>
      <c r="T44" s="390">
        <v>8165.9651598676955</v>
      </c>
      <c r="U44" s="396">
        <v>1357.5382579933846</v>
      </c>
      <c r="V44" s="402">
        <v>3.0076648250247029E-2</v>
      </c>
      <c r="W44" s="403">
        <v>1.1203792412465052E-2</v>
      </c>
      <c r="X44" s="403">
        <v>6.0031822912539168E-2</v>
      </c>
      <c r="Y44" s="404">
        <v>4.9166040315913317E-3</v>
      </c>
      <c r="Z44" s="37"/>
      <c r="AA44" s="45"/>
      <c r="AB44" s="45"/>
      <c r="AC44" s="45"/>
      <c r="AD44" s="45"/>
      <c r="AE44" s="46"/>
      <c r="AF44" s="46"/>
      <c r="AG44" s="46"/>
      <c r="AH44" s="46"/>
      <c r="AI44" s="37"/>
      <c r="AJ44" s="37"/>
      <c r="AK44" s="37"/>
      <c r="AL44" s="37"/>
      <c r="AM44" s="37"/>
      <c r="AN44" s="37"/>
      <c r="AO44" s="37"/>
      <c r="AP44" s="37"/>
      <c r="AQ44" s="37"/>
      <c r="AR44" s="37"/>
    </row>
    <row r="45" spans="1:44" ht="12.75" customHeight="1" x14ac:dyDescent="0.2">
      <c r="A45" s="567">
        <v>2018.12</v>
      </c>
      <c r="B45" s="1167"/>
      <c r="C45" s="1164"/>
      <c r="D45" s="1164"/>
      <c r="E45" s="1165"/>
      <c r="F45" s="1170"/>
      <c r="G45" s="1171"/>
      <c r="H45" s="1171"/>
      <c r="I45" s="1188"/>
      <c r="J45" s="1167"/>
      <c r="K45" s="1164"/>
      <c r="L45" s="1164"/>
      <c r="M45" s="1165"/>
      <c r="N45" s="1170"/>
      <c r="O45" s="1171"/>
      <c r="P45" s="1171"/>
      <c r="Q45" s="1188"/>
      <c r="R45" s="561">
        <v>20266.248879088569</v>
      </c>
      <c r="S45" s="390">
        <v>10727.087835354649</v>
      </c>
      <c r="T45" s="390">
        <v>8165.9651598676955</v>
      </c>
      <c r="U45" s="396">
        <v>1373.1958838662254</v>
      </c>
      <c r="V45" s="402">
        <v>9.9557163852201924E-3</v>
      </c>
      <c r="W45" s="403">
        <v>1.7463641344216851E-2</v>
      </c>
      <c r="X45" s="403">
        <v>0</v>
      </c>
      <c r="Y45" s="404">
        <v>1.1533837651091172E-2</v>
      </c>
      <c r="Z45" s="37"/>
      <c r="AA45" s="45"/>
      <c r="AB45" s="45"/>
      <c r="AC45" s="45"/>
      <c r="AD45" s="45"/>
      <c r="AE45" s="46"/>
      <c r="AF45" s="46"/>
      <c r="AG45" s="46"/>
      <c r="AH45" s="46"/>
      <c r="AI45" s="37"/>
      <c r="AJ45" s="37"/>
      <c r="AK45" s="37"/>
      <c r="AL45" s="37"/>
      <c r="AM45" s="37"/>
      <c r="AN45" s="37"/>
      <c r="AO45" s="37"/>
      <c r="AP45" s="37"/>
      <c r="AQ45" s="37"/>
      <c r="AR45" s="37"/>
    </row>
    <row r="46" spans="1:44" ht="12.75" customHeight="1" x14ac:dyDescent="0.2">
      <c r="A46" s="567">
        <v>2019.01</v>
      </c>
      <c r="B46" s="1167"/>
      <c r="C46" s="1164"/>
      <c r="D46" s="1164"/>
      <c r="E46" s="1165"/>
      <c r="F46" s="1170"/>
      <c r="G46" s="1171"/>
      <c r="H46" s="1171"/>
      <c r="I46" s="1188"/>
      <c r="J46" s="1167"/>
      <c r="K46" s="1164"/>
      <c r="L46" s="1164"/>
      <c r="M46" s="1165"/>
      <c r="N46" s="1170"/>
      <c r="O46" s="1171"/>
      <c r="P46" s="1171"/>
      <c r="Q46" s="1188"/>
      <c r="R46" s="561">
        <v>20708.424696802642</v>
      </c>
      <c r="S46" s="390">
        <v>10883.159867695698</v>
      </c>
      <c r="T46" s="390">
        <v>8411.2638000735005</v>
      </c>
      <c r="U46" s="396">
        <v>1414.0010290334435</v>
      </c>
      <c r="V46" s="402">
        <v>2.1818335516955445E-2</v>
      </c>
      <c r="W46" s="403">
        <v>1.4549338528455413E-2</v>
      </c>
      <c r="X46" s="403">
        <v>3.0039148515027536E-2</v>
      </c>
      <c r="Y46" s="404">
        <v>2.9715458403743122E-2</v>
      </c>
      <c r="Z46" s="45"/>
      <c r="AA46" s="45"/>
      <c r="AB46" s="45"/>
      <c r="AC46" s="45"/>
      <c r="AD46" s="46"/>
      <c r="AE46" s="46"/>
      <c r="AF46" s="46"/>
      <c r="AG46" s="46"/>
      <c r="AH46" s="37"/>
      <c r="AI46" s="37"/>
      <c r="AJ46" s="37"/>
      <c r="AK46" s="37"/>
      <c r="AL46" s="37"/>
      <c r="AM46" s="37"/>
      <c r="AN46" s="37"/>
      <c r="AO46" s="37"/>
      <c r="AP46" s="37"/>
      <c r="AQ46" s="37"/>
      <c r="AR46" s="37"/>
    </row>
    <row r="47" spans="1:44" ht="12.75" customHeight="1" x14ac:dyDescent="0.2">
      <c r="A47" s="567">
        <v>2019.02</v>
      </c>
      <c r="B47" s="1167"/>
      <c r="C47" s="1164"/>
      <c r="D47" s="1164"/>
      <c r="E47" s="1165"/>
      <c r="F47" s="1170"/>
      <c r="G47" s="1171"/>
      <c r="H47" s="1171"/>
      <c r="I47" s="1188"/>
      <c r="J47" s="1167"/>
      <c r="K47" s="1164"/>
      <c r="L47" s="1164"/>
      <c r="M47" s="1165"/>
      <c r="N47" s="1170"/>
      <c r="O47" s="1171"/>
      <c r="P47" s="1171"/>
      <c r="Q47" s="1188"/>
      <c r="R47" s="561">
        <v>21023.821095185591</v>
      </c>
      <c r="S47" s="390">
        <v>11178.507754502019</v>
      </c>
      <c r="T47" s="390">
        <v>8411.2638000735005</v>
      </c>
      <c r="U47" s="396">
        <v>1434.0495406100697</v>
      </c>
      <c r="V47" s="402">
        <v>1.5242346440320853E-2</v>
      </c>
      <c r="W47" s="403">
        <v>2.7160905056880624E-2</v>
      </c>
      <c r="X47" s="403">
        <v>0</v>
      </c>
      <c r="Y47" s="404">
        <v>1.4178569297315535E-2</v>
      </c>
      <c r="Z47" s="45"/>
      <c r="AA47" s="45"/>
      <c r="AB47" s="45"/>
      <c r="AC47" s="45"/>
      <c r="AD47" s="46"/>
      <c r="AE47" s="46"/>
      <c r="AF47" s="46"/>
      <c r="AG47" s="46"/>
      <c r="AH47" s="37"/>
      <c r="AI47" s="37"/>
      <c r="AJ47" s="37"/>
      <c r="AK47" s="37"/>
      <c r="AL47" s="37"/>
      <c r="AM47" s="37"/>
      <c r="AN47" s="37"/>
      <c r="AO47" s="37"/>
      <c r="AP47" s="37"/>
      <c r="AQ47" s="37"/>
      <c r="AR47" s="37"/>
    </row>
    <row r="48" spans="1:44" ht="12.75" customHeight="1" x14ac:dyDescent="0.2">
      <c r="A48" s="567">
        <v>2019.03</v>
      </c>
      <c r="B48" s="1167"/>
      <c r="C48" s="1164"/>
      <c r="D48" s="1164"/>
      <c r="E48" s="1165"/>
      <c r="F48" s="1170"/>
      <c r="G48" s="1171"/>
      <c r="H48" s="1171"/>
      <c r="I48" s="1188"/>
      <c r="J48" s="1167"/>
      <c r="K48" s="1164"/>
      <c r="L48" s="1164"/>
      <c r="M48" s="1165"/>
      <c r="N48" s="1170"/>
      <c r="O48" s="1171"/>
      <c r="P48" s="1171"/>
      <c r="Q48" s="1188"/>
      <c r="R48" s="561">
        <v>22205.323042998898</v>
      </c>
      <c r="S48" s="390">
        <v>11519.274384417493</v>
      </c>
      <c r="T48" s="390">
        <v>9000.4368981991902</v>
      </c>
      <c r="U48" s="396">
        <v>1685.6117603822124</v>
      </c>
      <c r="V48" s="402">
        <v>5.6185768393258062E-2</v>
      </c>
      <c r="W48" s="403">
        <v>3.0461174256994239E-2</v>
      </c>
      <c r="X48" s="403">
        <v>7.0045728219882974E-2</v>
      </c>
      <c r="Y48" s="404">
        <v>0.1754208712100167</v>
      </c>
      <c r="Z48" s="45"/>
      <c r="AA48" s="45"/>
      <c r="AB48" s="45"/>
      <c r="AC48" s="45"/>
      <c r="AD48" s="46"/>
      <c r="AE48" s="46"/>
      <c r="AF48" s="46"/>
      <c r="AG48" s="46"/>
      <c r="AH48" s="37"/>
      <c r="AI48" s="37"/>
      <c r="AJ48" s="37"/>
      <c r="AK48" s="37"/>
      <c r="AL48" s="37"/>
      <c r="AM48" s="37"/>
      <c r="AN48" s="37"/>
      <c r="AO48" s="37"/>
      <c r="AP48" s="37"/>
      <c r="AQ48" s="37"/>
      <c r="AR48" s="37"/>
    </row>
    <row r="49" spans="1:44" ht="12.75" customHeight="1" x14ac:dyDescent="0.2">
      <c r="A49" s="567">
        <v>2019.04</v>
      </c>
      <c r="B49" s="1167"/>
      <c r="C49" s="1164"/>
      <c r="D49" s="1164"/>
      <c r="E49" s="1165"/>
      <c r="F49" s="1170"/>
      <c r="G49" s="1171"/>
      <c r="H49" s="1171"/>
      <c r="I49" s="1188"/>
      <c r="J49" s="1167"/>
      <c r="K49" s="1164"/>
      <c r="L49" s="1164"/>
      <c r="M49" s="1165"/>
      <c r="N49" s="1170"/>
      <c r="O49" s="1171"/>
      <c r="P49" s="1171"/>
      <c r="Q49" s="1188"/>
      <c r="R49" s="561">
        <v>23553.476221977209</v>
      </c>
      <c r="S49" s="390">
        <v>11950.477471517823</v>
      </c>
      <c r="T49" s="390">
        <v>9901.0031606027187</v>
      </c>
      <c r="U49" s="396">
        <v>1701.9955898566702</v>
      </c>
      <c r="V49" s="402">
        <v>6.071306269413923E-2</v>
      </c>
      <c r="W49" s="403">
        <v>3.7433181354168621E-2</v>
      </c>
      <c r="X49" s="403">
        <v>0.10005806080188329</v>
      </c>
      <c r="Y49" s="404">
        <v>9.719812034737263E-3</v>
      </c>
      <c r="Z49" s="45"/>
      <c r="AA49" s="45"/>
      <c r="AB49" s="45"/>
      <c r="AC49" s="45"/>
      <c r="AD49" s="46"/>
      <c r="AE49" s="46"/>
      <c r="AF49" s="46"/>
      <c r="AG49" s="46"/>
      <c r="AH49" s="37"/>
      <c r="AI49" s="37"/>
      <c r="AJ49" s="37"/>
      <c r="AK49" s="37"/>
      <c r="AL49" s="37"/>
      <c r="AM49" s="37"/>
      <c r="AN49" s="37"/>
      <c r="AO49" s="37"/>
      <c r="AP49" s="37"/>
      <c r="AQ49" s="37"/>
      <c r="AR49" s="37"/>
    </row>
    <row r="50" spans="1:44" ht="12.75" customHeight="1" x14ac:dyDescent="0.2">
      <c r="A50" s="567">
        <v>2019.05</v>
      </c>
      <c r="B50" s="1167"/>
      <c r="C50" s="1164"/>
      <c r="D50" s="1164"/>
      <c r="E50" s="1165"/>
      <c r="F50" s="1170"/>
      <c r="G50" s="1171"/>
      <c r="H50" s="1171"/>
      <c r="I50" s="1188"/>
      <c r="J50" s="1167"/>
      <c r="K50" s="1164"/>
      <c r="L50" s="1164"/>
      <c r="M50" s="1165"/>
      <c r="N50" s="1170"/>
      <c r="O50" s="1171"/>
      <c r="P50" s="1171"/>
      <c r="Q50" s="1188"/>
      <c r="R50" s="561">
        <v>24349.0907754502</v>
      </c>
      <c r="S50" s="390">
        <v>12248.139654538771</v>
      </c>
      <c r="T50" s="390">
        <v>10396.257405365674</v>
      </c>
      <c r="U50" s="396">
        <v>1704.6937155457549</v>
      </c>
      <c r="V50" s="402">
        <v>3.377906488215765E-2</v>
      </c>
      <c r="W50" s="403">
        <v>2.4907974073034467E-2</v>
      </c>
      <c r="X50" s="403">
        <v>5.002061273282199E-2</v>
      </c>
      <c r="Y50" s="404">
        <v>1.5852718451003778E-3</v>
      </c>
      <c r="Z50" s="45"/>
      <c r="AA50" s="45"/>
      <c r="AB50" s="45"/>
      <c r="AC50" s="45"/>
      <c r="AD50" s="46"/>
      <c r="AE50" s="46"/>
      <c r="AF50" s="46"/>
      <c r="AG50" s="46"/>
      <c r="AH50" s="37"/>
      <c r="AI50" s="37"/>
      <c r="AJ50" s="37"/>
      <c r="AK50" s="37"/>
      <c r="AL50" s="37"/>
      <c r="AM50" s="37"/>
      <c r="AN50" s="37"/>
      <c r="AO50" s="37"/>
      <c r="AP50" s="37"/>
      <c r="AQ50" s="37"/>
      <c r="AR50" s="37"/>
    </row>
    <row r="51" spans="1:44" ht="12.75" customHeight="1" x14ac:dyDescent="0.2">
      <c r="A51" s="567">
        <v>2019.06</v>
      </c>
      <c r="B51" s="1167"/>
      <c r="C51" s="1164"/>
      <c r="D51" s="1164"/>
      <c r="E51" s="1165"/>
      <c r="F51" s="1170"/>
      <c r="G51" s="1171"/>
      <c r="H51" s="1171"/>
      <c r="I51" s="1188"/>
      <c r="J51" s="1167"/>
      <c r="K51" s="1164"/>
      <c r="L51" s="1164"/>
      <c r="M51" s="1165"/>
      <c r="N51" s="1170"/>
      <c r="O51" s="1171"/>
      <c r="P51" s="1171"/>
      <c r="Q51" s="1188"/>
      <c r="R51" s="561">
        <v>24618.638588754133</v>
      </c>
      <c r="S51" s="390">
        <v>12513.967658948915</v>
      </c>
      <c r="T51" s="390">
        <v>10396.257405365674</v>
      </c>
      <c r="U51" s="396">
        <v>1708.4135244395441</v>
      </c>
      <c r="V51" s="402">
        <v>1.1070144786698988E-2</v>
      </c>
      <c r="W51" s="403">
        <v>2.1703541264867621E-2</v>
      </c>
      <c r="X51" s="403">
        <v>0</v>
      </c>
      <c r="Y51" s="404">
        <v>2.182098085929951E-3</v>
      </c>
      <c r="Z51" s="45"/>
      <c r="AA51" s="45"/>
      <c r="AB51" s="45"/>
      <c r="AC51" s="45"/>
      <c r="AD51" s="46"/>
      <c r="AE51" s="46"/>
      <c r="AF51" s="46"/>
      <c r="AG51" s="46"/>
      <c r="AH51" s="37"/>
      <c r="AI51" s="37"/>
      <c r="AJ51" s="37"/>
      <c r="AK51" s="37"/>
      <c r="AL51" s="37"/>
      <c r="AM51" s="37"/>
      <c r="AN51" s="37"/>
      <c r="AO51" s="37"/>
      <c r="AP51" s="37"/>
      <c r="AQ51" s="37"/>
      <c r="AR51" s="37"/>
    </row>
    <row r="52" spans="1:44" ht="12.75" customHeight="1" x14ac:dyDescent="0.2">
      <c r="A52" s="567">
        <v>2019.07</v>
      </c>
      <c r="B52" s="1167"/>
      <c r="C52" s="1164"/>
      <c r="D52" s="1164"/>
      <c r="E52" s="1165"/>
      <c r="F52" s="1170"/>
      <c r="G52" s="1171"/>
      <c r="H52" s="1171"/>
      <c r="I52" s="1188"/>
      <c r="J52" s="1167"/>
      <c r="K52" s="1164"/>
      <c r="L52" s="1164"/>
      <c r="M52" s="1165"/>
      <c r="N52" s="1170"/>
      <c r="O52" s="1171"/>
      <c r="P52" s="1171"/>
      <c r="Q52" s="1188"/>
      <c r="R52" s="561">
        <v>25229.850790150678</v>
      </c>
      <c r="S52" s="390">
        <v>12681.037706725467</v>
      </c>
      <c r="T52" s="390">
        <v>10839.985593531788</v>
      </c>
      <c r="U52" s="396">
        <v>1708.8274898934214</v>
      </c>
      <c r="V52" s="402">
        <v>2.4827207586582523E-2</v>
      </c>
      <c r="W52" s="403">
        <v>1.3350685596272616E-2</v>
      </c>
      <c r="X52" s="403">
        <v>4.2681531522786198E-2</v>
      </c>
      <c r="Y52" s="404">
        <v>2.4230986699369517E-4</v>
      </c>
      <c r="Z52" s="45"/>
      <c r="AA52" s="45"/>
      <c r="AB52" s="45"/>
      <c r="AC52" s="45"/>
      <c r="AD52" s="46"/>
      <c r="AE52" s="46"/>
      <c r="AF52" s="46"/>
      <c r="AG52" s="46"/>
      <c r="AH52" s="37"/>
      <c r="AI52" s="37"/>
      <c r="AJ52" s="37"/>
      <c r="AK52" s="37"/>
      <c r="AL52" s="37"/>
      <c r="AM52" s="37"/>
      <c r="AN52" s="37"/>
      <c r="AO52" s="37"/>
      <c r="AP52" s="37"/>
      <c r="AQ52" s="37"/>
      <c r="AR52" s="37"/>
    </row>
    <row r="53" spans="1:44" ht="12.75" customHeight="1" x14ac:dyDescent="0.2">
      <c r="A53" s="567">
        <v>2019.08</v>
      </c>
      <c r="B53" s="1167"/>
      <c r="C53" s="1164"/>
      <c r="D53" s="1164"/>
      <c r="E53" s="1165"/>
      <c r="F53" s="1170"/>
      <c r="G53" s="1171"/>
      <c r="H53" s="1171"/>
      <c r="I53" s="1188"/>
      <c r="J53" s="1167"/>
      <c r="K53" s="1164"/>
      <c r="L53" s="1164"/>
      <c r="M53" s="1165"/>
      <c r="N53" s="1170"/>
      <c r="O53" s="1171"/>
      <c r="P53" s="1171"/>
      <c r="Q53" s="1188"/>
      <c r="R53" s="561">
        <v>26845.75964718853</v>
      </c>
      <c r="S53" s="390">
        <v>13883.861374494671</v>
      </c>
      <c r="T53" s="390">
        <v>11219.596324880558</v>
      </c>
      <c r="U53" s="396">
        <v>1742.3019478133037</v>
      </c>
      <c r="V53" s="402">
        <v>6.4047499546397546E-2</v>
      </c>
      <c r="W53" s="403">
        <v>9.4852148190623028E-2</v>
      </c>
      <c r="X53" s="403">
        <v>3.5019486702573044E-2</v>
      </c>
      <c r="Y53" s="404">
        <v>1.9589138235346359E-2</v>
      </c>
      <c r="Z53" s="45"/>
      <c r="AA53" s="45"/>
      <c r="AB53" s="45"/>
      <c r="AC53" s="45"/>
      <c r="AD53" s="46"/>
      <c r="AE53" s="46"/>
      <c r="AF53" s="46"/>
      <c r="AG53" s="46"/>
      <c r="AH53" s="37"/>
      <c r="AI53" s="37"/>
      <c r="AJ53" s="37"/>
      <c r="AK53" s="37"/>
      <c r="AL53" s="37"/>
      <c r="AM53" s="37"/>
      <c r="AN53" s="37"/>
      <c r="AO53" s="37"/>
      <c r="AP53" s="37"/>
      <c r="AQ53" s="37"/>
      <c r="AR53" s="37"/>
    </row>
    <row r="54" spans="1:44" ht="12.75" customHeight="1" x14ac:dyDescent="0.2">
      <c r="A54" s="567">
        <v>2019.09</v>
      </c>
      <c r="B54" s="1167"/>
      <c r="C54" s="1164"/>
      <c r="D54" s="1164"/>
      <c r="E54" s="1165"/>
      <c r="F54" s="1170"/>
      <c r="G54" s="1171"/>
      <c r="H54" s="1171"/>
      <c r="I54" s="1188"/>
      <c r="J54" s="1167"/>
      <c r="K54" s="1164"/>
      <c r="L54" s="1164"/>
      <c r="M54" s="1165"/>
      <c r="N54" s="1170"/>
      <c r="O54" s="1171"/>
      <c r="P54" s="1171"/>
      <c r="Q54" s="1188"/>
      <c r="R54" s="561">
        <v>27997.721131936789</v>
      </c>
      <c r="S54" s="390">
        <v>15028.105549430355</v>
      </c>
      <c r="T54" s="390">
        <v>11219.596324880558</v>
      </c>
      <c r="U54" s="396">
        <v>1750.0192576258726</v>
      </c>
      <c r="V54" s="402">
        <v>4.2910375675425216E-2</v>
      </c>
      <c r="W54" s="403">
        <v>8.2415413412130226E-2</v>
      </c>
      <c r="X54" s="403">
        <v>0</v>
      </c>
      <c r="Y54" s="404">
        <v>4.4293756442472798E-3</v>
      </c>
      <c r="Z54" s="45"/>
      <c r="AA54" s="45"/>
      <c r="AB54" s="45"/>
      <c r="AC54" s="45"/>
      <c r="AD54" s="46"/>
      <c r="AE54" s="46"/>
      <c r="AF54" s="46"/>
      <c r="AG54" s="46"/>
      <c r="AH54" s="37"/>
      <c r="AI54" s="37"/>
      <c r="AJ54" s="37"/>
      <c r="AK54" s="37"/>
      <c r="AL54" s="37"/>
      <c r="AM54" s="37"/>
      <c r="AN54" s="37"/>
      <c r="AO54" s="37"/>
      <c r="AP54" s="37"/>
      <c r="AQ54" s="37"/>
      <c r="AR54" s="37"/>
    </row>
    <row r="55" spans="1:44" ht="12.75" customHeight="1" x14ac:dyDescent="0.2">
      <c r="A55" s="567">
        <v>2019.1</v>
      </c>
      <c r="B55" s="1167"/>
      <c r="C55" s="1164"/>
      <c r="D55" s="1164"/>
      <c r="E55" s="1165"/>
      <c r="F55" s="1170"/>
      <c r="G55" s="1171"/>
      <c r="H55" s="1171"/>
      <c r="I55" s="1188"/>
      <c r="J55" s="1167"/>
      <c r="K55" s="1164"/>
      <c r="L55" s="1164"/>
      <c r="M55" s="1165"/>
      <c r="N55" s="1170"/>
      <c r="O55" s="1171"/>
      <c r="P55" s="1171"/>
      <c r="Q55" s="1188"/>
      <c r="R55" s="561">
        <v>29343.41359794193</v>
      </c>
      <c r="S55" s="390">
        <v>15370.861300992281</v>
      </c>
      <c r="T55" s="390">
        <v>12094.753546490259</v>
      </c>
      <c r="U55" s="396">
        <v>1877.7987504593898</v>
      </c>
      <c r="V55" s="402">
        <v>4.8064356830971988E-2</v>
      </c>
      <c r="W55" s="403">
        <v>2.2807648670987613E-2</v>
      </c>
      <c r="X55" s="403">
        <v>7.8002558761312457E-2</v>
      </c>
      <c r="Y55" s="404">
        <v>7.3016049553001228E-2</v>
      </c>
      <c r="Z55" s="37"/>
      <c r="AA55" s="37"/>
      <c r="AB55" s="37"/>
      <c r="AC55" s="37"/>
      <c r="AD55" s="37"/>
      <c r="AE55" s="37"/>
      <c r="AF55" s="37"/>
      <c r="AG55" s="37"/>
      <c r="AH55" s="37"/>
      <c r="AI55" s="37"/>
      <c r="AJ55" s="37"/>
      <c r="AK55" s="37"/>
      <c r="AL55" s="37"/>
      <c r="AM55" s="37"/>
      <c r="AN55" s="37"/>
      <c r="AO55" s="37"/>
      <c r="AP55" s="37"/>
      <c r="AQ55" s="37"/>
      <c r="AR55" s="37"/>
    </row>
    <row r="56" spans="1:44" ht="12.75" customHeight="1" x14ac:dyDescent="0.2">
      <c r="A56" s="567">
        <v>2019.11</v>
      </c>
      <c r="B56" s="1167"/>
      <c r="C56" s="1164"/>
      <c r="D56" s="1164"/>
      <c r="E56" s="1165"/>
      <c r="F56" s="1170"/>
      <c r="G56" s="1171"/>
      <c r="H56" s="1171"/>
      <c r="I56" s="1188"/>
      <c r="J56" s="1167"/>
      <c r="K56" s="1164"/>
      <c r="L56" s="1164"/>
      <c r="M56" s="1165"/>
      <c r="N56" s="1170"/>
      <c r="O56" s="1171"/>
      <c r="P56" s="1171"/>
      <c r="Q56" s="1188"/>
      <c r="R56" s="561">
        <v>30808.958030135975</v>
      </c>
      <c r="S56" s="390">
        <v>16075.843145902239</v>
      </c>
      <c r="T56" s="390">
        <v>12820.276957001101</v>
      </c>
      <c r="U56" s="396">
        <v>1912.8379272326349</v>
      </c>
      <c r="V56" s="402">
        <v>4.994457853242884E-2</v>
      </c>
      <c r="W56" s="403">
        <v>4.5864823779552921E-2</v>
      </c>
      <c r="X56" s="403">
        <v>5.998662211032646E-2</v>
      </c>
      <c r="Y56" s="404">
        <v>1.865970821669416E-2</v>
      </c>
      <c r="Z56" s="37"/>
      <c r="AA56" s="37"/>
      <c r="AB56" s="37"/>
      <c r="AC56" s="37"/>
      <c r="AD56" s="37"/>
      <c r="AE56" s="37"/>
      <c r="AF56" s="37"/>
      <c r="AG56" s="37"/>
      <c r="AH56" s="37"/>
      <c r="AI56" s="37"/>
      <c r="AJ56" s="37"/>
      <c r="AK56" s="37"/>
      <c r="AL56" s="37"/>
      <c r="AM56" s="37"/>
      <c r="AN56" s="37"/>
      <c r="AO56" s="37"/>
      <c r="AP56" s="37"/>
      <c r="AQ56" s="37"/>
      <c r="AR56" s="37"/>
    </row>
    <row r="57" spans="1:44" ht="12.75" customHeight="1" x14ac:dyDescent="0.2">
      <c r="A57" s="567">
        <v>2019.12</v>
      </c>
      <c r="B57" s="1167"/>
      <c r="C57" s="1164"/>
      <c r="D57" s="1164"/>
      <c r="E57" s="1165"/>
      <c r="F57" s="1170"/>
      <c r="G57" s="1171"/>
      <c r="H57" s="1171"/>
      <c r="I57" s="1188"/>
      <c r="J57" s="1167"/>
      <c r="K57" s="1164"/>
      <c r="L57" s="1164"/>
      <c r="M57" s="1165"/>
      <c r="N57" s="1170"/>
      <c r="O57" s="1171"/>
      <c r="P57" s="1171"/>
      <c r="Q57" s="1188"/>
      <c r="R57" s="561">
        <v>31130.622124219033</v>
      </c>
      <c r="S57" s="390">
        <v>16354.922160970231</v>
      </c>
      <c r="T57" s="390">
        <v>12820.276957001101</v>
      </c>
      <c r="U57" s="396">
        <v>1955.4230062477027</v>
      </c>
      <c r="V57" s="402">
        <v>1.0440597998440104E-2</v>
      </c>
      <c r="W57" s="403">
        <v>1.7360147927241387E-2</v>
      </c>
      <c r="X57" s="403">
        <v>0</v>
      </c>
      <c r="Y57" s="404">
        <v>2.2262774283588804E-2</v>
      </c>
      <c r="Z57" s="37"/>
      <c r="AA57" s="37"/>
      <c r="AB57" s="37"/>
      <c r="AC57" s="37"/>
      <c r="AD57" s="37"/>
      <c r="AE57" s="37"/>
      <c r="AF57" s="37"/>
      <c r="AG57" s="37"/>
      <c r="AH57" s="37"/>
      <c r="AI57" s="37"/>
      <c r="AJ57" s="37"/>
      <c r="AK57" s="37"/>
      <c r="AL57" s="37"/>
      <c r="AM57" s="37"/>
      <c r="AN57" s="37"/>
      <c r="AO57" s="37"/>
      <c r="AP57" s="37"/>
      <c r="AQ57" s="37"/>
      <c r="AR57" s="37"/>
    </row>
    <row r="58" spans="1:44" ht="12.75" customHeight="1" x14ac:dyDescent="0.25">
      <c r="A58" s="567">
        <v>2020.01</v>
      </c>
      <c r="B58" s="1172"/>
      <c r="C58" s="1164"/>
      <c r="D58" s="1164"/>
      <c r="E58" s="1165"/>
      <c r="F58" s="1173"/>
      <c r="G58" s="1174"/>
      <c r="H58" s="1174"/>
      <c r="I58" s="1189"/>
      <c r="J58" s="1172"/>
      <c r="K58" s="1164"/>
      <c r="L58" s="1164"/>
      <c r="M58" s="1165"/>
      <c r="N58" s="1173"/>
      <c r="O58" s="1174"/>
      <c r="P58" s="1174"/>
      <c r="Q58" s="1189"/>
      <c r="R58" s="561">
        <v>32130.945975744213</v>
      </c>
      <c r="S58" s="390">
        <v>16497.296729143698</v>
      </c>
      <c r="T58" s="390">
        <v>13604.285483278205</v>
      </c>
      <c r="U58" s="396">
        <v>2029.3637633223079</v>
      </c>
      <c r="V58" s="394">
        <v>3.2133124148408854E-2</v>
      </c>
      <c r="W58" s="391">
        <v>8.7053039306559388E-3</v>
      </c>
      <c r="X58" s="391">
        <v>6.1153790117534079E-2</v>
      </c>
      <c r="Y58" s="392">
        <v>3.7813177424198985E-2</v>
      </c>
      <c r="Z58" s="37"/>
      <c r="AA58" s="47"/>
      <c r="AB58" s="47"/>
      <c r="AC58" s="47"/>
      <c r="AD58" s="47"/>
      <c r="AE58" s="37"/>
      <c r="AF58" s="37"/>
      <c r="AG58" s="37"/>
      <c r="AH58" s="37"/>
      <c r="AI58" s="37"/>
      <c r="AJ58" s="37"/>
      <c r="AK58" s="37"/>
      <c r="AL58" s="37"/>
      <c r="AM58" s="37"/>
      <c r="AN58" s="37"/>
      <c r="AO58" s="37"/>
      <c r="AP58" s="37"/>
      <c r="AQ58" s="37"/>
      <c r="AR58" s="37"/>
    </row>
    <row r="59" spans="1:44" ht="12.75" customHeight="1" x14ac:dyDescent="0.25">
      <c r="A59" s="567">
        <v>2020.02</v>
      </c>
      <c r="B59" s="1172"/>
      <c r="C59" s="1164"/>
      <c r="D59" s="1164"/>
      <c r="E59" s="1165"/>
      <c r="F59" s="1173"/>
      <c r="G59" s="1174"/>
      <c r="H59" s="1174"/>
      <c r="I59" s="1189"/>
      <c r="J59" s="1172"/>
      <c r="K59" s="1164"/>
      <c r="L59" s="1164"/>
      <c r="M59" s="1165"/>
      <c r="N59" s="1173"/>
      <c r="O59" s="1174"/>
      <c r="P59" s="1174"/>
      <c r="Q59" s="1189"/>
      <c r="R59" s="561">
        <v>32895.24718853362</v>
      </c>
      <c r="S59" s="390">
        <v>16711.374494671076</v>
      </c>
      <c r="T59" s="390">
        <v>14149.249393605291</v>
      </c>
      <c r="U59" s="396">
        <v>2034.6233002572583</v>
      </c>
      <c r="V59" s="394">
        <v>2.3787074503587968E-2</v>
      </c>
      <c r="W59" s="391">
        <v>1.2976536037519137E-2</v>
      </c>
      <c r="X59" s="391">
        <v>4.005825304070032E-2</v>
      </c>
      <c r="Y59" s="392">
        <v>2.5917171825025065E-3</v>
      </c>
      <c r="Z59" s="37"/>
      <c r="AA59" s="47"/>
      <c r="AB59" s="47"/>
      <c r="AC59" s="47"/>
      <c r="AD59" s="47"/>
      <c r="AE59" s="37"/>
      <c r="AF59" s="37"/>
      <c r="AG59" s="37"/>
      <c r="AH59" s="37"/>
      <c r="AI59" s="37"/>
      <c r="AJ59" s="37"/>
      <c r="AK59" s="37"/>
      <c r="AL59" s="37"/>
      <c r="AM59" s="37"/>
      <c r="AN59" s="37"/>
      <c r="AO59" s="37"/>
      <c r="AP59" s="37"/>
      <c r="AQ59" s="37"/>
      <c r="AR59" s="37"/>
    </row>
    <row r="60" spans="1:44" ht="12.75" customHeight="1" x14ac:dyDescent="0.25">
      <c r="A60" s="567">
        <v>2020.03</v>
      </c>
      <c r="B60" s="1172"/>
      <c r="C60" s="1164"/>
      <c r="D60" s="1164"/>
      <c r="E60" s="1165"/>
      <c r="F60" s="1173"/>
      <c r="G60" s="1174"/>
      <c r="H60" s="1174"/>
      <c r="I60" s="1189"/>
      <c r="J60" s="1172"/>
      <c r="K60" s="1164"/>
      <c r="L60" s="1164"/>
      <c r="M60" s="1165"/>
      <c r="N60" s="1173"/>
      <c r="O60" s="1174"/>
      <c r="P60" s="1174"/>
      <c r="Q60" s="1189"/>
      <c r="R60" s="561">
        <v>33066.967291436973</v>
      </c>
      <c r="S60" s="390">
        <v>16870.058360896728</v>
      </c>
      <c r="T60" s="390">
        <v>14149.249393605291</v>
      </c>
      <c r="U60" s="396">
        <v>2047.6595369349504</v>
      </c>
      <c r="V60" s="394">
        <v>5.2202056236145822E-3</v>
      </c>
      <c r="W60" s="391">
        <v>9.4955604206137245E-3</v>
      </c>
      <c r="X60" s="391">
        <v>0</v>
      </c>
      <c r="Y60" s="392">
        <v>6.4071991488763302E-3</v>
      </c>
      <c r="Z60" s="37"/>
      <c r="AA60" s="47"/>
      <c r="AB60" s="47"/>
      <c r="AC60" s="47"/>
      <c r="AD60" s="47"/>
      <c r="AE60" s="37"/>
      <c r="AF60" s="37"/>
      <c r="AG60" s="37"/>
      <c r="AH60" s="37"/>
      <c r="AI60" s="37"/>
      <c r="AJ60" s="37"/>
      <c r="AK60" s="37"/>
      <c r="AL60" s="37"/>
      <c r="AM60" s="37"/>
      <c r="AN60" s="37"/>
      <c r="AO60" s="37"/>
      <c r="AP60" s="37"/>
      <c r="AQ60" s="37"/>
      <c r="AR60" s="37"/>
    </row>
    <row r="61" spans="1:44" ht="12.75" customHeight="1" x14ac:dyDescent="0.25">
      <c r="A61" s="567">
        <v>2020.04</v>
      </c>
      <c r="B61" s="1172"/>
      <c r="C61" s="1164"/>
      <c r="D61" s="1164"/>
      <c r="E61" s="1165"/>
      <c r="F61" s="1173"/>
      <c r="G61" s="1174"/>
      <c r="H61" s="1174"/>
      <c r="I61" s="1189"/>
      <c r="J61" s="1172"/>
      <c r="K61" s="1164"/>
      <c r="L61" s="1164"/>
      <c r="M61" s="1165"/>
      <c r="N61" s="1173"/>
      <c r="O61" s="1174"/>
      <c r="P61" s="1174"/>
      <c r="Q61" s="1189"/>
      <c r="R61" s="561">
        <v>33307.968246968027</v>
      </c>
      <c r="S61" s="390">
        <v>17110.397794928336</v>
      </c>
      <c r="T61" s="390">
        <v>14149.249393605291</v>
      </c>
      <c r="U61" s="396">
        <v>2048.3210584343992</v>
      </c>
      <c r="V61" s="394">
        <v>7.2882735008732435E-3</v>
      </c>
      <c r="W61" s="391">
        <v>1.4246508748819275E-2</v>
      </c>
      <c r="X61" s="391">
        <v>0</v>
      </c>
      <c r="Y61" s="392">
        <v>3.2306225108058584E-4</v>
      </c>
      <c r="Z61" s="37"/>
      <c r="AA61" s="47"/>
      <c r="AB61" s="47"/>
      <c r="AC61" s="47"/>
      <c r="AD61" s="47"/>
      <c r="AE61" s="37"/>
      <c r="AF61" s="37"/>
      <c r="AG61" s="37"/>
      <c r="AH61" s="37"/>
      <c r="AI61" s="37"/>
      <c r="AJ61" s="37"/>
      <c r="AK61" s="37"/>
      <c r="AL61" s="37"/>
      <c r="AM61" s="37"/>
      <c r="AN61" s="37"/>
      <c r="AO61" s="37"/>
      <c r="AP61" s="37"/>
      <c r="AQ61" s="37"/>
      <c r="AR61" s="37"/>
    </row>
    <row r="62" spans="1:44" ht="12.75" customHeight="1" x14ac:dyDescent="0.25">
      <c r="A62" s="567">
        <v>2020.05</v>
      </c>
      <c r="B62" s="1172"/>
      <c r="C62" s="1164"/>
      <c r="D62" s="1164"/>
      <c r="E62" s="1165"/>
      <c r="F62" s="1173"/>
      <c r="G62" s="1174"/>
      <c r="H62" s="1174"/>
      <c r="I62" s="1189"/>
      <c r="J62" s="1172"/>
      <c r="K62" s="1164"/>
      <c r="L62" s="1164"/>
      <c r="M62" s="1165"/>
      <c r="N62" s="1173"/>
      <c r="O62" s="1174"/>
      <c r="P62" s="1174"/>
      <c r="Q62" s="1189"/>
      <c r="R62" s="561">
        <v>34005.169276001463</v>
      </c>
      <c r="S62" s="390">
        <v>17781.089893421533</v>
      </c>
      <c r="T62" s="390">
        <v>14149.249393605291</v>
      </c>
      <c r="U62" s="396">
        <v>2074.8299889746413</v>
      </c>
      <c r="V62" s="394">
        <v>2.0931954501245631E-2</v>
      </c>
      <c r="W62" s="391">
        <v>3.9197925526430311E-2</v>
      </c>
      <c r="X62" s="391">
        <v>0</v>
      </c>
      <c r="Y62" s="392">
        <v>1.2941784897971154E-2</v>
      </c>
      <c r="Z62" s="37"/>
      <c r="AA62" s="47"/>
      <c r="AB62" s="47"/>
      <c r="AC62" s="47"/>
      <c r="AD62" s="47"/>
      <c r="AE62" s="37"/>
      <c r="AF62" s="37"/>
      <c r="AG62" s="37"/>
      <c r="AH62" s="37"/>
      <c r="AI62" s="37"/>
      <c r="AJ62" s="37"/>
      <c r="AK62" s="37"/>
      <c r="AL62" s="37"/>
      <c r="AM62" s="37"/>
      <c r="AN62" s="37"/>
      <c r="AO62" s="37"/>
      <c r="AP62" s="37"/>
      <c r="AQ62" s="37"/>
      <c r="AR62" s="37"/>
    </row>
    <row r="63" spans="1:44" ht="12.75" customHeight="1" x14ac:dyDescent="0.25">
      <c r="A63" s="567">
        <v>2020.06</v>
      </c>
      <c r="B63" s="1172"/>
      <c r="C63" s="1164"/>
      <c r="D63" s="1164"/>
      <c r="E63" s="1165"/>
      <c r="F63" s="1173"/>
      <c r="G63" s="1174"/>
      <c r="H63" s="1174"/>
      <c r="I63" s="1189"/>
      <c r="J63" s="1172"/>
      <c r="K63" s="1164"/>
      <c r="L63" s="1164"/>
      <c r="M63" s="1165"/>
      <c r="N63" s="1173"/>
      <c r="O63" s="1174"/>
      <c r="P63" s="1174"/>
      <c r="Q63" s="1189"/>
      <c r="R63" s="561">
        <v>34619.960749724363</v>
      </c>
      <c r="S63" s="390">
        <v>18366.949062844542</v>
      </c>
      <c r="T63" s="390">
        <v>14149.249393605291</v>
      </c>
      <c r="U63" s="396">
        <v>2103.7622932745312</v>
      </c>
      <c r="V63" s="394">
        <v>1.8079353349933713E-2</v>
      </c>
      <c r="W63" s="391">
        <v>3.2948439771386395E-2</v>
      </c>
      <c r="X63" s="391">
        <v>0</v>
      </c>
      <c r="Y63" s="392">
        <v>1.3944421689310316E-2</v>
      </c>
      <c r="Z63" s="37"/>
      <c r="AA63" s="47"/>
      <c r="AB63" s="47"/>
      <c r="AC63" s="47"/>
      <c r="AD63" s="47"/>
      <c r="AE63" s="37"/>
      <c r="AF63" s="37"/>
      <c r="AG63" s="37"/>
      <c r="AH63" s="37"/>
      <c r="AI63" s="37"/>
      <c r="AJ63" s="37"/>
      <c r="AK63" s="37"/>
      <c r="AL63" s="37"/>
      <c r="AM63" s="37"/>
      <c r="AN63" s="37"/>
      <c r="AO63" s="37"/>
      <c r="AP63" s="37"/>
      <c r="AQ63" s="37"/>
      <c r="AR63" s="37"/>
    </row>
    <row r="64" spans="1:44" ht="12.75" customHeight="1" x14ac:dyDescent="0.25">
      <c r="A64" s="567">
        <v>2020.07</v>
      </c>
      <c r="B64" s="1172"/>
      <c r="C64" s="1164"/>
      <c r="D64" s="1164"/>
      <c r="E64" s="1165"/>
      <c r="F64" s="1173"/>
      <c r="G64" s="1174"/>
      <c r="H64" s="1174"/>
      <c r="I64" s="1189"/>
      <c r="J64" s="1172"/>
      <c r="K64" s="1164"/>
      <c r="L64" s="1164"/>
      <c r="M64" s="1165"/>
      <c r="N64" s="1173"/>
      <c r="O64" s="1174"/>
      <c r="P64" s="1174"/>
      <c r="Q64" s="1189"/>
      <c r="R64" s="561">
        <v>35488.760455714808</v>
      </c>
      <c r="S64" s="390">
        <v>19216.272399852991</v>
      </c>
      <c r="T64" s="390">
        <v>14149.249393605291</v>
      </c>
      <c r="U64" s="396">
        <v>2123.2386622565232</v>
      </c>
      <c r="V64" s="394">
        <v>2.5095340476612993E-2</v>
      </c>
      <c r="W64" s="391">
        <v>4.6241938936205429E-2</v>
      </c>
      <c r="X64" s="391">
        <v>0</v>
      </c>
      <c r="Y64" s="392">
        <v>9.2578753047602991E-3</v>
      </c>
      <c r="Z64" s="37"/>
      <c r="AA64" s="47"/>
      <c r="AB64" s="47"/>
      <c r="AC64" s="47"/>
      <c r="AD64" s="47"/>
      <c r="AE64" s="37"/>
      <c r="AF64" s="37"/>
      <c r="AG64" s="37"/>
      <c r="AH64" s="37"/>
      <c r="AI64" s="37"/>
      <c r="AJ64" s="37"/>
      <c r="AK64" s="37"/>
      <c r="AL64" s="37"/>
      <c r="AM64" s="37"/>
      <c r="AN64" s="37"/>
      <c r="AO64" s="37"/>
      <c r="AP64" s="37"/>
      <c r="AQ64" s="37"/>
      <c r="AR64" s="37"/>
    </row>
    <row r="65" spans="1:44" ht="12.75" customHeight="1" x14ac:dyDescent="0.25">
      <c r="A65" s="567">
        <v>2020.08</v>
      </c>
      <c r="B65" s="1172"/>
      <c r="C65" s="1164"/>
      <c r="D65" s="1164"/>
      <c r="E65" s="1165"/>
      <c r="F65" s="1173"/>
      <c r="G65" s="1174"/>
      <c r="H65" s="1174"/>
      <c r="I65" s="1189"/>
      <c r="J65" s="1172"/>
      <c r="K65" s="1164"/>
      <c r="L65" s="1164"/>
      <c r="M65" s="1165"/>
      <c r="N65" s="1173"/>
      <c r="O65" s="1174"/>
      <c r="P65" s="1174"/>
      <c r="Q65" s="1189"/>
      <c r="R65" s="561">
        <v>36489.003160602719</v>
      </c>
      <c r="S65" s="390">
        <v>20195.497243660415</v>
      </c>
      <c r="T65" s="390">
        <v>14149.249393605291</v>
      </c>
      <c r="U65" s="396">
        <v>2144.2565233370083</v>
      </c>
      <c r="V65" s="394">
        <v>2.818477836095612E-2</v>
      </c>
      <c r="W65" s="391">
        <v>5.0958105892322525E-2</v>
      </c>
      <c r="X65" s="391">
        <v>0</v>
      </c>
      <c r="Y65" s="392">
        <v>9.8989630577599463E-3</v>
      </c>
      <c r="Z65" s="37"/>
      <c r="AA65" s="47"/>
      <c r="AB65" s="47"/>
      <c r="AC65" s="47"/>
      <c r="AD65" s="47"/>
      <c r="AE65" s="37"/>
      <c r="AF65" s="37"/>
      <c r="AG65" s="37"/>
      <c r="AH65" s="37"/>
      <c r="AI65" s="37"/>
      <c r="AJ65" s="37"/>
      <c r="AK65" s="37"/>
      <c r="AL65" s="37"/>
      <c r="AM65" s="37"/>
      <c r="AN65" s="37"/>
      <c r="AO65" s="37"/>
      <c r="AP65" s="37"/>
      <c r="AQ65" s="37"/>
      <c r="AR65" s="37"/>
    </row>
    <row r="66" spans="1:44" ht="12.75" customHeight="1" x14ac:dyDescent="0.25">
      <c r="A66" s="567">
        <v>2020.09</v>
      </c>
      <c r="B66" s="1172"/>
      <c r="C66" s="1164"/>
      <c r="D66" s="1164"/>
      <c r="E66" s="1165"/>
      <c r="F66" s="1173"/>
      <c r="G66" s="1174"/>
      <c r="H66" s="1174"/>
      <c r="I66" s="1189"/>
      <c r="J66" s="1172"/>
      <c r="K66" s="1164"/>
      <c r="L66" s="1164"/>
      <c r="M66" s="1165"/>
      <c r="N66" s="1173"/>
      <c r="O66" s="1174"/>
      <c r="P66" s="1174"/>
      <c r="Q66" s="1189"/>
      <c r="R66" s="561">
        <v>37774.892171995591</v>
      </c>
      <c r="S66" s="390">
        <v>21160.36045571481</v>
      </c>
      <c r="T66" s="390">
        <v>14149.249393605291</v>
      </c>
      <c r="U66" s="396">
        <v>2465.2823226754867</v>
      </c>
      <c r="V66" s="394">
        <v>3.5240453287615603E-2</v>
      </c>
      <c r="W66" s="391">
        <v>4.7776155269327436E-2</v>
      </c>
      <c r="X66" s="391">
        <v>0</v>
      </c>
      <c r="Y66" s="392">
        <v>0.14971426965225265</v>
      </c>
      <c r="Z66" s="37"/>
      <c r="AA66" s="47"/>
      <c r="AB66" s="47"/>
      <c r="AC66" s="47"/>
      <c r="AD66" s="47"/>
      <c r="AE66" s="37"/>
      <c r="AF66" s="37"/>
      <c r="AG66" s="37"/>
      <c r="AH66" s="37"/>
      <c r="AI66" s="37"/>
      <c r="AJ66" s="37"/>
      <c r="AK66" s="37"/>
      <c r="AL66" s="37"/>
      <c r="AM66" s="37"/>
      <c r="AN66" s="37"/>
      <c r="AO66" s="37"/>
      <c r="AP66" s="37"/>
      <c r="AQ66" s="37"/>
      <c r="AR66" s="37"/>
    </row>
    <row r="67" spans="1:44" ht="12.75" customHeight="1" x14ac:dyDescent="0.2">
      <c r="A67" s="567">
        <v>2020.1</v>
      </c>
      <c r="B67" s="1172"/>
      <c r="C67" s="1164"/>
      <c r="D67" s="1164"/>
      <c r="E67" s="1165"/>
      <c r="F67" s="1173"/>
      <c r="G67" s="1174"/>
      <c r="H67" s="1174"/>
      <c r="I67" s="1189"/>
      <c r="J67" s="1172"/>
      <c r="K67" s="1164"/>
      <c r="L67" s="1164"/>
      <c r="M67" s="1165"/>
      <c r="N67" s="1173"/>
      <c r="O67" s="1174"/>
      <c r="P67" s="1174"/>
      <c r="Q67" s="1189"/>
      <c r="R67" s="561">
        <v>39142.889084895258</v>
      </c>
      <c r="S67" s="390">
        <v>22486.215950018373</v>
      </c>
      <c r="T67" s="390">
        <v>14149.249393605291</v>
      </c>
      <c r="U67" s="396">
        <v>2507.4237412715911</v>
      </c>
      <c r="V67" s="394">
        <v>3.6214449181507735E-2</v>
      </c>
      <c r="W67" s="391">
        <v>6.2657509879303186E-2</v>
      </c>
      <c r="X67" s="391">
        <v>0</v>
      </c>
      <c r="Y67" s="392">
        <v>1.7093952367439158E-2</v>
      </c>
      <c r="Z67" s="37"/>
      <c r="AA67" s="37"/>
      <c r="AB67" s="37"/>
      <c r="AC67" s="37"/>
      <c r="AD67" s="37"/>
      <c r="AE67" s="37"/>
      <c r="AF67" s="37"/>
      <c r="AG67" s="37"/>
      <c r="AH67" s="37"/>
      <c r="AI67" s="37"/>
      <c r="AJ67" s="37"/>
      <c r="AK67" s="37"/>
      <c r="AL67" s="37"/>
      <c r="AM67" s="37"/>
      <c r="AN67" s="37"/>
      <c r="AO67" s="37"/>
      <c r="AP67" s="37"/>
      <c r="AQ67" s="37"/>
      <c r="AR67" s="37"/>
    </row>
    <row r="68" spans="1:44" ht="12.75" customHeight="1" x14ac:dyDescent="0.2">
      <c r="A68" s="567">
        <v>2020.11</v>
      </c>
      <c r="B68" s="1172"/>
      <c r="C68" s="1164"/>
      <c r="D68" s="1164"/>
      <c r="E68" s="1165"/>
      <c r="F68" s="1173"/>
      <c r="G68" s="1174"/>
      <c r="H68" s="1174"/>
      <c r="I68" s="1189"/>
      <c r="J68" s="1172"/>
      <c r="K68" s="1164"/>
      <c r="L68" s="1164"/>
      <c r="M68" s="1165"/>
      <c r="N68" s="1173"/>
      <c r="O68" s="1174"/>
      <c r="P68" s="1174"/>
      <c r="Q68" s="1189"/>
      <c r="R68" s="561">
        <v>43380.695332598312</v>
      </c>
      <c r="S68" s="390">
        <v>23180.727232635058</v>
      </c>
      <c r="T68" s="390">
        <v>17686.691510474087</v>
      </c>
      <c r="U68" s="396">
        <v>2513.2765894891586</v>
      </c>
      <c r="V68" s="394">
        <v>0.10826503476817617</v>
      </c>
      <c r="W68" s="391">
        <v>3.0886089689809104E-2</v>
      </c>
      <c r="X68" s="391">
        <v>0.2500091714029391</v>
      </c>
      <c r="Y68" s="392">
        <v>2.3342078649215559E-3</v>
      </c>
      <c r="Z68" s="37"/>
      <c r="AA68" s="37"/>
      <c r="AB68" s="37"/>
      <c r="AC68" s="37"/>
      <c r="AD68" s="37"/>
      <c r="AE68" s="37"/>
      <c r="AF68" s="37"/>
      <c r="AG68" s="37"/>
      <c r="AH68" s="37"/>
      <c r="AI68" s="37"/>
      <c r="AJ68" s="37"/>
      <c r="AK68" s="37"/>
      <c r="AL68" s="37"/>
      <c r="AM68" s="37"/>
      <c r="AN68" s="37"/>
      <c r="AO68" s="37"/>
      <c r="AP68" s="37"/>
      <c r="AQ68" s="37"/>
      <c r="AR68" s="37"/>
    </row>
    <row r="69" spans="1:44" ht="12.75" customHeight="1" x14ac:dyDescent="0.2">
      <c r="A69" s="567">
        <v>2020.12</v>
      </c>
      <c r="B69" s="1172"/>
      <c r="C69" s="1164"/>
      <c r="D69" s="1164"/>
      <c r="E69" s="1165"/>
      <c r="F69" s="1173"/>
      <c r="G69" s="1174"/>
      <c r="H69" s="1174"/>
      <c r="I69" s="1189"/>
      <c r="J69" s="1172"/>
      <c r="K69" s="1164"/>
      <c r="L69" s="1164"/>
      <c r="M69" s="1165"/>
      <c r="N69" s="1173"/>
      <c r="O69" s="1174"/>
      <c r="P69" s="1174"/>
      <c r="Q69" s="1189"/>
      <c r="R69" s="561">
        <v>44597.106357956625</v>
      </c>
      <c r="S69" s="390">
        <v>24328.531863285552</v>
      </c>
      <c r="T69" s="390">
        <v>17686.691510474087</v>
      </c>
      <c r="U69" s="396">
        <v>2581.8829841969859</v>
      </c>
      <c r="V69" s="394">
        <v>2.8040376393972721E-2</v>
      </c>
      <c r="W69" s="391">
        <v>4.9515471155475943E-2</v>
      </c>
      <c r="X69" s="391">
        <v>0</v>
      </c>
      <c r="Y69" s="392">
        <v>2.7297590322827414E-2</v>
      </c>
      <c r="Z69" s="37"/>
      <c r="AA69" s="37"/>
      <c r="AB69" s="37"/>
      <c r="AC69" s="37"/>
      <c r="AD69" s="37"/>
      <c r="AE69" s="37"/>
      <c r="AF69" s="37"/>
      <c r="AG69" s="37"/>
      <c r="AH69" s="37"/>
      <c r="AI69" s="37"/>
      <c r="AJ69" s="37"/>
      <c r="AK69" s="37"/>
      <c r="AL69" s="37"/>
      <c r="AM69" s="37"/>
      <c r="AN69" s="37"/>
      <c r="AO69" s="37"/>
      <c r="AP69" s="37"/>
      <c r="AQ69" s="37"/>
      <c r="AR69" s="37"/>
    </row>
    <row r="70" spans="1:44" ht="12.75" customHeight="1" x14ac:dyDescent="0.2">
      <c r="A70" s="568">
        <v>2021.01</v>
      </c>
      <c r="B70" s="1172"/>
      <c r="C70" s="1164"/>
      <c r="D70" s="1164"/>
      <c r="E70" s="1165"/>
      <c r="F70" s="1173"/>
      <c r="G70" s="1174"/>
      <c r="H70" s="1174"/>
      <c r="I70" s="1189"/>
      <c r="J70" s="1172"/>
      <c r="K70" s="1164"/>
      <c r="L70" s="1164"/>
      <c r="M70" s="1165"/>
      <c r="N70" s="1173"/>
      <c r="O70" s="1174"/>
      <c r="P70" s="1174"/>
      <c r="Q70" s="1189"/>
      <c r="R70" s="561">
        <v>46130.212421903714</v>
      </c>
      <c r="S70" s="390">
        <v>25823.186769570009</v>
      </c>
      <c r="T70" s="390">
        <v>17686.691510474087</v>
      </c>
      <c r="U70" s="396">
        <v>2620.2934215361997</v>
      </c>
      <c r="V70" s="394">
        <v>3.4376805787390774E-2</v>
      </c>
      <c r="W70" s="391">
        <v>6.1436296883169428E-2</v>
      </c>
      <c r="X70" s="391">
        <v>2.3023143354006237E-6</v>
      </c>
      <c r="Y70" s="392">
        <v>1.4876908664843924E-2</v>
      </c>
      <c r="Z70" s="37"/>
      <c r="AA70" s="37"/>
      <c r="AB70" s="37"/>
      <c r="AC70" s="37"/>
      <c r="AD70" s="37"/>
      <c r="AE70" s="37"/>
      <c r="AF70" s="37"/>
      <c r="AG70" s="37"/>
      <c r="AH70" s="37"/>
      <c r="AI70" s="37"/>
      <c r="AJ70" s="37"/>
      <c r="AK70" s="37"/>
      <c r="AL70" s="37"/>
      <c r="AM70" s="37"/>
      <c r="AN70" s="37"/>
      <c r="AO70" s="37"/>
      <c r="AP70" s="37"/>
      <c r="AQ70" s="37"/>
      <c r="AR70" s="37"/>
    </row>
    <row r="71" spans="1:44" ht="12.75" customHeight="1" x14ac:dyDescent="0.2">
      <c r="A71" s="568">
        <v>2021.02</v>
      </c>
      <c r="B71" s="1172"/>
      <c r="C71" s="1164"/>
      <c r="D71" s="1164"/>
      <c r="E71" s="1165"/>
      <c r="F71" s="1173"/>
      <c r="G71" s="1174"/>
      <c r="H71" s="1174"/>
      <c r="I71" s="1189"/>
      <c r="J71" s="1172"/>
      <c r="K71" s="1164"/>
      <c r="L71" s="1164"/>
      <c r="M71" s="1165"/>
      <c r="N71" s="1173"/>
      <c r="O71" s="1174"/>
      <c r="P71" s="1174"/>
      <c r="Q71" s="1189"/>
      <c r="R71" s="561">
        <v>48192.311209114298</v>
      </c>
      <c r="S71" s="390">
        <v>26696.685483278205</v>
      </c>
      <c r="T71" s="390">
        <v>18818.689305402426</v>
      </c>
      <c r="U71" s="396">
        <v>2676.9364204336639</v>
      </c>
      <c r="V71" s="394">
        <v>4.4701697194688299E-2</v>
      </c>
      <c r="W71" s="391">
        <v>3.3826139333721798E-2</v>
      </c>
      <c r="X71" s="391">
        <v>6.4000351214334297E-2</v>
      </c>
      <c r="Y71" s="392">
        <v>2.16170442714223E-2</v>
      </c>
      <c r="Z71" s="37"/>
      <c r="AA71" s="37"/>
      <c r="AB71" s="37"/>
      <c r="AC71" s="37"/>
      <c r="AD71" s="37"/>
      <c r="AE71" s="37"/>
      <c r="AF71" s="37"/>
      <c r="AG71" s="37"/>
      <c r="AH71" s="37"/>
      <c r="AI71" s="37"/>
      <c r="AJ71" s="37"/>
      <c r="AK71" s="37"/>
      <c r="AL71" s="37"/>
      <c r="AM71" s="37"/>
      <c r="AN71" s="37"/>
      <c r="AO71" s="37"/>
      <c r="AP71" s="37"/>
      <c r="AQ71" s="37"/>
      <c r="AR71" s="37"/>
    </row>
    <row r="72" spans="1:44" ht="12.75" customHeight="1" x14ac:dyDescent="0.2">
      <c r="A72" s="568">
        <v>2021.03</v>
      </c>
      <c r="B72" s="1172"/>
      <c r="C72" s="1164"/>
      <c r="D72" s="1164"/>
      <c r="E72" s="1165"/>
      <c r="F72" s="1173"/>
      <c r="G72" s="1174"/>
      <c r="H72" s="1174"/>
      <c r="I72" s="1189"/>
      <c r="J72" s="1172"/>
      <c r="K72" s="1164"/>
      <c r="L72" s="1164"/>
      <c r="M72" s="1165"/>
      <c r="N72" s="1173"/>
      <c r="O72" s="1174"/>
      <c r="P72" s="1174"/>
      <c r="Q72" s="1189"/>
      <c r="R72" s="561">
        <v>49493.087100330755</v>
      </c>
      <c r="S72" s="390">
        <v>27966.88570378537</v>
      </c>
      <c r="T72" s="390">
        <v>18818.689305402426</v>
      </c>
      <c r="U72" s="396">
        <v>2707.5120911429622</v>
      </c>
      <c r="V72" s="394">
        <v>2.7510102796715841E-2</v>
      </c>
      <c r="W72" s="391">
        <v>4.7578948379294772E-2</v>
      </c>
      <c r="X72" s="391">
        <v>0</v>
      </c>
      <c r="Y72" s="392">
        <v>1.1421889020563514E-2</v>
      </c>
      <c r="Z72" s="37"/>
      <c r="AA72" s="37"/>
      <c r="AB72" s="37"/>
      <c r="AC72" s="37"/>
      <c r="AD72" s="37"/>
      <c r="AE72" s="37"/>
      <c r="AF72" s="37"/>
      <c r="AG72" s="37"/>
      <c r="AH72" s="37"/>
      <c r="AI72" s="37"/>
      <c r="AJ72" s="37"/>
      <c r="AK72" s="37"/>
      <c r="AL72" s="37"/>
      <c r="AM72" s="37"/>
      <c r="AN72" s="37"/>
      <c r="AO72" s="37"/>
      <c r="AP72" s="37"/>
      <c r="AQ72" s="37"/>
      <c r="AR72" s="37"/>
    </row>
    <row r="73" spans="1:44" ht="12.75" customHeight="1" x14ac:dyDescent="0.2">
      <c r="A73" s="568">
        <v>2021.04</v>
      </c>
      <c r="B73" s="1172"/>
      <c r="C73" s="1164"/>
      <c r="D73" s="1164"/>
      <c r="E73" s="1165"/>
      <c r="F73" s="1173"/>
      <c r="G73" s="1174"/>
      <c r="H73" s="1174"/>
      <c r="I73" s="1189"/>
      <c r="J73" s="1172"/>
      <c r="K73" s="1164"/>
      <c r="L73" s="1164"/>
      <c r="M73" s="1165"/>
      <c r="N73" s="1173"/>
      <c r="O73" s="1174"/>
      <c r="P73" s="1174"/>
      <c r="Q73" s="1189"/>
      <c r="R73" s="561">
        <v>53038.899816244026</v>
      </c>
      <c r="S73" s="390">
        <v>29251.854759279671</v>
      </c>
      <c r="T73" s="390">
        <v>21077.035648658581</v>
      </c>
      <c r="U73" s="396">
        <v>2710.0094083057697</v>
      </c>
      <c r="V73" s="394">
        <v>7.1642585331670894E-2</v>
      </c>
      <c r="W73" s="391">
        <v>4.5946090283494945E-2</v>
      </c>
      <c r="X73" s="391">
        <v>0.12000550657945318</v>
      </c>
      <c r="Y73" s="392">
        <v>9.2236602413597879E-4</v>
      </c>
      <c r="Z73" s="37"/>
      <c r="AA73" s="37"/>
      <c r="AB73" s="37"/>
      <c r="AC73" s="37"/>
      <c r="AD73" s="37"/>
      <c r="AE73" s="37"/>
      <c r="AF73" s="37"/>
      <c r="AG73" s="37"/>
      <c r="AH73" s="37"/>
      <c r="AI73" s="37"/>
      <c r="AJ73" s="37"/>
      <c r="AK73" s="37"/>
      <c r="AL73" s="37"/>
      <c r="AM73" s="37"/>
      <c r="AN73" s="37"/>
      <c r="AO73" s="37"/>
      <c r="AP73" s="37"/>
      <c r="AQ73" s="37"/>
      <c r="AR73" s="37"/>
    </row>
    <row r="74" spans="1:44" ht="12.75" customHeight="1" x14ac:dyDescent="0.2">
      <c r="A74" s="568">
        <v>2021.05</v>
      </c>
      <c r="B74" s="1172"/>
      <c r="C74" s="1164"/>
      <c r="D74" s="1164"/>
      <c r="E74" s="1165"/>
      <c r="F74" s="1173"/>
      <c r="G74" s="1174"/>
      <c r="H74" s="1174"/>
      <c r="I74" s="1189"/>
      <c r="J74" s="1172"/>
      <c r="K74" s="1164"/>
      <c r="L74" s="1164"/>
      <c r="M74" s="1165"/>
      <c r="N74" s="1173"/>
      <c r="O74" s="1174"/>
      <c r="P74" s="1174"/>
      <c r="Q74" s="1189"/>
      <c r="R74" s="561">
        <v>54332.245056964348</v>
      </c>
      <c r="S74" s="390">
        <v>30259.159132671812</v>
      </c>
      <c r="T74" s="390">
        <v>21077.035648658581</v>
      </c>
      <c r="U74" s="396">
        <v>2996.0502756339579</v>
      </c>
      <c r="V74" s="394">
        <v>2.438484292097276E-2</v>
      </c>
      <c r="W74" s="391">
        <v>3.4435572775862511E-2</v>
      </c>
      <c r="X74" s="391">
        <v>0</v>
      </c>
      <c r="Y74" s="392">
        <v>0.10554976910837134</v>
      </c>
      <c r="Z74" s="37"/>
      <c r="AA74" s="37"/>
      <c r="AB74" s="37"/>
      <c r="AC74" s="37"/>
      <c r="AD74" s="37"/>
      <c r="AE74" s="37"/>
      <c r="AF74" s="37"/>
      <c r="AG74" s="37"/>
      <c r="AH74" s="37"/>
      <c r="AI74" s="37"/>
      <c r="AJ74" s="37"/>
      <c r="AK74" s="37"/>
      <c r="AL74" s="37"/>
      <c r="AM74" s="37"/>
      <c r="AN74" s="37"/>
      <c r="AO74" s="37"/>
      <c r="AP74" s="37"/>
      <c r="AQ74" s="37"/>
      <c r="AR74" s="37"/>
    </row>
    <row r="75" spans="1:44" ht="12.75" customHeight="1" x14ac:dyDescent="0.2">
      <c r="A75" s="568">
        <v>2021.06</v>
      </c>
      <c r="B75" s="1172"/>
      <c r="C75" s="1164"/>
      <c r="D75" s="1164"/>
      <c r="E75" s="1165"/>
      <c r="F75" s="1173"/>
      <c r="G75" s="1174"/>
      <c r="H75" s="1174"/>
      <c r="I75" s="1189"/>
      <c r="J75" s="1172"/>
      <c r="K75" s="1164"/>
      <c r="L75" s="1164"/>
      <c r="M75" s="1165"/>
      <c r="N75" s="1173"/>
      <c r="O75" s="1174"/>
      <c r="P75" s="1174"/>
      <c r="Q75" s="1189"/>
      <c r="R75" s="561">
        <v>55580.061889011391</v>
      </c>
      <c r="S75" s="390">
        <v>31378.590518191839</v>
      </c>
      <c r="T75" s="390">
        <v>21077.035648658581</v>
      </c>
      <c r="U75" s="396">
        <v>3124.4357221609698</v>
      </c>
      <c r="V75" s="394">
        <v>2.2966413972748123E-2</v>
      </c>
      <c r="W75" s="391">
        <v>3.6994794885471416E-2</v>
      </c>
      <c r="X75" s="391">
        <v>0</v>
      </c>
      <c r="Y75" s="392">
        <v>4.2851566133964791E-2</v>
      </c>
      <c r="Z75" s="37"/>
      <c r="AA75" s="37"/>
      <c r="AB75" s="37"/>
      <c r="AC75" s="37"/>
      <c r="AD75" s="37"/>
      <c r="AE75" s="37"/>
      <c r="AF75" s="37"/>
      <c r="AG75" s="37"/>
      <c r="AH75" s="37"/>
      <c r="AI75" s="37"/>
      <c r="AJ75" s="37"/>
      <c r="AK75" s="37"/>
      <c r="AL75" s="37"/>
      <c r="AM75" s="37"/>
      <c r="AN75" s="37"/>
      <c r="AO75" s="37"/>
      <c r="AP75" s="37"/>
      <c r="AQ75" s="37"/>
      <c r="AR75" s="37"/>
    </row>
    <row r="76" spans="1:44" ht="12.75" customHeight="1" x14ac:dyDescent="0.2">
      <c r="A76" s="568">
        <v>2021.07</v>
      </c>
      <c r="B76" s="1172"/>
      <c r="C76" s="1164"/>
      <c r="D76" s="1164"/>
      <c r="E76" s="1165"/>
      <c r="F76" s="1173"/>
      <c r="G76" s="1174"/>
      <c r="H76" s="1174"/>
      <c r="I76" s="1189"/>
      <c r="J76" s="1172"/>
      <c r="K76" s="1164"/>
      <c r="L76" s="1164"/>
      <c r="M76" s="1165"/>
      <c r="N76" s="1173"/>
      <c r="O76" s="1174"/>
      <c r="P76" s="1174"/>
      <c r="Q76" s="1189"/>
      <c r="R76" s="561">
        <v>58682.729143697165</v>
      </c>
      <c r="S76" s="390">
        <v>32539.648217567064</v>
      </c>
      <c r="T76" s="390">
        <v>22957.316133774344</v>
      </c>
      <c r="U76" s="396">
        <v>3185.7647923557511</v>
      </c>
      <c r="V76" s="394">
        <v>5.5823386107081596E-2</v>
      </c>
      <c r="W76" s="391">
        <v>3.700158866925829E-2</v>
      </c>
      <c r="X76" s="391">
        <v>8.9209911510276019E-2</v>
      </c>
      <c r="Y76" s="392">
        <v>1.962884682177557E-2</v>
      </c>
      <c r="Z76" s="37"/>
      <c r="AA76" s="37"/>
      <c r="AB76" s="37"/>
      <c r="AC76" s="37"/>
      <c r="AD76" s="37"/>
      <c r="AE76" s="37"/>
      <c r="AF76" s="37"/>
      <c r="AG76" s="37"/>
      <c r="AH76" s="37"/>
      <c r="AI76" s="37"/>
      <c r="AJ76" s="37"/>
      <c r="AK76" s="37"/>
      <c r="AL76" s="37"/>
      <c r="AM76" s="37"/>
      <c r="AN76" s="37"/>
      <c r="AO76" s="37"/>
      <c r="AP76" s="37"/>
      <c r="AQ76" s="37"/>
      <c r="AR76" s="37"/>
    </row>
    <row r="77" spans="1:44" ht="12.75" customHeight="1" x14ac:dyDescent="0.2">
      <c r="A77" s="568">
        <v>2021.08</v>
      </c>
      <c r="B77" s="1172"/>
      <c r="C77" s="1164"/>
      <c r="D77" s="1164"/>
      <c r="E77" s="1165"/>
      <c r="F77" s="1173"/>
      <c r="G77" s="1174"/>
      <c r="H77" s="1174"/>
      <c r="I77" s="1189"/>
      <c r="J77" s="1172"/>
      <c r="K77" s="1164"/>
      <c r="L77" s="1164"/>
      <c r="M77" s="1165"/>
      <c r="N77" s="1173"/>
      <c r="O77" s="1174"/>
      <c r="P77" s="1174"/>
      <c r="Q77" s="1189"/>
      <c r="R77" s="561">
        <v>59951.853730246228</v>
      </c>
      <c r="S77" s="390">
        <v>33745.2690922455</v>
      </c>
      <c r="T77" s="390">
        <v>22957.316133774344</v>
      </c>
      <c r="U77" s="396">
        <v>3249.2683572216097</v>
      </c>
      <c r="V77" s="394">
        <v>2.1626884179863914E-2</v>
      </c>
      <c r="W77" s="391">
        <v>3.7050826936338987E-2</v>
      </c>
      <c r="X77" s="391">
        <v>0</v>
      </c>
      <c r="Y77" s="392">
        <v>1.9933538413832386E-2</v>
      </c>
      <c r="Z77" s="37"/>
      <c r="AA77" s="37"/>
      <c r="AB77" s="37"/>
      <c r="AC77" s="37"/>
      <c r="AD77" s="37"/>
      <c r="AE77" s="37"/>
      <c r="AF77" s="37"/>
      <c r="AG77" s="37"/>
      <c r="AH77" s="37"/>
      <c r="AI77" s="37"/>
      <c r="AJ77" s="37"/>
      <c r="AK77" s="37"/>
      <c r="AL77" s="37"/>
      <c r="AM77" s="37"/>
      <c r="AN77" s="37"/>
      <c r="AO77" s="37"/>
      <c r="AP77" s="37"/>
      <c r="AQ77" s="37"/>
      <c r="AR77" s="37"/>
    </row>
    <row r="78" spans="1:44" ht="12.75" customHeight="1" x14ac:dyDescent="0.2">
      <c r="A78" s="568">
        <v>2021.09</v>
      </c>
      <c r="B78" s="1172"/>
      <c r="C78" s="1164"/>
      <c r="D78" s="1164"/>
      <c r="E78" s="1165"/>
      <c r="F78" s="1173"/>
      <c r="G78" s="1174"/>
      <c r="H78" s="1174"/>
      <c r="I78" s="1189"/>
      <c r="J78" s="1172"/>
      <c r="K78" s="1164"/>
      <c r="L78" s="1164"/>
      <c r="M78" s="1165"/>
      <c r="N78" s="1173"/>
      <c r="O78" s="1174"/>
      <c r="P78" s="1174"/>
      <c r="Q78" s="1189"/>
      <c r="R78" s="561">
        <v>61795.795369349507</v>
      </c>
      <c r="S78" s="390">
        <v>34574.054832782065</v>
      </c>
      <c r="T78" s="390">
        <v>23898.100845277469</v>
      </c>
      <c r="U78" s="396">
        <v>3323.6393972804112</v>
      </c>
      <c r="V78" s="394">
        <v>3.0757041265147667E-2</v>
      </c>
      <c r="W78" s="391">
        <v>2.2673471039329041E-2</v>
      </c>
      <c r="X78" s="391">
        <v>4.097973413011724E-2</v>
      </c>
      <c r="Y78" s="392">
        <v>2.288854963102982E-2</v>
      </c>
      <c r="Z78" s="37"/>
      <c r="AA78" s="37"/>
      <c r="AB78" s="37"/>
      <c r="AC78" s="37"/>
      <c r="AD78" s="37"/>
      <c r="AE78" s="37"/>
      <c r="AF78" s="37"/>
      <c r="AG78" s="37"/>
      <c r="AH78" s="37"/>
      <c r="AI78" s="37"/>
      <c r="AJ78" s="37"/>
      <c r="AK78" s="37"/>
      <c r="AL78" s="37"/>
      <c r="AM78" s="37"/>
      <c r="AN78" s="37"/>
      <c r="AO78" s="37"/>
      <c r="AP78" s="37"/>
      <c r="AQ78" s="37"/>
      <c r="AR78" s="37"/>
    </row>
    <row r="79" spans="1:44" ht="12.75" customHeight="1" x14ac:dyDescent="0.2">
      <c r="A79" s="568">
        <v>2021.1</v>
      </c>
      <c r="B79" s="1172"/>
      <c r="C79" s="1164"/>
      <c r="D79" s="1164"/>
      <c r="E79" s="1165"/>
      <c r="F79" s="1173"/>
      <c r="G79" s="1174"/>
      <c r="H79" s="1174"/>
      <c r="I79" s="1189"/>
      <c r="J79" s="1172"/>
      <c r="K79" s="1164"/>
      <c r="L79" s="1164"/>
      <c r="M79" s="1165"/>
      <c r="N79" s="1173"/>
      <c r="O79" s="1174"/>
      <c r="P79" s="1174"/>
      <c r="Q79" s="1189"/>
      <c r="R79" s="561">
        <v>64891.520323410507</v>
      </c>
      <c r="S79" s="390">
        <v>35855.268063212046</v>
      </c>
      <c r="T79" s="390">
        <v>25215.287761852258</v>
      </c>
      <c r="U79" s="396">
        <v>3820.9646453509736</v>
      </c>
      <c r="V79" s="394">
        <v>5.0096045136373002E-2</v>
      </c>
      <c r="W79" s="391">
        <v>3.7057071744306391E-2</v>
      </c>
      <c r="X79" s="391">
        <v>5.5116803008849802E-2</v>
      </c>
      <c r="Y79" s="392">
        <v>0.14963273346606187</v>
      </c>
      <c r="Z79" s="37"/>
      <c r="AA79" s="37"/>
      <c r="AB79" s="37"/>
      <c r="AC79" s="37"/>
      <c r="AD79" s="37"/>
      <c r="AE79" s="37"/>
      <c r="AF79" s="37"/>
      <c r="AG79" s="37"/>
      <c r="AH79" s="37"/>
      <c r="AI79" s="37"/>
      <c r="AJ79" s="37"/>
      <c r="AK79" s="37"/>
      <c r="AL79" s="37"/>
      <c r="AM79" s="37"/>
      <c r="AN79" s="37"/>
      <c r="AO79" s="37"/>
      <c r="AP79" s="37"/>
      <c r="AQ79" s="37"/>
      <c r="AR79" s="37"/>
    </row>
    <row r="80" spans="1:44" ht="12.75" customHeight="1" x14ac:dyDescent="0.2">
      <c r="A80" s="568">
        <v>2021.11</v>
      </c>
      <c r="B80" s="1172"/>
      <c r="C80" s="1164"/>
      <c r="D80" s="1164"/>
      <c r="E80" s="1165"/>
      <c r="F80" s="1173"/>
      <c r="G80" s="1174"/>
      <c r="H80" s="1174"/>
      <c r="I80" s="1189"/>
      <c r="J80" s="1172"/>
      <c r="K80" s="1164"/>
      <c r="L80" s="1164"/>
      <c r="M80" s="1165"/>
      <c r="N80" s="1173"/>
      <c r="O80" s="1174"/>
      <c r="P80" s="1174"/>
      <c r="Q80" s="1189"/>
      <c r="R80" s="561">
        <v>65907.147225284818</v>
      </c>
      <c r="S80" s="390">
        <v>36819.672179345827</v>
      </c>
      <c r="T80" s="390">
        <v>25215.287614847479</v>
      </c>
      <c r="U80" s="396">
        <v>3872.1872840867322</v>
      </c>
      <c r="V80" s="394">
        <v>1.5651149746724657E-2</v>
      </c>
      <c r="W80" s="391">
        <v>2.6897138641762686E-2</v>
      </c>
      <c r="X80" s="391">
        <v>0</v>
      </c>
      <c r="Y80" s="392">
        <v>1.3405682462433122E-2</v>
      </c>
      <c r="Z80" s="37"/>
      <c r="AA80" s="37"/>
      <c r="AB80" s="37"/>
      <c r="AC80" s="37"/>
      <c r="AD80" s="37"/>
      <c r="AE80" s="37"/>
      <c r="AF80" s="37"/>
      <c r="AG80" s="37"/>
      <c r="AH80" s="37"/>
      <c r="AI80" s="37"/>
      <c r="AJ80" s="37"/>
      <c r="AK80" s="37"/>
      <c r="AL80" s="37"/>
      <c r="AM80" s="37"/>
      <c r="AN80" s="37"/>
      <c r="AO80" s="37"/>
      <c r="AP80" s="37"/>
      <c r="AQ80" s="37"/>
      <c r="AR80" s="37"/>
    </row>
    <row r="81" spans="1:44" ht="12.75" customHeight="1" x14ac:dyDescent="0.2">
      <c r="A81" s="568">
        <v>2021.12</v>
      </c>
      <c r="B81" s="1172"/>
      <c r="C81" s="1164"/>
      <c r="D81" s="1164"/>
      <c r="E81" s="1165"/>
      <c r="F81" s="1173"/>
      <c r="G81" s="1174"/>
      <c r="H81" s="1174"/>
      <c r="I81" s="1189"/>
      <c r="J81" s="1172"/>
      <c r="K81" s="1164"/>
      <c r="L81" s="1164"/>
      <c r="M81" s="1165"/>
      <c r="N81" s="1173"/>
      <c r="O81" s="1174"/>
      <c r="P81" s="1174"/>
      <c r="Q81" s="1189"/>
      <c r="R81" s="561">
        <v>66915.554575523696</v>
      </c>
      <c r="S81" s="390">
        <v>37724.146710768095</v>
      </c>
      <c r="T81" s="390">
        <v>25215.287761852258</v>
      </c>
      <c r="U81" s="396">
        <v>3976.1202499081219</v>
      </c>
      <c r="V81" s="394">
        <v>1.530042480509608E-2</v>
      </c>
      <c r="W81" s="391">
        <v>2.4564980563016592E-2</v>
      </c>
      <c r="X81" s="391">
        <v>5.8299860494770428E-9</v>
      </c>
      <c r="Y81" s="392">
        <v>2.6840893323656134E-2</v>
      </c>
      <c r="Z81" s="37"/>
      <c r="AA81" s="37"/>
      <c r="AB81" s="37"/>
      <c r="AC81" s="37"/>
      <c r="AD81" s="37"/>
      <c r="AE81" s="37"/>
      <c r="AF81" s="37"/>
      <c r="AG81" s="37"/>
      <c r="AH81" s="37"/>
      <c r="AI81" s="37"/>
      <c r="AJ81" s="37"/>
      <c r="AK81" s="37"/>
      <c r="AL81" s="37"/>
      <c r="AM81" s="37"/>
      <c r="AN81" s="37"/>
      <c r="AO81" s="37"/>
      <c r="AP81" s="37"/>
      <c r="AQ81" s="37"/>
      <c r="AR81" s="37"/>
    </row>
    <row r="82" spans="1:44" ht="12.75" customHeight="1" x14ac:dyDescent="0.2">
      <c r="A82" s="568">
        <v>2022.01</v>
      </c>
      <c r="B82" s="981">
        <v>68796.421756707088</v>
      </c>
      <c r="C82" s="397">
        <v>38618.19110621095</v>
      </c>
      <c r="D82" s="397">
        <v>26156.278133039323</v>
      </c>
      <c r="E82" s="398">
        <v>4021.9526644615948</v>
      </c>
      <c r="F82" s="1175">
        <v>3.2192996578163324E-2</v>
      </c>
      <c r="G82" s="1176">
        <v>2.9973954935274438E-2</v>
      </c>
      <c r="H82" s="1176">
        <v>3.7318248360848516E-2</v>
      </c>
      <c r="I82" s="1194">
        <v>2.0512731374545234E-2</v>
      </c>
      <c r="J82" s="981">
        <v>69366.241381844913</v>
      </c>
      <c r="K82" s="397">
        <v>38759.997206909225</v>
      </c>
      <c r="L82" s="397">
        <v>26156.278133039323</v>
      </c>
      <c r="M82" s="398">
        <v>4449.9660418963613</v>
      </c>
      <c r="N82" s="1175">
        <v>3.3498531201554327E-2</v>
      </c>
      <c r="O82" s="1176">
        <v>3.2020151599411628E-2</v>
      </c>
      <c r="P82" s="1176">
        <v>3.7318248360848516E-2</v>
      </c>
      <c r="Q82" s="1190">
        <v>2.4110856472412623E-2</v>
      </c>
      <c r="R82" s="561">
        <v>68896.021756707079</v>
      </c>
      <c r="S82" s="390">
        <v>38696.85938993017</v>
      </c>
      <c r="T82" s="390">
        <v>26156.278133039323</v>
      </c>
      <c r="U82" s="396">
        <v>4042.8842337375963</v>
      </c>
      <c r="V82" s="394">
        <v>2.9596514498705373E-2</v>
      </c>
      <c r="W82" s="391">
        <v>2.5784882203430115E-2</v>
      </c>
      <c r="X82" s="391">
        <v>3.7318248360848516E-2</v>
      </c>
      <c r="Y82" s="392">
        <v>1.6791238602760439E-2</v>
      </c>
      <c r="Z82" s="37"/>
      <c r="AA82" s="37"/>
      <c r="AB82" s="37"/>
      <c r="AC82" s="37"/>
      <c r="AD82" s="37"/>
      <c r="AE82" s="37"/>
      <c r="AF82" s="37"/>
      <c r="AG82" s="37"/>
      <c r="AH82" s="37"/>
      <c r="AI82" s="37"/>
      <c r="AJ82" s="37"/>
      <c r="AK82" s="37"/>
      <c r="AL82" s="37"/>
      <c r="AM82" s="37"/>
      <c r="AN82" s="37"/>
      <c r="AO82" s="37"/>
      <c r="AP82" s="37"/>
      <c r="AQ82" s="37"/>
      <c r="AR82" s="37"/>
    </row>
    <row r="83" spans="1:44" ht="12.75" customHeight="1" x14ac:dyDescent="0.2">
      <c r="A83" s="568">
        <v>2022.02</v>
      </c>
      <c r="B83" s="561">
        <v>71325.981918412348</v>
      </c>
      <c r="C83" s="390">
        <v>39782.85953693495</v>
      </c>
      <c r="D83" s="390">
        <v>27435.788460124953</v>
      </c>
      <c r="E83" s="396">
        <v>4107.3339213524441</v>
      </c>
      <c r="F83" s="394">
        <v>3.6768775135585408E-2</v>
      </c>
      <c r="G83" s="391">
        <v>3.0158544389633057E-2</v>
      </c>
      <c r="H83" s="391">
        <v>4.8917904931948808E-2</v>
      </c>
      <c r="I83" s="1191">
        <v>2.1228807003445649E-2</v>
      </c>
      <c r="J83" s="561">
        <v>72099.829915472248</v>
      </c>
      <c r="K83" s="390">
        <v>40143.672326350606</v>
      </c>
      <c r="L83" s="390">
        <v>27435.788460124953</v>
      </c>
      <c r="M83" s="396">
        <v>4520.3691289966919</v>
      </c>
      <c r="N83" s="394">
        <v>3.940805324278096E-2</v>
      </c>
      <c r="O83" s="391">
        <v>3.569853506580567E-2</v>
      </c>
      <c r="P83" s="391">
        <v>4.8917904931948808E-2</v>
      </c>
      <c r="Q83" s="1191">
        <v>1.582103918040878E-2</v>
      </c>
      <c r="R83" s="561">
        <v>71640.947004777641</v>
      </c>
      <c r="S83" s="390">
        <v>40036.946416758539</v>
      </c>
      <c r="T83" s="390">
        <v>27435.788460124953</v>
      </c>
      <c r="U83" s="396">
        <v>4168.2121278941559</v>
      </c>
      <c r="V83" s="394">
        <v>3.9841563824450255E-2</v>
      </c>
      <c r="W83" s="391">
        <v>3.4630382102199597E-2</v>
      </c>
      <c r="X83" s="391">
        <v>4.8917904931948808E-2</v>
      </c>
      <c r="Y83" s="392">
        <v>3.0999624750742916E-2</v>
      </c>
      <c r="Z83" s="37"/>
      <c r="AA83" s="37"/>
      <c r="AB83" s="37"/>
      <c r="AC83" s="37"/>
      <c r="AD83" s="37"/>
      <c r="AE83" s="37"/>
      <c r="AF83" s="37"/>
      <c r="AG83" s="37"/>
      <c r="AH83" s="37"/>
      <c r="AI83" s="37"/>
      <c r="AJ83" s="37"/>
      <c r="AK83" s="37"/>
      <c r="AL83" s="37"/>
      <c r="AM83" s="37"/>
      <c r="AN83" s="37"/>
      <c r="AO83" s="37"/>
      <c r="AP83" s="37"/>
      <c r="AQ83" s="37"/>
      <c r="AR83" s="37"/>
    </row>
    <row r="84" spans="1:44" ht="12.75" customHeight="1" x14ac:dyDescent="0.2">
      <c r="A84" s="568">
        <v>2022.03</v>
      </c>
      <c r="B84" s="561">
        <v>74208.54818081588</v>
      </c>
      <c r="C84" s="390">
        <v>41114.932304299888</v>
      </c>
      <c r="D84" s="390">
        <v>28978.84057331863</v>
      </c>
      <c r="E84" s="396">
        <v>4114.7754502021307</v>
      </c>
      <c r="F84" s="394">
        <v>4.0413972368453566E-2</v>
      </c>
      <c r="G84" s="391">
        <v>3.3483585214085121E-2</v>
      </c>
      <c r="H84" s="391">
        <v>5.6242309763991027E-2</v>
      </c>
      <c r="I84" s="1191">
        <v>1.8117662192016493E-3</v>
      </c>
      <c r="J84" s="561">
        <v>74775.250569643511</v>
      </c>
      <c r="K84" s="390">
        <v>41261.11723631018</v>
      </c>
      <c r="L84" s="390">
        <v>28978.84057331863</v>
      </c>
      <c r="M84" s="396">
        <v>4535.2929070194778</v>
      </c>
      <c r="N84" s="394">
        <v>3.7107170118263033E-2</v>
      </c>
      <c r="O84" s="391">
        <v>2.7836140671815723E-2</v>
      </c>
      <c r="P84" s="391">
        <v>5.6242309763991027E-2</v>
      </c>
      <c r="Q84" s="1191">
        <v>3.3014511861553242E-3</v>
      </c>
      <c r="R84" s="561">
        <v>74346.326938625498</v>
      </c>
      <c r="S84" s="390">
        <v>41196.831459022411</v>
      </c>
      <c r="T84" s="390">
        <v>28978.840426313855</v>
      </c>
      <c r="U84" s="396">
        <v>4170.6549062844533</v>
      </c>
      <c r="V84" s="394">
        <v>3.7763039811121279E-2</v>
      </c>
      <c r="W84" s="391">
        <v>2.8970367275022113E-2</v>
      </c>
      <c r="X84" s="391">
        <v>5.6242304405851762E-2</v>
      </c>
      <c r="Y84" s="392">
        <v>5.8604944166584794E-4</v>
      </c>
      <c r="Z84" s="37"/>
      <c r="AA84" s="37"/>
      <c r="AB84" s="37"/>
      <c r="AC84" s="37"/>
      <c r="AD84" s="37"/>
      <c r="AE84" s="37"/>
      <c r="AF84" s="37"/>
      <c r="AG84" s="37"/>
      <c r="AH84" s="37"/>
      <c r="AI84" s="37"/>
      <c r="AJ84" s="37"/>
      <c r="AK84" s="37"/>
      <c r="AL84" s="37"/>
      <c r="AM84" s="37"/>
      <c r="AN84" s="37"/>
      <c r="AO84" s="37"/>
      <c r="AP84" s="37"/>
      <c r="AQ84" s="37"/>
      <c r="AR84" s="37"/>
    </row>
    <row r="85" spans="1:44" ht="12.75" customHeight="1" x14ac:dyDescent="0.2">
      <c r="A85" s="568">
        <v>2022.04</v>
      </c>
      <c r="B85" s="561">
        <v>75838.240499816238</v>
      </c>
      <c r="C85" s="390">
        <v>42538.427342888637</v>
      </c>
      <c r="D85" s="390">
        <v>28978.84057331863</v>
      </c>
      <c r="E85" s="396">
        <v>4320.9725836089665</v>
      </c>
      <c r="F85" s="394">
        <v>2.196097833674715E-2</v>
      </c>
      <c r="G85" s="391">
        <v>3.4622336917720764E-2</v>
      </c>
      <c r="H85" s="391">
        <v>0</v>
      </c>
      <c r="I85" s="1191">
        <v>5.0111393902845025E-2</v>
      </c>
      <c r="J85" s="561">
        <v>77295.283057699373</v>
      </c>
      <c r="K85" s="390">
        <v>43548.174200661517</v>
      </c>
      <c r="L85" s="390">
        <v>28978.84057331863</v>
      </c>
      <c r="M85" s="396">
        <v>4768.2682837192206</v>
      </c>
      <c r="N85" s="394">
        <v>3.370142485458838E-2</v>
      </c>
      <c r="O85" s="391">
        <v>5.5428866631335616E-2</v>
      </c>
      <c r="P85" s="391">
        <v>0</v>
      </c>
      <c r="Q85" s="1191">
        <v>5.1369422323122027E-2</v>
      </c>
      <c r="R85" s="561">
        <v>76037.681440646818</v>
      </c>
      <c r="S85" s="390">
        <v>42663.906651966186</v>
      </c>
      <c r="T85" s="390">
        <v>28978.840426313855</v>
      </c>
      <c r="U85" s="396">
        <v>4394.9342153619991</v>
      </c>
      <c r="V85" s="394">
        <v>2.274967132428185E-2</v>
      </c>
      <c r="W85" s="391">
        <v>3.5611359927110842E-2</v>
      </c>
      <c r="X85" s="391">
        <v>0</v>
      </c>
      <c r="Y85" s="392">
        <v>5.3775561420724483E-2</v>
      </c>
      <c r="Z85" s="37"/>
      <c r="AA85" s="37"/>
      <c r="AB85" s="37"/>
      <c r="AC85" s="37"/>
      <c r="AD85" s="37"/>
      <c r="AE85" s="37"/>
      <c r="AF85" s="37"/>
      <c r="AG85" s="37"/>
      <c r="AH85" s="37"/>
      <c r="AI85" s="37"/>
      <c r="AJ85" s="37"/>
      <c r="AK85" s="37"/>
      <c r="AL85" s="37"/>
      <c r="AM85" s="37"/>
      <c r="AN85" s="37"/>
      <c r="AO85" s="37"/>
      <c r="AP85" s="37"/>
      <c r="AQ85" s="37"/>
      <c r="AR85" s="37"/>
    </row>
    <row r="86" spans="1:44" ht="12.75" customHeight="1" x14ac:dyDescent="0.2">
      <c r="A86" s="568">
        <v>2022.05</v>
      </c>
      <c r="B86" s="561">
        <v>81068.43586916574</v>
      </c>
      <c r="C86" s="390">
        <v>44189.72333700845</v>
      </c>
      <c r="D86" s="390">
        <v>31876.669753766993</v>
      </c>
      <c r="E86" s="396">
        <v>5002.0426313855196</v>
      </c>
      <c r="F86" s="394">
        <v>6.8965146539260447E-2</v>
      </c>
      <c r="G86" s="391">
        <v>3.8818924376522901E-2</v>
      </c>
      <c r="H86" s="391">
        <v>9.9998106311970592E-2</v>
      </c>
      <c r="I86" s="1191">
        <v>0.15761961794437251</v>
      </c>
      <c r="J86" s="561">
        <v>83299.686732818809</v>
      </c>
      <c r="K86" s="390">
        <v>45906.221242190368</v>
      </c>
      <c r="L86" s="390">
        <v>31876.669753766993</v>
      </c>
      <c r="M86" s="396">
        <v>5516.7958838662253</v>
      </c>
      <c r="N86" s="394">
        <v>7.7681372492514056E-2</v>
      </c>
      <c r="O86" s="391">
        <v>5.4148011594319367E-2</v>
      </c>
      <c r="P86" s="391">
        <v>9.9998106311970592E-2</v>
      </c>
      <c r="Q86" s="1191">
        <v>0.15698101608560444</v>
      </c>
      <c r="R86" s="561">
        <v>81269.067842704884</v>
      </c>
      <c r="S86" s="390">
        <v>44340.830723998522</v>
      </c>
      <c r="T86" s="390">
        <v>31876.669753766993</v>
      </c>
      <c r="U86" s="396">
        <v>5051.5673649393602</v>
      </c>
      <c r="V86" s="394">
        <v>6.8799920025724992E-2</v>
      </c>
      <c r="W86" s="391">
        <v>3.9305450523130947E-2</v>
      </c>
      <c r="X86" s="391">
        <v>9.9998111892075622E-2</v>
      </c>
      <c r="Y86" s="392">
        <v>0.14940682098998725</v>
      </c>
      <c r="Z86" s="37"/>
      <c r="AA86" s="37"/>
      <c r="AB86" s="37"/>
      <c r="AC86" s="37"/>
      <c r="AD86" s="37"/>
      <c r="AE86" s="37"/>
      <c r="AF86" s="37"/>
      <c r="AG86" s="37"/>
      <c r="AH86" s="37"/>
      <c r="AI86" s="37"/>
      <c r="AJ86" s="37"/>
      <c r="AK86" s="37"/>
      <c r="AL86" s="37"/>
      <c r="AM86" s="37"/>
      <c r="AN86" s="37"/>
      <c r="AO86" s="37"/>
      <c r="AP86" s="37"/>
      <c r="AQ86" s="37"/>
      <c r="AR86" s="37"/>
    </row>
    <row r="87" spans="1:44" ht="12.75" customHeight="1" x14ac:dyDescent="0.2">
      <c r="A87" s="568">
        <v>2022.06</v>
      </c>
      <c r="B87" s="561">
        <v>86477.042263873562</v>
      </c>
      <c r="C87" s="390">
        <v>46605.941933112823</v>
      </c>
      <c r="D87" s="390">
        <v>34774.660492465999</v>
      </c>
      <c r="E87" s="396">
        <v>5096.4396912899665</v>
      </c>
      <c r="F87" s="394">
        <v>6.6716550488733262E-2</v>
      </c>
      <c r="G87" s="391">
        <v>5.4678292001905771E-2</v>
      </c>
      <c r="H87" s="391">
        <v>9.0912594103608857E-2</v>
      </c>
      <c r="I87" s="1191">
        <v>1.887170239456748E-2</v>
      </c>
      <c r="J87" s="561">
        <v>88332.001029033432</v>
      </c>
      <c r="K87" s="390">
        <v>47962.162734288861</v>
      </c>
      <c r="L87" s="390">
        <v>34774.660492465999</v>
      </c>
      <c r="M87" s="396">
        <v>5595.1778022785729</v>
      </c>
      <c r="N87" s="394">
        <v>6.0412163521762263E-2</v>
      </c>
      <c r="O87" s="391">
        <v>4.4785683431703749E-2</v>
      </c>
      <c r="P87" s="391">
        <v>9.0912594103608857E-2</v>
      </c>
      <c r="Q87" s="1191">
        <v>1.4207869941604168E-2</v>
      </c>
      <c r="R87" s="561">
        <v>86776.836310180079</v>
      </c>
      <c r="S87" s="390">
        <v>46835.005218669605</v>
      </c>
      <c r="T87" s="390">
        <v>34774.660492465999</v>
      </c>
      <c r="U87" s="396">
        <v>5167.1705990444689</v>
      </c>
      <c r="V87" s="394">
        <v>6.7772014785937973E-2</v>
      </c>
      <c r="W87" s="391">
        <v>5.6250062390490241E-2</v>
      </c>
      <c r="X87" s="391">
        <v>9.0912594103608857E-2</v>
      </c>
      <c r="Y87" s="392">
        <v>2.2884626840267153E-2</v>
      </c>
      <c r="Z87" s="37"/>
      <c r="AA87" s="37"/>
      <c r="AB87" s="37"/>
      <c r="AC87" s="37"/>
      <c r="AD87" s="37"/>
      <c r="AE87" s="37"/>
      <c r="AF87" s="37"/>
      <c r="AG87" s="37"/>
      <c r="AH87" s="37"/>
      <c r="AI87" s="37"/>
      <c r="AJ87" s="37"/>
      <c r="AK87" s="37"/>
      <c r="AL87" s="37"/>
      <c r="AM87" s="37"/>
      <c r="AN87" s="37"/>
      <c r="AO87" s="37"/>
      <c r="AP87" s="37"/>
      <c r="AQ87" s="37"/>
      <c r="AR87" s="37"/>
    </row>
    <row r="88" spans="1:44" ht="12.75" customHeight="1" x14ac:dyDescent="0.2">
      <c r="A88" s="568">
        <v>2022.07</v>
      </c>
      <c r="B88" s="561">
        <v>92962.667548695317</v>
      </c>
      <c r="C88" s="390">
        <v>52901.326865123112</v>
      </c>
      <c r="D88" s="390">
        <v>34774.660492465999</v>
      </c>
      <c r="E88" s="396">
        <v>5286.6801911062103</v>
      </c>
      <c r="F88" s="394">
        <v>7.4998232074493298E-2</v>
      </c>
      <c r="G88" s="391">
        <v>0.13507687369660282</v>
      </c>
      <c r="H88" s="391">
        <v>0</v>
      </c>
      <c r="I88" s="1191">
        <v>3.7328117536909788E-2</v>
      </c>
      <c r="J88" s="561">
        <v>94172.596398382942</v>
      </c>
      <c r="K88" s="390">
        <v>53714.54421168688</v>
      </c>
      <c r="L88" s="390">
        <v>34774.660492465999</v>
      </c>
      <c r="M88" s="396">
        <v>5683.3916942300611</v>
      </c>
      <c r="N88" s="394">
        <v>6.6120944859267672E-2</v>
      </c>
      <c r="O88" s="391">
        <v>0.11993582335447005</v>
      </c>
      <c r="P88" s="391">
        <v>0</v>
      </c>
      <c r="Q88" s="1191">
        <v>1.5766056963473885E-2</v>
      </c>
      <c r="R88" s="561">
        <v>92855.989121646446</v>
      </c>
      <c r="S88" s="390">
        <v>52685.203822124218</v>
      </c>
      <c r="T88" s="390">
        <v>34774.660492465999</v>
      </c>
      <c r="U88" s="396">
        <v>5396.1248070562287</v>
      </c>
      <c r="V88" s="394">
        <v>7.0055017789963037E-2</v>
      </c>
      <c r="W88" s="391">
        <v>0.12491081352805278</v>
      </c>
      <c r="X88" s="391">
        <v>0</v>
      </c>
      <c r="Y88" s="392">
        <v>4.4309395949516217E-2</v>
      </c>
      <c r="Z88" s="37"/>
      <c r="AA88" s="37"/>
      <c r="AB88" s="37"/>
      <c r="AC88" s="37"/>
      <c r="AD88" s="37"/>
      <c r="AE88" s="37"/>
      <c r="AF88" s="37"/>
      <c r="AG88" s="37"/>
      <c r="AH88" s="37"/>
      <c r="AI88" s="37"/>
      <c r="AJ88" s="37"/>
      <c r="AK88" s="37"/>
      <c r="AL88" s="37"/>
      <c r="AM88" s="37"/>
      <c r="AN88" s="37"/>
      <c r="AO88" s="37"/>
      <c r="AP88" s="37"/>
      <c r="AQ88" s="37"/>
      <c r="AR88" s="37"/>
    </row>
    <row r="89" spans="1:44" ht="12.75" customHeight="1" x14ac:dyDescent="0.2">
      <c r="A89" s="568">
        <v>2022.08</v>
      </c>
      <c r="B89" s="561">
        <v>99691.832120543913</v>
      </c>
      <c r="C89" s="390">
        <v>57105.102241822853</v>
      </c>
      <c r="D89" s="390">
        <v>37096.246527012125</v>
      </c>
      <c r="E89" s="396">
        <v>5490.4834987137083</v>
      </c>
      <c r="F89" s="394">
        <v>7.2385665657923814E-2</v>
      </c>
      <c r="G89" s="391">
        <v>7.9464460077110388E-2</v>
      </c>
      <c r="H89" s="391">
        <v>6.6760854072151155E-2</v>
      </c>
      <c r="I89" s="1191">
        <v>3.8550337875621121E-2</v>
      </c>
      <c r="J89" s="561">
        <v>100661.25806688717</v>
      </c>
      <c r="K89" s="390">
        <v>57783.029768467473</v>
      </c>
      <c r="L89" s="390">
        <v>37096.246527012125</v>
      </c>
      <c r="M89" s="396">
        <v>5781.9817714075698</v>
      </c>
      <c r="N89" s="394">
        <v>6.8901802824411051E-2</v>
      </c>
      <c r="O89" s="391">
        <v>7.5742717665942649E-2</v>
      </c>
      <c r="P89" s="391">
        <v>6.6760854072151155E-2</v>
      </c>
      <c r="Q89" s="1191">
        <v>1.7347049522840496E-2</v>
      </c>
      <c r="R89" s="561">
        <v>99010.278868063193</v>
      </c>
      <c r="S89" s="390">
        <v>56418.892613009913</v>
      </c>
      <c r="T89" s="390">
        <v>37096.246380007353</v>
      </c>
      <c r="U89" s="396">
        <v>5495.1395810363829</v>
      </c>
      <c r="V89" s="394">
        <v>6.6277789991061153E-2</v>
      </c>
      <c r="W89" s="391">
        <v>7.0867881682519007E-2</v>
      </c>
      <c r="X89" s="391">
        <v>6.676084984479802E-2</v>
      </c>
      <c r="Y89" s="392">
        <v>1.8349237187894163E-2</v>
      </c>
      <c r="Z89" s="37"/>
      <c r="AA89" s="37"/>
      <c r="AB89" s="37"/>
      <c r="AC89" s="37"/>
      <c r="AD89" s="37"/>
      <c r="AE89" s="37"/>
      <c r="AF89" s="37"/>
      <c r="AG89" s="37"/>
      <c r="AH89" s="37"/>
      <c r="AI89" s="37"/>
      <c r="AJ89" s="37"/>
      <c r="AK89" s="37"/>
      <c r="AL89" s="37"/>
      <c r="AM89" s="37"/>
      <c r="AN89" s="37"/>
      <c r="AO89" s="37"/>
      <c r="AP89" s="37"/>
      <c r="AQ89" s="37"/>
      <c r="AR89" s="37"/>
    </row>
    <row r="90" spans="1:44" ht="12.75" customHeight="1" x14ac:dyDescent="0.2">
      <c r="A90" s="568">
        <v>2022.09</v>
      </c>
      <c r="B90" s="561">
        <v>106123.86887173832</v>
      </c>
      <c r="C90" s="390">
        <v>59433.564424843804</v>
      </c>
      <c r="D90" s="390">
        <v>40860.154355016537</v>
      </c>
      <c r="E90" s="396">
        <v>5830.150238882763</v>
      </c>
      <c r="F90" s="394">
        <v>6.4519194946853986E-2</v>
      </c>
      <c r="G90" s="391">
        <v>4.0775028703400551E-2</v>
      </c>
      <c r="H90" s="391">
        <v>0.10146330640927982</v>
      </c>
      <c r="I90" s="1191">
        <v>6.1864631821337834E-2</v>
      </c>
      <c r="J90" s="561">
        <v>108228.52995222344</v>
      </c>
      <c r="K90" s="390">
        <v>61447.490775450198</v>
      </c>
      <c r="L90" s="390">
        <v>40860.154355016537</v>
      </c>
      <c r="M90" s="396">
        <v>5920.8848217567065</v>
      </c>
      <c r="N90" s="394">
        <v>7.5175614041183447E-2</v>
      </c>
      <c r="O90" s="391">
        <v>6.3417598932869357E-2</v>
      </c>
      <c r="P90" s="391">
        <v>0.10146330640927982</v>
      </c>
      <c r="Q90" s="1191">
        <v>2.4023432767641184E-2</v>
      </c>
      <c r="R90" s="561">
        <v>105783.78125689084</v>
      </c>
      <c r="S90" s="390">
        <v>59095.28540977581</v>
      </c>
      <c r="T90" s="390">
        <v>40860.154208011758</v>
      </c>
      <c r="U90" s="396">
        <v>5828.3414920984924</v>
      </c>
      <c r="V90" s="394">
        <v>6.8412114715607375E-2</v>
      </c>
      <c r="W90" s="391">
        <v>4.7437882468269743E-2</v>
      </c>
      <c r="X90" s="391">
        <v>0.10146330681135796</v>
      </c>
      <c r="Y90" s="392">
        <v>6.0635750220427997E-2</v>
      </c>
      <c r="Z90" s="37"/>
      <c r="AA90" s="37"/>
      <c r="AB90" s="37"/>
      <c r="AC90" s="37"/>
      <c r="AD90" s="37"/>
      <c r="AE90" s="37"/>
      <c r="AF90" s="37"/>
      <c r="AG90" s="37"/>
      <c r="AH90" s="37"/>
      <c r="AI90" s="37"/>
      <c r="AJ90" s="37"/>
      <c r="AK90" s="37"/>
      <c r="AL90" s="37"/>
      <c r="AM90" s="37"/>
      <c r="AN90" s="37"/>
      <c r="AO90" s="37"/>
      <c r="AP90" s="37"/>
      <c r="AQ90" s="37"/>
      <c r="AR90" s="37"/>
    </row>
    <row r="91" spans="1:44" ht="12.75" customHeight="1" x14ac:dyDescent="0.2">
      <c r="A91" s="568">
        <v>2022.1</v>
      </c>
      <c r="B91" s="561">
        <v>113371.33950753399</v>
      </c>
      <c r="C91" s="390">
        <v>61404.487320837921</v>
      </c>
      <c r="D91" s="390">
        <v>44627.383461962505</v>
      </c>
      <c r="E91" s="396">
        <v>7339.4688717383306</v>
      </c>
      <c r="F91" s="394">
        <v>6.8292559561270672E-2</v>
      </c>
      <c r="G91" s="391">
        <v>3.3161781815836289E-2</v>
      </c>
      <c r="H91" s="391">
        <v>9.219811247441978E-2</v>
      </c>
      <c r="I91" s="1191">
        <v>0.25888160184784548</v>
      </c>
      <c r="J91" s="561">
        <v>117066.00793825799</v>
      </c>
      <c r="K91" s="390">
        <v>64910.83660418963</v>
      </c>
      <c r="L91" s="390">
        <v>44627.383461962505</v>
      </c>
      <c r="M91" s="396">
        <v>7527.7880191106206</v>
      </c>
      <c r="N91" s="394">
        <v>8.1655714901937446E-2</v>
      </c>
      <c r="O91" s="391">
        <v>5.6362689265793797E-2</v>
      </c>
      <c r="P91" s="391">
        <v>9.219811247441978E-2</v>
      </c>
      <c r="Q91" s="1191">
        <v>0.27139578723930513</v>
      </c>
      <c r="R91" s="561">
        <v>113530.90893054023</v>
      </c>
      <c r="S91" s="390">
        <v>61550.471003307604</v>
      </c>
      <c r="T91" s="390">
        <v>44627.383314957733</v>
      </c>
      <c r="U91" s="396">
        <v>7353.0543182653437</v>
      </c>
      <c r="V91" s="394">
        <v>7.323549456600581E-2</v>
      </c>
      <c r="W91" s="391">
        <v>4.1546217714444778E-2</v>
      </c>
      <c r="X91" s="391">
        <v>9.2198112806125998E-2</v>
      </c>
      <c r="Y91" s="392">
        <v>0.26160320705880236</v>
      </c>
      <c r="Z91" s="37"/>
      <c r="AA91" s="37"/>
      <c r="AB91" s="37"/>
      <c r="AC91" s="37"/>
      <c r="AD91" s="37"/>
      <c r="AE91" s="37"/>
      <c r="AF91" s="37"/>
      <c r="AG91" s="37"/>
      <c r="AH91" s="37"/>
      <c r="AI91" s="37"/>
      <c r="AJ91" s="37"/>
      <c r="AK91" s="37"/>
      <c r="AL91" s="37"/>
      <c r="AM91" s="37"/>
      <c r="AN91" s="37"/>
      <c r="AO91" s="37"/>
      <c r="AP91" s="37"/>
      <c r="AQ91" s="37"/>
      <c r="AR91" s="37"/>
    </row>
    <row r="92" spans="1:44" ht="12.75" customHeight="1" x14ac:dyDescent="0.2">
      <c r="A92" s="568">
        <v>2022.11</v>
      </c>
      <c r="B92" s="561">
        <v>120543.24968761484</v>
      </c>
      <c r="C92" s="390">
        <v>64766.56846747519</v>
      </c>
      <c r="D92" s="390">
        <v>48104.907313487682</v>
      </c>
      <c r="E92" s="396">
        <v>7671.7739066519653</v>
      </c>
      <c r="F92" s="394">
        <v>6.3260346144223156E-2</v>
      </c>
      <c r="G92" s="391">
        <v>5.475302039524288E-2</v>
      </c>
      <c r="H92" s="391">
        <v>7.7923543388762395E-2</v>
      </c>
      <c r="I92" s="1191">
        <v>4.5276441759051878E-2</v>
      </c>
      <c r="J92" s="561">
        <v>124856.18993017272</v>
      </c>
      <c r="K92" s="390">
        <v>69061.123116501287</v>
      </c>
      <c r="L92" s="390">
        <v>48104.907313487682</v>
      </c>
      <c r="M92" s="396">
        <v>7690.1593531789777</v>
      </c>
      <c r="N92" s="394">
        <v>6.6545209229508906E-2</v>
      </c>
      <c r="O92" s="391">
        <v>6.3938268699555989E-2</v>
      </c>
      <c r="P92" s="391">
        <v>7.7923543388762395E-2</v>
      </c>
      <c r="Q92" s="1191">
        <v>2.1569594369042822E-2</v>
      </c>
      <c r="R92" s="561">
        <v>121780.85527379639</v>
      </c>
      <c r="S92" s="390">
        <v>65918.193605292166</v>
      </c>
      <c r="T92" s="390">
        <v>48104.907313487682</v>
      </c>
      <c r="U92" s="396">
        <v>7757.7542080117591</v>
      </c>
      <c r="V92" s="394">
        <v>7.2666962864743612E-2</v>
      </c>
      <c r="W92" s="391">
        <v>7.0961643847532008E-2</v>
      </c>
      <c r="X92" s="391">
        <v>7.7923546939495214E-2</v>
      </c>
      <c r="Y92" s="392">
        <v>5.5038338114968388E-2</v>
      </c>
      <c r="Z92" s="37"/>
      <c r="AA92" s="37"/>
      <c r="AB92" s="37"/>
      <c r="AC92" s="37"/>
      <c r="AD92" s="37"/>
      <c r="AE92" s="37"/>
      <c r="AF92" s="37"/>
      <c r="AG92" s="37"/>
      <c r="AH92" s="37"/>
      <c r="AI92" s="37"/>
      <c r="AJ92" s="37"/>
      <c r="AK92" s="37"/>
      <c r="AL92" s="37"/>
      <c r="AM92" s="37"/>
      <c r="AN92" s="37"/>
      <c r="AO92" s="37"/>
      <c r="AP92" s="37"/>
      <c r="AQ92" s="37"/>
      <c r="AR92" s="37"/>
    </row>
    <row r="93" spans="1:44" ht="12.75" customHeight="1" x14ac:dyDescent="0.2">
      <c r="A93" s="568">
        <v>2022.12</v>
      </c>
      <c r="B93" s="561">
        <v>126193.01359794193</v>
      </c>
      <c r="C93" s="390">
        <v>68013.19500183755</v>
      </c>
      <c r="D93" s="390">
        <v>50423.204557148107</v>
      </c>
      <c r="E93" s="396">
        <v>7756.6141859610434</v>
      </c>
      <c r="F93" s="394">
        <v>4.6869185333632046E-2</v>
      </c>
      <c r="G93" s="391">
        <v>5.0128123369586497E-2</v>
      </c>
      <c r="H93" s="391">
        <v>4.8192531139342076E-2</v>
      </c>
      <c r="I93" s="1191">
        <v>1.1058756467720698E-2</v>
      </c>
      <c r="J93" s="561">
        <v>130515.82976846746</v>
      </c>
      <c r="K93" s="390">
        <v>71979.471811833879</v>
      </c>
      <c r="L93" s="390">
        <v>50423.204557148107</v>
      </c>
      <c r="M93" s="396">
        <v>8113.1535464902609</v>
      </c>
      <c r="N93" s="394">
        <v>4.5329269149250617E-2</v>
      </c>
      <c r="O93" s="391">
        <v>4.2257475170358161E-2</v>
      </c>
      <c r="P93" s="391">
        <v>4.8192531139342076E-2</v>
      </c>
      <c r="Q93" s="1191">
        <v>5.5004607041910569E-2</v>
      </c>
      <c r="R93" s="561">
        <v>127496.64696802646</v>
      </c>
      <c r="S93" s="390">
        <v>69202.807350238872</v>
      </c>
      <c r="T93" s="390">
        <v>50423.204410143328</v>
      </c>
      <c r="U93" s="396">
        <v>7870.6350606394699</v>
      </c>
      <c r="V93" s="394">
        <v>4.693505954921573E-2</v>
      </c>
      <c r="W93" s="391">
        <v>4.9828637062090397E-2</v>
      </c>
      <c r="X93" s="391">
        <v>4.8192528083421449E-2</v>
      </c>
      <c r="Y93" s="392">
        <v>1.4550712693518042E-2</v>
      </c>
      <c r="Z93" s="37"/>
      <c r="AA93" s="37"/>
      <c r="AB93" s="37"/>
      <c r="AC93" s="37"/>
      <c r="AD93" s="37"/>
      <c r="AE93" s="37"/>
      <c r="AF93" s="37"/>
      <c r="AG93" s="37"/>
      <c r="AH93" s="37"/>
      <c r="AI93" s="37"/>
      <c r="AJ93" s="37"/>
      <c r="AK93" s="37"/>
      <c r="AL93" s="37"/>
      <c r="AM93" s="37"/>
      <c r="AN93" s="37"/>
      <c r="AO93" s="37"/>
      <c r="AP93" s="37"/>
      <c r="AQ93" s="37"/>
      <c r="AR93" s="37"/>
    </row>
    <row r="94" spans="1:44" ht="12.75" customHeight="1" x14ac:dyDescent="0.2">
      <c r="A94" s="568">
        <f>A82+1</f>
        <v>2023.01</v>
      </c>
      <c r="B94" s="561">
        <v>134625.48401323042</v>
      </c>
      <c r="C94" s="390">
        <v>72486.153031973532</v>
      </c>
      <c r="D94" s="390">
        <v>54190.433664094082</v>
      </c>
      <c r="E94" s="396">
        <v>7948.8973171628068</v>
      </c>
      <c r="F94" s="394">
        <v>6.6822006820083102E-2</v>
      </c>
      <c r="G94" s="391">
        <v>6.5766033047192085E-2</v>
      </c>
      <c r="H94" s="391">
        <v>7.4712211174050136E-2</v>
      </c>
      <c r="I94" s="1191">
        <v>2.4789570112921488E-2</v>
      </c>
      <c r="J94" s="561">
        <v>136898.00882028666</v>
      </c>
      <c r="K94" s="390">
        <v>74353.945755237044</v>
      </c>
      <c r="L94" s="390">
        <v>54190.433664094082</v>
      </c>
      <c r="M94" s="396">
        <v>8353.6294009555313</v>
      </c>
      <c r="N94" s="394">
        <v>4.8899655031432232E-2</v>
      </c>
      <c r="O94" s="391">
        <v>3.298821016095288E-2</v>
      </c>
      <c r="P94" s="391">
        <v>7.4712211174050136E-2</v>
      </c>
      <c r="Q94" s="1191">
        <v>2.9640244460712672E-2</v>
      </c>
      <c r="R94" s="561">
        <v>135894.58787210583</v>
      </c>
      <c r="S94" s="390">
        <v>73457.098566703411</v>
      </c>
      <c r="T94" s="390">
        <v>54190.433664094082</v>
      </c>
      <c r="U94" s="396">
        <v>8247.0556413083414</v>
      </c>
      <c r="V94" s="394">
        <v>6.586793538331559E-2</v>
      </c>
      <c r="W94" s="391">
        <v>6.1475702783752029E-2</v>
      </c>
      <c r="X94" s="391">
        <v>7.4712214307286695E-2</v>
      </c>
      <c r="Y94" s="392">
        <v>4.7825947686397807E-2</v>
      </c>
      <c r="Z94" s="37"/>
      <c r="AA94" s="37"/>
      <c r="AB94" s="37"/>
      <c r="AC94" s="37"/>
      <c r="AD94" s="37"/>
      <c r="AE94" s="37"/>
      <c r="AF94" s="37"/>
      <c r="AG94" s="37"/>
      <c r="AH94" s="37"/>
      <c r="AI94" s="37"/>
      <c r="AJ94" s="37"/>
      <c r="AK94" s="37"/>
      <c r="AL94" s="37"/>
      <c r="AM94" s="37"/>
      <c r="AN94" s="37"/>
      <c r="AO94" s="37"/>
      <c r="AP94" s="37"/>
      <c r="AQ94" s="37"/>
      <c r="AR94" s="37"/>
    </row>
    <row r="95" spans="1:44" ht="12.75" customHeight="1" x14ac:dyDescent="0.2">
      <c r="A95" s="568">
        <f t="shared" ref="A95:A117" si="0">A83+1</f>
        <v>2023.02</v>
      </c>
      <c r="B95" s="561">
        <v>141735.08195516351</v>
      </c>
      <c r="C95" s="390">
        <v>75583.510621095178</v>
      </c>
      <c r="D95" s="390">
        <v>57957.630282984188</v>
      </c>
      <c r="E95" s="396">
        <v>8193.941051084159</v>
      </c>
      <c r="F95" s="394">
        <v>5.2810194102881569E-2</v>
      </c>
      <c r="G95" s="391">
        <v>4.2730334823471772E-2</v>
      </c>
      <c r="H95" s="391">
        <v>6.9517742600871735E-2</v>
      </c>
      <c r="I95" s="1191">
        <v>3.0827387012821061E-2</v>
      </c>
      <c r="J95" s="561">
        <v>143824.64564498345</v>
      </c>
      <c r="K95" s="390">
        <v>77364.76957001102</v>
      </c>
      <c r="L95" s="390">
        <v>57958.552296949645</v>
      </c>
      <c r="M95" s="396">
        <v>8501.3239250275637</v>
      </c>
      <c r="N95" s="394">
        <v>5.0597060427590046E-2</v>
      </c>
      <c r="O95" s="391">
        <v>4.0493127623451253E-2</v>
      </c>
      <c r="P95" s="391">
        <v>6.9534756931688424E-2</v>
      </c>
      <c r="Q95" s="1191">
        <v>1.7680282064600483E-2</v>
      </c>
      <c r="R95" s="561">
        <v>143272.97434766628</v>
      </c>
      <c r="S95" s="390">
        <v>76837.889011392865</v>
      </c>
      <c r="T95" s="390">
        <v>57957.630135979416</v>
      </c>
      <c r="U95" s="396">
        <v>8477.4550532892317</v>
      </c>
      <c r="V95" s="394">
        <v>5.4294925140833783E-2</v>
      </c>
      <c r="W95" s="391">
        <v>4.6024012800063074E-2</v>
      </c>
      <c r="X95" s="391">
        <v>6.9517739888127705E-2</v>
      </c>
      <c r="Y95" s="392">
        <v>2.7937172004375954E-2</v>
      </c>
      <c r="Z95" s="37"/>
      <c r="AA95" s="37"/>
      <c r="AB95" s="37"/>
      <c r="AC95" s="37"/>
      <c r="AD95" s="37"/>
      <c r="AE95" s="37"/>
      <c r="AF95" s="37"/>
      <c r="AG95" s="37"/>
      <c r="AH95" s="37"/>
      <c r="AI95" s="37"/>
      <c r="AJ95" s="37"/>
      <c r="AK95" s="37"/>
      <c r="AL95" s="37"/>
      <c r="AM95" s="37"/>
      <c r="AN95" s="37"/>
      <c r="AO95" s="37"/>
      <c r="AP95" s="37"/>
      <c r="AQ95" s="37"/>
      <c r="AR95" s="37"/>
    </row>
    <row r="96" spans="1:44" ht="12.75" customHeight="1" x14ac:dyDescent="0.2">
      <c r="A96" s="568">
        <f t="shared" si="0"/>
        <v>2023.03</v>
      </c>
      <c r="B96" s="561">
        <v>148499.80477765528</v>
      </c>
      <c r="C96" s="390">
        <v>79133.597353913996</v>
      </c>
      <c r="D96" s="390">
        <v>59405.228077912529</v>
      </c>
      <c r="E96" s="396">
        <v>9960.9793458287386</v>
      </c>
      <c r="F96" s="394">
        <v>4.7727935308434777E-2</v>
      </c>
      <c r="G96" s="391">
        <v>4.6969063803024902E-2</v>
      </c>
      <c r="H96" s="391">
        <v>2.4976828553208374E-2</v>
      </c>
      <c r="I96" s="1191">
        <v>0.21565181928063518</v>
      </c>
      <c r="J96" s="561">
        <v>150608.7926497611</v>
      </c>
      <c r="K96" s="390">
        <v>81110.575964718839</v>
      </c>
      <c r="L96" s="390">
        <v>59405.228077912529</v>
      </c>
      <c r="M96" s="396">
        <v>10092.988754134509</v>
      </c>
      <c r="N96" s="394">
        <v>4.7169572185309816E-2</v>
      </c>
      <c r="O96" s="391">
        <v>4.8417469806047331E-2</v>
      </c>
      <c r="P96" s="391">
        <v>2.4960523057078188E-2</v>
      </c>
      <c r="Q96" s="1191">
        <v>0.18722552429994432</v>
      </c>
      <c r="R96" s="561">
        <v>150299.39169423003</v>
      </c>
      <c r="S96" s="390">
        <v>80609.2282249173</v>
      </c>
      <c r="T96" s="390">
        <v>59405.227930907749</v>
      </c>
      <c r="U96" s="396">
        <v>10284.935538404998</v>
      </c>
      <c r="V96" s="394">
        <v>4.90421684798239E-2</v>
      </c>
      <c r="W96" s="391">
        <v>4.9081765025653645E-2</v>
      </c>
      <c r="X96" s="391">
        <v>2.4976828616560143E-2</v>
      </c>
      <c r="Y96" s="392">
        <v>0.21321027050617847</v>
      </c>
      <c r="Z96" s="37"/>
      <c r="AA96" s="37"/>
      <c r="AB96" s="37"/>
      <c r="AC96" s="37"/>
      <c r="AD96" s="37"/>
      <c r="AE96" s="37"/>
      <c r="AF96" s="37"/>
      <c r="AG96" s="37"/>
      <c r="AH96" s="37"/>
      <c r="AI96" s="37"/>
      <c r="AJ96" s="37"/>
      <c r="AK96" s="37"/>
      <c r="AL96" s="37"/>
      <c r="AM96" s="37"/>
      <c r="AN96" s="37"/>
      <c r="AO96" s="37"/>
      <c r="AP96" s="37"/>
      <c r="AQ96" s="37"/>
      <c r="AR96" s="37"/>
    </row>
    <row r="97" spans="1:44" ht="12.75" customHeight="1" x14ac:dyDescent="0.2">
      <c r="A97" s="568">
        <f t="shared" si="0"/>
        <v>2023.04</v>
      </c>
      <c r="B97" s="561">
        <v>158949.49797868429</v>
      </c>
      <c r="C97" s="390">
        <v>83349.747151782416</v>
      </c>
      <c r="D97" s="390">
        <v>65347.429621462696</v>
      </c>
      <c r="E97" s="396">
        <v>10252.321352443954</v>
      </c>
      <c r="F97" s="394">
        <v>7.0368396892339646E-2</v>
      </c>
      <c r="G97" s="391">
        <v>5.327888455534624E-2</v>
      </c>
      <c r="H97" s="391">
        <v>0.10002825905754807</v>
      </c>
      <c r="I97" s="1191">
        <v>2.9248329556793795E-2</v>
      </c>
      <c r="J97" s="561">
        <v>161281.12590959205</v>
      </c>
      <c r="K97" s="390">
        <v>85609.203969128983</v>
      </c>
      <c r="L97" s="390">
        <v>65347.429621462696</v>
      </c>
      <c r="M97" s="396">
        <v>10324.492319000366</v>
      </c>
      <c r="N97" s="394">
        <v>7.0861289517467618E-2</v>
      </c>
      <c r="O97" s="391">
        <v>5.5462902968004268E-2</v>
      </c>
      <c r="P97" s="391">
        <v>0.10002825905754807</v>
      </c>
      <c r="Q97" s="1191">
        <v>2.2937067553059798E-2</v>
      </c>
      <c r="R97" s="561">
        <v>160758.13377434766</v>
      </c>
      <c r="S97" s="390">
        <v>84923.81521499448</v>
      </c>
      <c r="T97" s="390">
        <v>65347.429621462696</v>
      </c>
      <c r="U97" s="396">
        <v>10486.888790885703</v>
      </c>
      <c r="V97" s="394">
        <v>6.9586057283551384E-2</v>
      </c>
      <c r="W97" s="391">
        <v>5.3524727690464236E-2</v>
      </c>
      <c r="X97" s="391">
        <v>0.10002826177968928</v>
      </c>
      <c r="Y97" s="392">
        <v>1.9635830650235109E-2</v>
      </c>
      <c r="Z97" s="37"/>
      <c r="AA97" s="37"/>
      <c r="AB97" s="37"/>
      <c r="AC97" s="37"/>
      <c r="AD97" s="37"/>
      <c r="AE97" s="37"/>
      <c r="AF97" s="37"/>
      <c r="AG97" s="37"/>
      <c r="AH97" s="37"/>
      <c r="AI97" s="37"/>
      <c r="AJ97" s="37"/>
      <c r="AK97" s="37"/>
      <c r="AL97" s="37"/>
      <c r="AM97" s="37"/>
      <c r="AN97" s="37"/>
      <c r="AO97" s="37"/>
      <c r="AP97" s="37"/>
      <c r="AQ97" s="37"/>
      <c r="AR97" s="37"/>
    </row>
    <row r="98" spans="1:44" ht="12.75" customHeight="1" x14ac:dyDescent="0.2">
      <c r="A98" s="568">
        <f t="shared" si="0"/>
        <v>2023.05</v>
      </c>
      <c r="B98" s="561">
        <v>169233.90121278941</v>
      </c>
      <c r="C98" s="390">
        <v>88278.671664829089</v>
      </c>
      <c r="D98" s="390">
        <v>70099.900036751191</v>
      </c>
      <c r="E98" s="396">
        <v>10855.329511209115</v>
      </c>
      <c r="F98" s="394">
        <v>6.4702332280938135E-2</v>
      </c>
      <c r="G98" s="391">
        <v>5.9135446494767985E-2</v>
      </c>
      <c r="H98" s="391">
        <v>7.2726202741532076E-2</v>
      </c>
      <c r="I98" s="1191">
        <v>5.8816743841277885E-2</v>
      </c>
      <c r="J98" s="561">
        <v>174083.29952223445</v>
      </c>
      <c r="K98" s="390">
        <v>93436.106725468577</v>
      </c>
      <c r="L98" s="390">
        <v>70099.900036751191</v>
      </c>
      <c r="M98" s="396">
        <v>10547.292907019477</v>
      </c>
      <c r="N98" s="394">
        <v>7.9378002481324428E-2</v>
      </c>
      <c r="O98" s="391">
        <v>9.1425949471063847E-2</v>
      </c>
      <c r="P98" s="391">
        <v>7.2726202741532076E-2</v>
      </c>
      <c r="Q98" s="1191">
        <v>2.1579810525800491E-2</v>
      </c>
      <c r="R98" s="561">
        <v>171663.8906284454</v>
      </c>
      <c r="S98" s="390">
        <v>90527.739360529202</v>
      </c>
      <c r="T98" s="390">
        <v>70099.899889746419</v>
      </c>
      <c r="U98" s="396">
        <v>11036.251231165012</v>
      </c>
      <c r="V98" s="394">
        <v>6.7839533826673515E-2</v>
      </c>
      <c r="W98" s="391">
        <v>6.5987663547000697E-2</v>
      </c>
      <c r="X98" s="391">
        <v>7.2726200491944448E-2</v>
      </c>
      <c r="Y98" s="392">
        <v>5.2385645660395275E-2</v>
      </c>
      <c r="Z98" s="37"/>
      <c r="AA98" s="37"/>
      <c r="AB98" s="37"/>
      <c r="AC98" s="37"/>
      <c r="AD98" s="37"/>
      <c r="AE98" s="37"/>
      <c r="AF98" s="37"/>
      <c r="AG98" s="37"/>
      <c r="AH98" s="37"/>
      <c r="AI98" s="37"/>
      <c r="AJ98" s="37"/>
      <c r="AK98" s="37"/>
      <c r="AL98" s="37"/>
      <c r="AM98" s="37"/>
      <c r="AN98" s="37"/>
      <c r="AO98" s="37"/>
      <c r="AP98" s="37"/>
      <c r="AQ98" s="37"/>
      <c r="AR98" s="37"/>
    </row>
    <row r="99" spans="1:44" ht="12.75" customHeight="1" x14ac:dyDescent="0.2">
      <c r="A99" s="568">
        <f t="shared" si="0"/>
        <v>2023.06</v>
      </c>
      <c r="B99" s="561">
        <v>177375.69790518191</v>
      </c>
      <c r="C99" s="390">
        <v>93984.288717383315</v>
      </c>
      <c r="D99" s="390">
        <v>72476.056743844165</v>
      </c>
      <c r="E99" s="396">
        <v>10915.352590959204</v>
      </c>
      <c r="F99" s="394">
        <v>4.810972644396605E-2</v>
      </c>
      <c r="G99" s="391">
        <v>6.4631886105139147E-2</v>
      </c>
      <c r="H99" s="391">
        <v>3.3896720335510278E-2</v>
      </c>
      <c r="I99" s="1191">
        <v>5.5293650633185809E-3</v>
      </c>
      <c r="J99" s="561">
        <v>182390.29077545018</v>
      </c>
      <c r="K99" s="390">
        <v>99156.074237412715</v>
      </c>
      <c r="L99" s="390">
        <v>72475.86152149945</v>
      </c>
      <c r="M99" s="396">
        <v>10758.354869533259</v>
      </c>
      <c r="N99" s="394">
        <v>4.77184846335863E-2</v>
      </c>
      <c r="O99" s="391">
        <v>6.1217956445364319E-2</v>
      </c>
      <c r="P99" s="391">
        <v>3.3893935419345933E-2</v>
      </c>
      <c r="Q99" s="1191">
        <v>2.0011007978484763E-2</v>
      </c>
      <c r="R99" s="561">
        <v>179477.00448364572</v>
      </c>
      <c r="S99" s="390">
        <v>95820.626534362367</v>
      </c>
      <c r="T99" s="390">
        <v>72476.056596839393</v>
      </c>
      <c r="U99" s="396">
        <v>11180.321352443952</v>
      </c>
      <c r="V99" s="394">
        <v>4.5514020605016192E-2</v>
      </c>
      <c r="W99" s="391">
        <v>5.8467020288158089E-2</v>
      </c>
      <c r="X99" s="391">
        <v>3.3896720406594083E-2</v>
      </c>
      <c r="Y99" s="392">
        <v>1.3054262562644858E-2</v>
      </c>
      <c r="Z99" s="37"/>
      <c r="AA99" s="37"/>
      <c r="AB99" s="37"/>
      <c r="AC99" s="37"/>
      <c r="AD99" s="37"/>
      <c r="AE99" s="37"/>
      <c r="AF99" s="37"/>
      <c r="AG99" s="37"/>
      <c r="AH99" s="37"/>
      <c r="AI99" s="37"/>
      <c r="AJ99" s="37"/>
      <c r="AK99" s="37"/>
      <c r="AL99" s="37"/>
      <c r="AM99" s="37"/>
      <c r="AN99" s="37"/>
      <c r="AO99" s="37"/>
      <c r="AP99" s="37"/>
      <c r="AQ99" s="37"/>
      <c r="AR99" s="37"/>
    </row>
    <row r="100" spans="1:44" ht="12.75" customHeight="1" x14ac:dyDescent="0.2">
      <c r="A100" s="568">
        <f t="shared" si="0"/>
        <v>2023.07</v>
      </c>
      <c r="B100" s="561">
        <v>193647.01212789415</v>
      </c>
      <c r="C100" s="390">
        <v>100156.04072032341</v>
      </c>
      <c r="D100" s="390">
        <v>79723.777140757069</v>
      </c>
      <c r="E100" s="396">
        <v>13767.194266813671</v>
      </c>
      <c r="F100" s="394">
        <v>9.1733616357130496E-2</v>
      </c>
      <c r="G100" s="391">
        <v>6.566791202196498E-2</v>
      </c>
      <c r="H100" s="391">
        <v>0.10000158290245963</v>
      </c>
      <c r="I100" s="1191">
        <v>0.26126885522841858</v>
      </c>
      <c r="J100" s="561">
        <v>198384.48629180447</v>
      </c>
      <c r="K100" s="390">
        <v>105446.65270121278</v>
      </c>
      <c r="L100" s="390">
        <v>79723.777140757069</v>
      </c>
      <c r="M100" s="396">
        <v>13214.056302829842</v>
      </c>
      <c r="N100" s="394">
        <v>8.7692143306276935E-2</v>
      </c>
      <c r="O100" s="391">
        <v>6.3441181109473277E-2</v>
      </c>
      <c r="P100" s="391">
        <v>0.10000454588742747</v>
      </c>
      <c r="Q100" s="1191">
        <v>0.22825993965405611</v>
      </c>
      <c r="R100" s="561">
        <v>196913.8447629548</v>
      </c>
      <c r="S100" s="390">
        <v>103201.36258728408</v>
      </c>
      <c r="T100" s="390">
        <v>79723.777140757069</v>
      </c>
      <c r="U100" s="396">
        <v>13988.705034913633</v>
      </c>
      <c r="V100" s="394">
        <v>9.7153617698683803E-2</v>
      </c>
      <c r="W100" s="391">
        <v>7.7026589366694598E-2</v>
      </c>
      <c r="X100" s="391">
        <v>0.10000158513361711</v>
      </c>
      <c r="Y100" s="392">
        <v>0.25118988926519403</v>
      </c>
      <c r="Z100" s="37"/>
      <c r="AA100" s="37"/>
      <c r="AB100" s="37"/>
      <c r="AC100" s="37"/>
      <c r="AD100" s="37"/>
      <c r="AE100" s="37"/>
      <c r="AF100" s="37"/>
      <c r="AG100" s="37"/>
      <c r="AH100" s="37"/>
      <c r="AI100" s="37"/>
      <c r="AJ100" s="37"/>
      <c r="AK100" s="37"/>
      <c r="AL100" s="37"/>
      <c r="AM100" s="37"/>
      <c r="AN100" s="37"/>
      <c r="AO100" s="37"/>
      <c r="AP100" s="37"/>
      <c r="AQ100" s="37"/>
      <c r="AR100" s="37"/>
    </row>
    <row r="101" spans="1:44" ht="12.75" customHeight="1" x14ac:dyDescent="0.2">
      <c r="A101" s="568">
        <f t="shared" si="0"/>
        <v>2023.08</v>
      </c>
      <c r="B101" s="561">
        <v>217366.27151782429</v>
      </c>
      <c r="C101" s="390">
        <v>116257.97412715913</v>
      </c>
      <c r="D101" s="390">
        <v>86908.310033076064</v>
      </c>
      <c r="E101" s="396">
        <v>14199.987504593899</v>
      </c>
      <c r="F101" s="394">
        <v>0.12248709199946116</v>
      </c>
      <c r="G101" s="391">
        <v>0.160768469790044</v>
      </c>
      <c r="H101" s="391">
        <v>9.0117818673270733E-2</v>
      </c>
      <c r="I101" s="1191">
        <v>3.1436560666794122E-2</v>
      </c>
      <c r="J101" s="561">
        <v>222589.56413083422</v>
      </c>
      <c r="K101" s="390">
        <v>122143.60529217198</v>
      </c>
      <c r="L101" s="390">
        <v>86908.310033076064</v>
      </c>
      <c r="M101" s="396">
        <v>13537.648805586181</v>
      </c>
      <c r="N101" s="394">
        <v>0.12201094093328656</v>
      </c>
      <c r="O101" s="391">
        <v>0.15834502246620086</v>
      </c>
      <c r="P101" s="391">
        <v>9.0117818673270733E-2</v>
      </c>
      <c r="Q101" s="1191">
        <v>2.448850643137046E-2</v>
      </c>
      <c r="R101" s="561">
        <v>224500.2913634693</v>
      </c>
      <c r="S101" s="390">
        <v>123156.09393605292</v>
      </c>
      <c r="T101" s="390">
        <v>86907.04564498346</v>
      </c>
      <c r="U101" s="396">
        <v>14437.151782432928</v>
      </c>
      <c r="V101" s="394">
        <v>0.14009399203861528</v>
      </c>
      <c r="W101" s="391">
        <v>0.19335724692483414</v>
      </c>
      <c r="X101" s="391">
        <v>9.0101959062274486E-2</v>
      </c>
      <c r="Y101" s="392">
        <v>3.2057774211411205E-2</v>
      </c>
      <c r="Z101" s="37"/>
      <c r="AA101" s="37"/>
      <c r="AB101" s="37"/>
      <c r="AC101" s="37"/>
      <c r="AD101" s="37"/>
      <c r="AE101" s="37"/>
      <c r="AF101" s="37"/>
      <c r="AG101" s="37"/>
      <c r="AH101" s="37"/>
      <c r="AI101" s="37"/>
      <c r="AJ101" s="37"/>
      <c r="AK101" s="37"/>
      <c r="AL101" s="37"/>
      <c r="AM101" s="37"/>
      <c r="AN101" s="37"/>
      <c r="AO101" s="37"/>
      <c r="AP101" s="37"/>
      <c r="AQ101" s="37"/>
      <c r="AR101" s="37"/>
    </row>
    <row r="102" spans="1:44" ht="12.75" customHeight="1" x14ac:dyDescent="0.2">
      <c r="A102" s="568">
        <f t="shared" si="0"/>
        <v>2023.09</v>
      </c>
      <c r="B102" s="561">
        <v>239298.61286291803</v>
      </c>
      <c r="C102" s="390">
        <v>130533.0209481808</v>
      </c>
      <c r="D102" s="390">
        <v>93850.899081220137</v>
      </c>
      <c r="E102" s="396">
        <v>14914.692833517087</v>
      </c>
      <c r="F102" s="394">
        <v>0.10090038896993846</v>
      </c>
      <c r="G102" s="391">
        <v>0.12278767910928924</v>
      </c>
      <c r="H102" s="391">
        <v>7.9884064544596622E-2</v>
      </c>
      <c r="I102" s="1191">
        <v>5.0331405481305769E-2</v>
      </c>
      <c r="J102" s="561">
        <v>246418.29489158397</v>
      </c>
      <c r="K102" s="390">
        <v>138612.5256890849</v>
      </c>
      <c r="L102" s="390">
        <v>93850.899081220137</v>
      </c>
      <c r="M102" s="396">
        <v>13954.87012127894</v>
      </c>
      <c r="N102" s="394">
        <v>0.10705232679616383</v>
      </c>
      <c r="O102" s="391">
        <v>0.13483244053193477</v>
      </c>
      <c r="P102" s="391">
        <v>7.9884064544596622E-2</v>
      </c>
      <c r="Q102" s="1191">
        <v>3.0819333673407057E-2</v>
      </c>
      <c r="R102" s="561">
        <v>245064.64932010288</v>
      </c>
      <c r="S102" s="390">
        <v>135941.17780227854</v>
      </c>
      <c r="T102" s="390">
        <v>93850.899081220137</v>
      </c>
      <c r="U102" s="396">
        <v>15272.572436604189</v>
      </c>
      <c r="V102" s="394">
        <v>9.1600583281197454E-2</v>
      </c>
      <c r="W102" s="391">
        <v>0.10381202663506418</v>
      </c>
      <c r="X102" s="391">
        <v>7.9899773671423535E-2</v>
      </c>
      <c r="Y102" s="392">
        <v>5.7866018952328124E-2</v>
      </c>
      <c r="Z102" s="37"/>
      <c r="AA102" s="37"/>
      <c r="AB102" s="37"/>
      <c r="AC102" s="37"/>
      <c r="AD102" s="37"/>
      <c r="AE102" s="37"/>
      <c r="AF102" s="37"/>
      <c r="AG102" s="37"/>
      <c r="AH102" s="37"/>
      <c r="AI102" s="37"/>
      <c r="AJ102" s="37"/>
      <c r="AK102" s="37"/>
      <c r="AL102" s="37"/>
      <c r="AM102" s="37"/>
      <c r="AN102" s="37"/>
      <c r="AO102" s="37"/>
      <c r="AP102" s="37"/>
      <c r="AQ102" s="37"/>
      <c r="AR102" s="37"/>
    </row>
    <row r="103" spans="1:44" ht="12.75" customHeight="1" x14ac:dyDescent="0.2">
      <c r="A103" s="568">
        <f t="shared" si="0"/>
        <v>2023.1</v>
      </c>
      <c r="B103" s="561">
        <v>272228.15141492098</v>
      </c>
      <c r="C103" s="390">
        <v>147101.63836824693</v>
      </c>
      <c r="D103" s="390">
        <v>105113.00301359793</v>
      </c>
      <c r="E103" s="396">
        <v>20013.510033076072</v>
      </c>
      <c r="F103" s="394">
        <v>0.13760856428727641</v>
      </c>
      <c r="G103" s="391">
        <v>0.12693046785949713</v>
      </c>
      <c r="H103" s="391">
        <v>0.11999995783345006</v>
      </c>
      <c r="I103" s="1191">
        <v>0.34186538445502906</v>
      </c>
      <c r="J103" s="561">
        <v>278813.64307239983</v>
      </c>
      <c r="K103" s="390">
        <v>155521.02065417124</v>
      </c>
      <c r="L103" s="390">
        <v>105113.00301359793</v>
      </c>
      <c r="M103" s="396">
        <v>18179.619551635427</v>
      </c>
      <c r="N103" s="394">
        <v>0.13146486625544096</v>
      </c>
      <c r="O103" s="391">
        <v>0.12198388912566947</v>
      </c>
      <c r="P103" s="391">
        <v>0.11999995783345006</v>
      </c>
      <c r="Q103" s="1191">
        <v>0.30274372986921749</v>
      </c>
      <c r="R103" s="561">
        <v>280072.59860345459</v>
      </c>
      <c r="S103" s="390">
        <v>154350.70062477028</v>
      </c>
      <c r="T103" s="390">
        <v>105113.00301359793</v>
      </c>
      <c r="U103" s="396">
        <v>20608.895112091144</v>
      </c>
      <c r="V103" s="394">
        <v>0.14285189390014552</v>
      </c>
      <c r="W103" s="391">
        <v>0.13542271091153646</v>
      </c>
      <c r="X103" s="391">
        <v>0.11999995783345006</v>
      </c>
      <c r="Y103" s="392">
        <v>0.34940562224457006</v>
      </c>
      <c r="Z103" s="37"/>
      <c r="AA103" s="37"/>
      <c r="AB103" s="37"/>
      <c r="AC103" s="37"/>
      <c r="AD103" s="37"/>
      <c r="AE103" s="37"/>
      <c r="AF103" s="37"/>
      <c r="AG103" s="37"/>
      <c r="AH103" s="37"/>
      <c r="AI103" s="37"/>
      <c r="AJ103" s="37"/>
      <c r="AK103" s="37"/>
      <c r="AL103" s="37"/>
      <c r="AM103" s="37"/>
      <c r="AN103" s="37"/>
      <c r="AO103" s="37"/>
      <c r="AP103" s="37"/>
      <c r="AQ103" s="37"/>
      <c r="AR103" s="37"/>
    </row>
    <row r="104" spans="1:44" ht="12.75" customHeight="1" x14ac:dyDescent="0.2">
      <c r="A104" s="568">
        <f t="shared" si="0"/>
        <v>2023.11</v>
      </c>
      <c r="B104" s="561">
        <v>309646.40132304298</v>
      </c>
      <c r="C104" s="390">
        <v>172540.34443219402</v>
      </c>
      <c r="D104" s="390">
        <v>116675.36126424109</v>
      </c>
      <c r="E104" s="396">
        <v>20430.695479603088</v>
      </c>
      <c r="F104" s="394">
        <v>0.13745180178331506</v>
      </c>
      <c r="G104" s="391">
        <v>0.17293285340755404</v>
      </c>
      <c r="H104" s="391">
        <v>0.10999931425370256</v>
      </c>
      <c r="I104" s="1191">
        <v>2.0845191365109539E-2</v>
      </c>
      <c r="J104" s="561">
        <v>313742.23711870634</v>
      </c>
      <c r="K104" s="390">
        <v>178598.11657478867</v>
      </c>
      <c r="L104" s="390">
        <v>116675.36126424109</v>
      </c>
      <c r="M104" s="396">
        <v>18468.759279676589</v>
      </c>
      <c r="N104" s="394">
        <v>0.12527577080306851</v>
      </c>
      <c r="O104" s="391">
        <v>0.14838570261143968</v>
      </c>
      <c r="P104" s="391">
        <v>0.10999931425370256</v>
      </c>
      <c r="Q104" s="1191">
        <v>1.5904608301615886E-2</v>
      </c>
      <c r="R104" s="561">
        <v>315381.0944505696</v>
      </c>
      <c r="S104" s="390">
        <v>177762.12877618521</v>
      </c>
      <c r="T104" s="390">
        <v>116675.36126424109</v>
      </c>
      <c r="U104" s="396">
        <v>20943.604410143325</v>
      </c>
      <c r="V104" s="394">
        <v>0.1260690835989533</v>
      </c>
      <c r="W104" s="391">
        <v>0.15167685055300506</v>
      </c>
      <c r="X104" s="391">
        <v>0.10999931425370256</v>
      </c>
      <c r="Y104" s="392">
        <v>1.6241011283317786E-2</v>
      </c>
      <c r="Z104" s="37"/>
      <c r="AA104" s="37"/>
      <c r="AB104" s="37"/>
      <c r="AC104" s="37"/>
      <c r="AD104" s="37"/>
      <c r="AE104" s="37"/>
      <c r="AF104" s="37"/>
      <c r="AG104" s="37"/>
      <c r="AH104" s="37"/>
      <c r="AI104" s="37"/>
      <c r="AJ104" s="37"/>
      <c r="AK104" s="37"/>
      <c r="AL104" s="37"/>
      <c r="AM104" s="37"/>
      <c r="AN104" s="37"/>
      <c r="AO104" s="37"/>
      <c r="AP104" s="37"/>
      <c r="AQ104" s="37"/>
      <c r="AR104" s="37"/>
    </row>
    <row r="105" spans="1:44" ht="12.75" customHeight="1" x14ac:dyDescent="0.2">
      <c r="A105" s="568">
        <f t="shared" si="0"/>
        <v>2023.12</v>
      </c>
      <c r="B105" s="561">
        <v>394424.36207276734</v>
      </c>
      <c r="C105" s="390">
        <v>242419.48122013966</v>
      </c>
      <c r="D105" s="390">
        <v>129509.64248438073</v>
      </c>
      <c r="E105" s="396">
        <v>22495.238368246966</v>
      </c>
      <c r="F105" s="394">
        <v>0.27378958834169875</v>
      </c>
      <c r="G105" s="391">
        <v>0.4050017230341576</v>
      </c>
      <c r="H105" s="391">
        <v>0.10999992698606809</v>
      </c>
      <c r="I105" s="1191">
        <v>0.10105103327025811</v>
      </c>
      <c r="J105" s="561">
        <v>397390.30121278937</v>
      </c>
      <c r="K105" s="390">
        <v>247350.98360896728</v>
      </c>
      <c r="L105" s="390">
        <v>129509.64248438073</v>
      </c>
      <c r="M105" s="396">
        <v>20529.675119441377</v>
      </c>
      <c r="N105" s="394">
        <v>0.26661397222852812</v>
      </c>
      <c r="O105" s="391">
        <v>0.38495852225512173</v>
      </c>
      <c r="P105" s="391">
        <v>0.10999992698606809</v>
      </c>
      <c r="Q105" s="1191">
        <v>0.1115892956617104</v>
      </c>
      <c r="R105" s="561">
        <v>399887.87</v>
      </c>
      <c r="S105" s="390">
        <v>247371.47</v>
      </c>
      <c r="T105" s="390">
        <v>129509.64</v>
      </c>
      <c r="U105" s="396">
        <v>23006.76</v>
      </c>
      <c r="V105" s="394">
        <v>0.26800000000000002</v>
      </c>
      <c r="W105" s="391">
        <v>0.39200000000000002</v>
      </c>
      <c r="X105" s="391">
        <v>0.11</v>
      </c>
      <c r="Y105" s="392">
        <v>9.9000000000000005E-2</v>
      </c>
      <c r="Z105" s="37"/>
      <c r="AA105" s="37"/>
      <c r="AB105" s="37"/>
      <c r="AC105" s="37"/>
      <c r="AD105" s="37"/>
      <c r="AE105" s="37"/>
      <c r="AF105" s="37"/>
      <c r="AG105" s="37"/>
      <c r="AH105" s="37"/>
      <c r="AI105" s="37"/>
      <c r="AJ105" s="37"/>
      <c r="AK105" s="37"/>
      <c r="AL105" s="37"/>
      <c r="AM105" s="37"/>
      <c r="AN105" s="37"/>
      <c r="AO105" s="37"/>
      <c r="AP105" s="37"/>
      <c r="AQ105" s="37"/>
      <c r="AR105" s="37"/>
    </row>
    <row r="106" spans="1:44" ht="12.75" customHeight="1" x14ac:dyDescent="0.2">
      <c r="A106" s="568">
        <f t="shared" si="0"/>
        <v>2024.01</v>
      </c>
      <c r="B106" s="561">
        <v>460222.17302462325</v>
      </c>
      <c r="C106" s="390">
        <v>280553.15192943771</v>
      </c>
      <c r="D106" s="390">
        <v>155411.4596104373</v>
      </c>
      <c r="E106" s="396">
        <v>24257.561484748254</v>
      </c>
      <c r="F106" s="394">
        <v>0.16681984501686764</v>
      </c>
      <c r="G106" s="391">
        <v>0.15730448113066076</v>
      </c>
      <c r="H106" s="391">
        <v>0.19999914005770214</v>
      </c>
      <c r="I106" s="1191">
        <v>7.8342051222221487E-2</v>
      </c>
      <c r="J106" s="561">
        <v>467715.29393605288</v>
      </c>
      <c r="K106" s="390">
        <v>290334.61256890849</v>
      </c>
      <c r="L106" s="390">
        <v>155411.4596104373</v>
      </c>
      <c r="M106" s="396">
        <v>21969.22190371187</v>
      </c>
      <c r="N106" s="394">
        <v>0.17696705860369466</v>
      </c>
      <c r="O106" s="391">
        <v>0.173775856205582</v>
      </c>
      <c r="P106" s="391">
        <v>0.19999914005770214</v>
      </c>
      <c r="Q106" s="1191">
        <v>7.0120290549910091E-2</v>
      </c>
      <c r="R106" s="561">
        <v>460154.62491730979</v>
      </c>
      <c r="S106" s="390">
        <v>279897.35494303564</v>
      </c>
      <c r="T106" s="390">
        <v>155411.4596104373</v>
      </c>
      <c r="U106" s="396">
        <v>24845.810510841602</v>
      </c>
      <c r="V106" s="394">
        <v>0.15070912792572844</v>
      </c>
      <c r="W106" s="391">
        <v>0.13148598164653813</v>
      </c>
      <c r="X106" s="391">
        <v>0.19999914005770214</v>
      </c>
      <c r="Y106" s="392">
        <v>7.9935409478300468E-2</v>
      </c>
      <c r="Z106" s="37"/>
      <c r="AA106" s="37"/>
      <c r="AB106" s="37"/>
      <c r="AC106" s="37"/>
      <c r="AD106" s="37"/>
      <c r="AE106" s="37"/>
      <c r="AF106" s="37"/>
      <c r="AG106" s="37"/>
      <c r="AH106" s="37"/>
      <c r="AI106" s="37"/>
      <c r="AJ106" s="37"/>
      <c r="AK106" s="37"/>
      <c r="AL106" s="37"/>
      <c r="AM106" s="37"/>
      <c r="AN106" s="37"/>
      <c r="AO106" s="37"/>
      <c r="AP106" s="37"/>
      <c r="AQ106" s="37"/>
      <c r="AR106" s="37"/>
    </row>
    <row r="107" spans="1:44" ht="12.75" customHeight="1" x14ac:dyDescent="0.2">
      <c r="A107" s="568">
        <f t="shared" si="0"/>
        <v>2024.02</v>
      </c>
      <c r="B107" s="561">
        <v>489277.19911797129</v>
      </c>
      <c r="C107" s="390">
        <v>301471.99573686143</v>
      </c>
      <c r="D107" s="390">
        <v>155411.4596104373</v>
      </c>
      <c r="E107" s="396">
        <v>32393.743917677326</v>
      </c>
      <c r="F107" s="394">
        <v>6.3132608110547217E-2</v>
      </c>
      <c r="G107" s="391">
        <v>7.4562854359537134E-2</v>
      </c>
      <c r="H107" s="391">
        <v>0</v>
      </c>
      <c r="I107" s="1191">
        <v>0.33540809277324235</v>
      </c>
      <c r="J107" s="561">
        <v>497603.36787945608</v>
      </c>
      <c r="K107" s="390">
        <v>314476.54965086363</v>
      </c>
      <c r="L107" s="390">
        <v>155411.4596104373</v>
      </c>
      <c r="M107" s="396">
        <v>27715.358618155089</v>
      </c>
      <c r="N107" s="394">
        <v>6.3902280577315285E-2</v>
      </c>
      <c r="O107" s="391">
        <v>8.3152114962611545E-2</v>
      </c>
      <c r="P107" s="391">
        <v>0</v>
      </c>
      <c r="Q107" s="1191">
        <v>0.26155394759212491</v>
      </c>
      <c r="R107" s="561">
        <v>488688.55670709297</v>
      </c>
      <c r="S107" s="390">
        <v>300303.04593899299</v>
      </c>
      <c r="T107" s="390">
        <v>155411.4596104373</v>
      </c>
      <c r="U107" s="396">
        <v>32974.051157662623</v>
      </c>
      <c r="V107" s="394">
        <v>6.2009442575766238E-2</v>
      </c>
      <c r="W107" s="391">
        <v>7.2904193753850599E-2</v>
      </c>
      <c r="X107" s="391">
        <v>0</v>
      </c>
      <c r="Y107" s="392">
        <v>0.32714733307952337</v>
      </c>
      <c r="Z107" s="37"/>
      <c r="AA107" s="37"/>
      <c r="AB107" s="37"/>
      <c r="AC107" s="37"/>
      <c r="AD107" s="37"/>
      <c r="AE107" s="37"/>
      <c r="AF107" s="37"/>
      <c r="AG107" s="37"/>
      <c r="AH107" s="37"/>
      <c r="AI107" s="37"/>
      <c r="AJ107" s="37"/>
      <c r="AK107" s="37"/>
      <c r="AL107" s="37"/>
      <c r="AM107" s="37"/>
      <c r="AN107" s="37"/>
      <c r="AO107" s="37"/>
      <c r="AP107" s="37"/>
      <c r="AQ107" s="37"/>
      <c r="AR107" s="37"/>
    </row>
    <row r="108" spans="1:44" ht="12.75" customHeight="1" x14ac:dyDescent="0.2">
      <c r="A108" s="568">
        <f t="shared" si="0"/>
        <v>2024.03</v>
      </c>
      <c r="B108" s="561">
        <v>515989.6518926865</v>
      </c>
      <c r="C108" s="390">
        <v>305686.3203234105</v>
      </c>
      <c r="D108" s="390">
        <v>177169.25203969126</v>
      </c>
      <c r="E108" s="396">
        <v>33134.079676589485</v>
      </c>
      <c r="F108" s="394">
        <v>5.4595744136187507E-2</v>
      </c>
      <c r="G108" s="391">
        <v>1.3979157753105209E-2</v>
      </c>
      <c r="H108" s="391">
        <v>0.14000121023117074</v>
      </c>
      <c r="I108" s="1191">
        <v>2.2854282011785632E-2</v>
      </c>
      <c r="J108" s="561">
        <v>530318.99007717741</v>
      </c>
      <c r="K108" s="390">
        <v>324879.81418596103</v>
      </c>
      <c r="L108" s="390">
        <v>177169.25203969126</v>
      </c>
      <c r="M108" s="396">
        <v>28269.92399852995</v>
      </c>
      <c r="N108" s="394">
        <v>6.5746384187750584E-2</v>
      </c>
      <c r="O108" s="391">
        <v>3.3081209224176567E-2</v>
      </c>
      <c r="P108" s="391">
        <v>0.14000121023117074</v>
      </c>
      <c r="Q108" s="1191">
        <v>2.0009316423262646E-2</v>
      </c>
      <c r="R108" s="561">
        <v>517465.67379639833</v>
      </c>
      <c r="S108" s="390">
        <v>306684.85218669602</v>
      </c>
      <c r="T108" s="390">
        <v>177169.25203969126</v>
      </c>
      <c r="U108" s="396">
        <v>33611.569570011023</v>
      </c>
      <c r="V108" s="394">
        <v>5.8886414863513314E-2</v>
      </c>
      <c r="W108" s="391">
        <v>2.1251220505434265E-2</v>
      </c>
      <c r="X108" s="391">
        <v>0.14000121023117074</v>
      </c>
      <c r="Y108" s="392">
        <v>1.9333942599293108E-2</v>
      </c>
      <c r="Z108" s="37"/>
      <c r="AA108" s="37"/>
      <c r="AB108" s="37"/>
      <c r="AC108" s="37"/>
      <c r="AD108" s="37"/>
      <c r="AE108" s="37"/>
      <c r="AF108" s="37"/>
      <c r="AG108" s="37"/>
      <c r="AH108" s="37"/>
      <c r="AI108" s="37"/>
      <c r="AJ108" s="37"/>
      <c r="AK108" s="37"/>
      <c r="AL108" s="37"/>
      <c r="AM108" s="37"/>
      <c r="AN108" s="37"/>
      <c r="AO108" s="37"/>
      <c r="AP108" s="37"/>
      <c r="AQ108" s="37"/>
      <c r="AR108" s="37"/>
    </row>
    <row r="109" spans="1:44" ht="12.75" customHeight="1" x14ac:dyDescent="0.2">
      <c r="A109" s="568">
        <f t="shared" si="0"/>
        <v>2024.04</v>
      </c>
      <c r="B109" s="561">
        <v>546027.71</v>
      </c>
      <c r="C109" s="390">
        <v>310000.94</v>
      </c>
      <c r="D109" s="390">
        <v>201972.85</v>
      </c>
      <c r="E109" s="396">
        <v>34053.919999999998</v>
      </c>
      <c r="F109" s="394">
        <v>5.7999999999999996E-2</v>
      </c>
      <c r="G109" s="391">
        <v>1.3999999999999999E-2</v>
      </c>
      <c r="H109" s="391">
        <v>0.14000000000000001</v>
      </c>
      <c r="I109" s="1191">
        <v>2.7999999999999997E-2</v>
      </c>
      <c r="J109" s="561">
        <v>559810.74</v>
      </c>
      <c r="K109" s="390">
        <v>328388.68</v>
      </c>
      <c r="L109" s="390">
        <v>201972.85</v>
      </c>
      <c r="M109" s="396">
        <v>29449.22</v>
      </c>
      <c r="N109" s="394">
        <v>5.5999999999999994E-2</v>
      </c>
      <c r="O109" s="391">
        <v>1.1000000000000001E-2</v>
      </c>
      <c r="P109" s="391">
        <v>0.14000000000000001</v>
      </c>
      <c r="Q109" s="1191">
        <v>4.2000000000000003E-2</v>
      </c>
      <c r="R109" s="561">
        <v>548379.14751929429</v>
      </c>
      <c r="S109" s="390">
        <v>311888.92142594629</v>
      </c>
      <c r="T109" s="390">
        <v>201972.84821756705</v>
      </c>
      <c r="U109" s="396">
        <v>34517.377875780956</v>
      </c>
      <c r="V109" s="394">
        <v>5.9740143720256045E-2</v>
      </c>
      <c r="W109" s="391">
        <v>1.6968784738289777E-2</v>
      </c>
      <c r="X109" s="391">
        <v>0.13999944060450753</v>
      </c>
      <c r="Y109" s="392">
        <v>2.6949301010272375E-2</v>
      </c>
      <c r="Z109" s="37"/>
      <c r="AA109" s="37"/>
      <c r="AB109" s="37"/>
      <c r="AC109" s="37"/>
      <c r="AD109" s="37"/>
      <c r="AE109" s="37"/>
      <c r="AF109" s="37"/>
      <c r="AG109" s="37"/>
      <c r="AH109" s="37"/>
      <c r="AI109" s="37"/>
      <c r="AJ109" s="37"/>
      <c r="AK109" s="37"/>
      <c r="AL109" s="37"/>
      <c r="AM109" s="37"/>
      <c r="AN109" s="37"/>
      <c r="AO109" s="37"/>
      <c r="AP109" s="37"/>
      <c r="AQ109" s="37"/>
      <c r="AR109" s="37"/>
    </row>
    <row r="110" spans="1:44" ht="12.75" customHeight="1" x14ac:dyDescent="0.2">
      <c r="A110" s="568">
        <f t="shared" si="0"/>
        <v>2024.05</v>
      </c>
      <c r="B110" s="561">
        <v>571803.01</v>
      </c>
      <c r="C110" s="390">
        <v>312860.61</v>
      </c>
      <c r="D110" s="390">
        <v>224189.8</v>
      </c>
      <c r="E110" s="396">
        <v>34752.6</v>
      </c>
      <c r="F110" s="394">
        <v>4.7E-2</v>
      </c>
      <c r="G110" s="391">
        <v>9.0000000000000011E-3</v>
      </c>
      <c r="H110" s="391">
        <v>0.11</v>
      </c>
      <c r="I110" s="1191">
        <v>2.1000000000000001E-2</v>
      </c>
      <c r="J110" s="561">
        <v>584967.15</v>
      </c>
      <c r="K110" s="390">
        <v>330128.89</v>
      </c>
      <c r="L110" s="390">
        <v>224189.8</v>
      </c>
      <c r="M110" s="396">
        <v>30648.45</v>
      </c>
      <c r="N110" s="394">
        <v>4.4999999999999998E-2</v>
      </c>
      <c r="O110" s="391">
        <v>5.0000000000000001E-3</v>
      </c>
      <c r="P110" s="391">
        <v>0.11</v>
      </c>
      <c r="Q110" s="1191">
        <v>4.0999999999999995E-2</v>
      </c>
      <c r="R110" s="561">
        <v>574133.60646821011</v>
      </c>
      <c r="S110" s="390">
        <v>314470.0366041896</v>
      </c>
      <c r="T110" s="390">
        <v>224189.8038956266</v>
      </c>
      <c r="U110" s="396">
        <v>35473.765968393971</v>
      </c>
      <c r="V110" s="394">
        <v>4.7E-2</v>
      </c>
      <c r="W110" s="391">
        <v>8.0000000000000002E-3</v>
      </c>
      <c r="X110" s="391">
        <v>0.11</v>
      </c>
      <c r="Y110" s="392">
        <v>2.7999999999999997E-2</v>
      </c>
      <c r="Z110" s="37"/>
      <c r="AA110" s="37"/>
      <c r="AB110" s="37"/>
      <c r="AC110" s="37"/>
      <c r="AD110" s="37"/>
      <c r="AE110" s="37"/>
      <c r="AF110" s="37"/>
      <c r="AG110" s="37"/>
      <c r="AH110" s="37"/>
      <c r="AI110" s="37"/>
      <c r="AJ110" s="37"/>
      <c r="AK110" s="37"/>
      <c r="AL110" s="37"/>
      <c r="AM110" s="37"/>
      <c r="AN110" s="37"/>
      <c r="AO110" s="37"/>
      <c r="AP110" s="37"/>
      <c r="AQ110" s="37"/>
      <c r="AR110" s="37"/>
    </row>
    <row r="111" spans="1:44" ht="12.75" customHeight="1" x14ac:dyDescent="0.2">
      <c r="A111" s="568">
        <f t="shared" si="0"/>
        <v>2024.06</v>
      </c>
      <c r="B111" s="561">
        <v>609053.40066152147</v>
      </c>
      <c r="C111" s="390">
        <v>316030.366923925</v>
      </c>
      <c r="D111" s="390">
        <v>248850.76530687243</v>
      </c>
      <c r="E111" s="396">
        <v>44172.268430723998</v>
      </c>
      <c r="F111" s="394">
        <v>6.5145494979819807E-2</v>
      </c>
      <c r="G111" s="391">
        <v>1.0131529206913736E-2</v>
      </c>
      <c r="H111" s="391">
        <v>0.1100003701449641</v>
      </c>
      <c r="I111" s="1191">
        <v>0.27104945765951571</v>
      </c>
      <c r="J111" s="561">
        <v>619450.37192208739</v>
      </c>
      <c r="K111" s="390">
        <v>331453.86137449468</v>
      </c>
      <c r="L111" s="390">
        <v>248850.76530687243</v>
      </c>
      <c r="M111" s="396">
        <v>39145.745387725095</v>
      </c>
      <c r="N111" s="394">
        <v>5.8948994799197685E-2</v>
      </c>
      <c r="O111" s="391">
        <v>4.0134959558346672E-3</v>
      </c>
      <c r="P111" s="391">
        <v>0.1100003701449641</v>
      </c>
      <c r="Q111" s="1191">
        <v>0.27725030855534549</v>
      </c>
      <c r="R111" s="561">
        <v>612035.8011025358</v>
      </c>
      <c r="S111" s="390">
        <v>318149.12635060638</v>
      </c>
      <c r="T111" s="390">
        <v>248850.76530687243</v>
      </c>
      <c r="U111" s="396">
        <v>45035.909445056961</v>
      </c>
      <c r="V111" s="394">
        <v>6.6016331751561186E-2</v>
      </c>
      <c r="W111" s="391">
        <v>1.1699333221522501E-2</v>
      </c>
      <c r="X111" s="391">
        <v>0.1100003701449641</v>
      </c>
      <c r="Y111" s="392">
        <v>0.26955535212084802</v>
      </c>
      <c r="Z111" s="37"/>
      <c r="AA111" s="37"/>
      <c r="AB111" s="37"/>
      <c r="AC111" s="37"/>
      <c r="AD111" s="37"/>
      <c r="AE111" s="37"/>
      <c r="AF111" s="37"/>
      <c r="AG111" s="37"/>
      <c r="AH111" s="37"/>
      <c r="AI111" s="37"/>
      <c r="AJ111" s="37"/>
      <c r="AK111" s="37"/>
      <c r="AL111" s="37"/>
      <c r="AM111" s="37"/>
      <c r="AN111" s="37"/>
      <c r="AO111" s="37"/>
      <c r="AP111" s="37"/>
      <c r="AQ111" s="37"/>
      <c r="AR111" s="37"/>
    </row>
    <row r="112" spans="1:44" ht="12.75" customHeight="1" x14ac:dyDescent="0.2">
      <c r="A112" s="568">
        <f t="shared" si="0"/>
        <v>2024.07</v>
      </c>
      <c r="B112" s="561">
        <v>617021.53517089295</v>
      </c>
      <c r="C112" s="390">
        <v>322816.73531789781</v>
      </c>
      <c r="D112" s="390">
        <v>248850.76530687243</v>
      </c>
      <c r="E112" s="396">
        <v>45354.034546122748</v>
      </c>
      <c r="F112" s="394">
        <v>1.3082817534089797E-2</v>
      </c>
      <c r="G112" s="391">
        <v>2.147378576314618E-2</v>
      </c>
      <c r="H112" s="391">
        <v>0</v>
      </c>
      <c r="I112" s="1191">
        <v>2.675357543052459E-2</v>
      </c>
      <c r="J112" s="561">
        <v>625506.38544652693</v>
      </c>
      <c r="K112" s="390">
        <v>336811.57309812569</v>
      </c>
      <c r="L112" s="390">
        <v>248850.76530687243</v>
      </c>
      <c r="M112" s="396">
        <v>39844.047041528844</v>
      </c>
      <c r="N112" s="394">
        <v>9.7764305244476546E-3</v>
      </c>
      <c r="O112" s="391">
        <v>1.6164276081785056E-2</v>
      </c>
      <c r="P112" s="391">
        <v>0</v>
      </c>
      <c r="Q112" s="1191">
        <v>1.7838507017488237E-2</v>
      </c>
      <c r="R112" s="561">
        <v>618867.23484013218</v>
      </c>
      <c r="S112" s="390">
        <v>323826.67886806314</v>
      </c>
      <c r="T112" s="390">
        <v>248850.76530687243</v>
      </c>
      <c r="U112" s="396">
        <v>46189.790812201391</v>
      </c>
      <c r="V112" s="394">
        <v>1.116182047731562E-2</v>
      </c>
      <c r="W112" s="391">
        <v>1.7845570040007086E-2</v>
      </c>
      <c r="X112" s="391">
        <v>0</v>
      </c>
      <c r="Y112" s="392">
        <v>2.5621362627352928E-2</v>
      </c>
      <c r="Z112" s="37"/>
      <c r="AA112" s="37"/>
      <c r="AB112" s="37"/>
      <c r="AC112" s="37"/>
      <c r="AD112" s="37"/>
      <c r="AE112" s="37"/>
      <c r="AF112" s="37"/>
      <c r="AG112" s="37"/>
      <c r="AH112" s="37"/>
      <c r="AI112" s="37"/>
      <c r="AJ112" s="37"/>
      <c r="AK112" s="37"/>
      <c r="AL112" s="37"/>
      <c r="AM112" s="37"/>
      <c r="AN112" s="37"/>
      <c r="AO112" s="37"/>
      <c r="AP112" s="37"/>
      <c r="AQ112" s="37"/>
      <c r="AR112" s="37"/>
    </row>
    <row r="113" spans="1:44" ht="12.75" customHeight="1" x14ac:dyDescent="0.2">
      <c r="A113" s="568">
        <f t="shared" si="0"/>
        <v>2024.08</v>
      </c>
      <c r="B113" s="561">
        <v>646981.77611172362</v>
      </c>
      <c r="C113" s="390">
        <v>329442.82263873576</v>
      </c>
      <c r="D113" s="390">
        <v>261293.45461227489</v>
      </c>
      <c r="E113" s="396">
        <v>56245.498860712971</v>
      </c>
      <c r="F113" s="394">
        <v>4.855623221081351E-2</v>
      </c>
      <c r="G113" s="391">
        <v>2.0525848247343159E-2</v>
      </c>
      <c r="H113" s="391">
        <v>5.0000606950348914E-2</v>
      </c>
      <c r="I113" s="1191">
        <v>0.24014322923166098</v>
      </c>
      <c r="J113" s="561">
        <v>651552.2424108783</v>
      </c>
      <c r="K113" s="390">
        <v>340742.65211319365</v>
      </c>
      <c r="L113" s="390">
        <v>261293.45461227489</v>
      </c>
      <c r="M113" s="396">
        <v>49516.135685409768</v>
      </c>
      <c r="N113" s="394">
        <v>4.1639634015499638E-2</v>
      </c>
      <c r="O113" s="391">
        <v>1.1671448753700409E-2</v>
      </c>
      <c r="P113" s="391">
        <v>5.0000606950348914E-2</v>
      </c>
      <c r="Q113" s="1191">
        <v>0.24274865035170379</v>
      </c>
      <c r="R113" s="561">
        <v>649397.89195148845</v>
      </c>
      <c r="S113" s="390">
        <v>331099.40463065048</v>
      </c>
      <c r="T113" s="390">
        <v>261293.45461227489</v>
      </c>
      <c r="U113" s="396">
        <v>57005.032708563027</v>
      </c>
      <c r="V113" s="394">
        <v>4.9333128969484052E-2</v>
      </c>
      <c r="W113" s="391">
        <v>2.2458698548276423E-2</v>
      </c>
      <c r="X113" s="391">
        <v>5.0000606950348914E-2</v>
      </c>
      <c r="Y113" s="392">
        <v>0.23414788649583371</v>
      </c>
      <c r="Z113" s="37"/>
      <c r="AA113" s="37"/>
      <c r="AB113" s="37"/>
      <c r="AC113" s="37"/>
      <c r="AD113" s="37"/>
      <c r="AE113" s="37"/>
      <c r="AF113" s="37"/>
      <c r="AG113" s="37"/>
      <c r="AH113" s="37"/>
      <c r="AI113" s="37"/>
      <c r="AJ113" s="37"/>
      <c r="AK113" s="37"/>
      <c r="AL113" s="37"/>
      <c r="AM113" s="37"/>
      <c r="AN113" s="37"/>
      <c r="AO113" s="37"/>
      <c r="AP113" s="37"/>
      <c r="AQ113" s="37"/>
      <c r="AR113" s="37"/>
    </row>
    <row r="114" spans="1:44" ht="12.75" customHeight="1" x14ac:dyDescent="0.2">
      <c r="A114" s="568">
        <f t="shared" si="0"/>
        <v>2024.09</v>
      </c>
      <c r="B114" s="561">
        <v>663002.03072399844</v>
      </c>
      <c r="C114" s="390">
        <v>334220.94950385886</v>
      </c>
      <c r="D114" s="390">
        <v>271744.99860345462</v>
      </c>
      <c r="E114" s="396">
        <v>57036.08276368981</v>
      </c>
      <c r="F114" s="394">
        <v>2.4761523745776115E-2</v>
      </c>
      <c r="G114" s="391">
        <v>1.4503660534631591E-2</v>
      </c>
      <c r="H114" s="391">
        <v>3.9999256799939431E-2</v>
      </c>
      <c r="I114" s="1191">
        <v>1.4055949702475923E-2</v>
      </c>
      <c r="J114" s="561">
        <v>665760.91095920594</v>
      </c>
      <c r="K114" s="390">
        <v>344354.29265711113</v>
      </c>
      <c r="L114" s="390">
        <v>271744.99860345462</v>
      </c>
      <c r="M114" s="396">
        <v>49661.619698640206</v>
      </c>
      <c r="N114" s="394">
        <v>2.1807412550300942E-2</v>
      </c>
      <c r="O114" s="391">
        <v>1.0599320400657364E-2</v>
      </c>
      <c r="P114" s="391">
        <v>3.9999256799939431E-2</v>
      </c>
      <c r="Q114" s="1191">
        <v>2.9381132274686195E-3</v>
      </c>
      <c r="R114" s="561">
        <v>668040.98860712966</v>
      </c>
      <c r="S114" s="390">
        <v>337091.93899301725</v>
      </c>
      <c r="T114" s="390">
        <v>271744.99860345462</v>
      </c>
      <c r="U114" s="396">
        <v>57603.069606762219</v>
      </c>
      <c r="V114" s="394">
        <v>2.8708280218799898E-2</v>
      </c>
      <c r="W114" s="391">
        <v>2.2248033868611961E-2</v>
      </c>
      <c r="X114" s="391">
        <v>3.9999256799939431E-2</v>
      </c>
      <c r="Y114" s="392">
        <v>1.4476649817581233E-2</v>
      </c>
      <c r="Z114" s="37"/>
      <c r="AA114" s="37"/>
      <c r="AB114" s="37"/>
      <c r="AC114" s="37"/>
      <c r="AD114" s="37"/>
      <c r="AE114" s="37"/>
      <c r="AF114" s="37"/>
      <c r="AG114" s="37"/>
      <c r="AH114" s="37"/>
      <c r="AI114" s="37"/>
      <c r="AJ114" s="37"/>
      <c r="AK114" s="37"/>
      <c r="AL114" s="37"/>
      <c r="AM114" s="37"/>
      <c r="AN114" s="37"/>
      <c r="AO114" s="37"/>
      <c r="AP114" s="37"/>
      <c r="AQ114" s="37"/>
      <c r="AR114" s="37"/>
    </row>
    <row r="115" spans="1:44" ht="12.75" customHeight="1" x14ac:dyDescent="0.2">
      <c r="A115" s="568">
        <f t="shared" si="0"/>
        <v>2024.1</v>
      </c>
      <c r="B115" s="561">
        <v>681000.91069459752</v>
      </c>
      <c r="C115" s="390">
        <v>340541.58030135976</v>
      </c>
      <c r="D115" s="390">
        <v>282614.87835354649</v>
      </c>
      <c r="E115" s="396">
        <v>57844.452186696064</v>
      </c>
      <c r="F115" s="394">
        <v>2.7147548780422692E-2</v>
      </c>
      <c r="G115" s="391">
        <v>1.8911533842757899E-2</v>
      </c>
      <c r="H115" s="391">
        <v>4.0000293679567589E-2</v>
      </c>
      <c r="I115" s="1191">
        <v>1.4172947787376211E-2</v>
      </c>
      <c r="J115" s="561">
        <v>679272.85790812154</v>
      </c>
      <c r="K115" s="390">
        <v>346691.16206100653</v>
      </c>
      <c r="L115" s="390">
        <v>282614.87835354649</v>
      </c>
      <c r="M115" s="396">
        <v>49966.817493568531</v>
      </c>
      <c r="N115" s="394">
        <v>2.0295494342621012E-2</v>
      </c>
      <c r="O115" s="391">
        <v>6.7862357279291352E-3</v>
      </c>
      <c r="P115" s="391">
        <v>4.000029313860165E-2</v>
      </c>
      <c r="Q115" s="1191">
        <v>6.145546536346469E-3</v>
      </c>
      <c r="R115" s="561">
        <v>685680.09717015794</v>
      </c>
      <c r="S115" s="390">
        <v>344772.0871738331</v>
      </c>
      <c r="T115" s="390">
        <v>282614.87835354649</v>
      </c>
      <c r="U115" s="396">
        <v>58293.131789783161</v>
      </c>
      <c r="V115" s="394">
        <v>2.6404230973620324E-2</v>
      </c>
      <c r="W115" s="391">
        <v>1.8632232123283465E-2</v>
      </c>
      <c r="X115" s="391">
        <v>4.0000293679567589E-2</v>
      </c>
      <c r="Y115" s="392">
        <v>8.0037175687055484E-3</v>
      </c>
      <c r="Z115" s="37"/>
      <c r="AA115" s="37"/>
      <c r="AB115" s="37"/>
      <c r="AC115" s="37"/>
      <c r="AD115" s="37"/>
      <c r="AE115" s="37"/>
      <c r="AF115" s="37"/>
      <c r="AG115" s="37"/>
      <c r="AH115" s="37"/>
      <c r="AI115" s="37"/>
      <c r="AJ115" s="37"/>
      <c r="AK115" s="37"/>
      <c r="AL115" s="37"/>
      <c r="AM115" s="37"/>
      <c r="AN115" s="37"/>
      <c r="AO115" s="37"/>
      <c r="AP115" s="37"/>
      <c r="AQ115" s="37"/>
      <c r="AR115" s="37"/>
    </row>
    <row r="116" spans="1:44" ht="12.75" customHeight="1" x14ac:dyDescent="0.2">
      <c r="A116" s="568">
        <f t="shared" si="0"/>
        <v>2024.11</v>
      </c>
      <c r="B116" s="561">
        <v>709529.12149944867</v>
      </c>
      <c r="C116" s="390">
        <v>343164.69312752661</v>
      </c>
      <c r="D116" s="390">
        <v>293919.44270488789</v>
      </c>
      <c r="E116" s="396">
        <v>72444.985667034183</v>
      </c>
      <c r="F116" s="394">
        <v>4.1891589800890694E-2</v>
      </c>
      <c r="G116" s="391">
        <v>7.702768113795555E-3</v>
      </c>
      <c r="H116" s="391">
        <v>3.9999891078627448E-2</v>
      </c>
      <c r="I116" s="1191">
        <v>0.25241026456978299</v>
      </c>
      <c r="J116" s="561">
        <v>703692.21668504213</v>
      </c>
      <c r="K116" s="390">
        <v>346040.59843880933</v>
      </c>
      <c r="L116" s="390">
        <v>293919.44270488789</v>
      </c>
      <c r="M116" s="396">
        <v>63747.734068357218</v>
      </c>
      <c r="N116" s="394">
        <v>3.5949263458592506E-2</v>
      </c>
      <c r="O116" s="391">
        <v>-1.8764932406403201E-3</v>
      </c>
      <c r="P116" s="391">
        <v>3.9999891619593164E-2</v>
      </c>
      <c r="Q116" s="1191">
        <v>0.27580136710853154</v>
      </c>
      <c r="R116" s="561">
        <v>714169.85534729867</v>
      </c>
      <c r="S116" s="390">
        <v>347295.86122748989</v>
      </c>
      <c r="T116" s="390">
        <v>293919.44270488789</v>
      </c>
      <c r="U116" s="396">
        <v>72954.551414920978</v>
      </c>
      <c r="V116" s="394">
        <v>4.1549635602257773E-2</v>
      </c>
      <c r="W116" s="391">
        <v>7.3201229088601938E-3</v>
      </c>
      <c r="X116" s="391">
        <v>3.9999891078627448E-2</v>
      </c>
      <c r="Y116" s="392">
        <v>0.25151195646872893</v>
      </c>
      <c r="Z116" s="37"/>
      <c r="AA116" s="37"/>
      <c r="AB116" s="37"/>
      <c r="AC116" s="37"/>
      <c r="AD116" s="37"/>
      <c r="AE116" s="37"/>
      <c r="AF116" s="37"/>
      <c r="AG116" s="37"/>
      <c r="AH116" s="37"/>
      <c r="AI116" s="37"/>
      <c r="AJ116" s="37"/>
      <c r="AK116" s="37"/>
      <c r="AL116" s="37"/>
      <c r="AM116" s="37"/>
      <c r="AN116" s="37"/>
      <c r="AO116" s="37"/>
      <c r="AP116" s="37"/>
      <c r="AQ116" s="37"/>
      <c r="AR116" s="37"/>
    </row>
    <row r="117" spans="1:44" ht="12.75" customHeight="1" x14ac:dyDescent="0.2">
      <c r="A117" s="568">
        <f t="shared" si="0"/>
        <v>2024.12</v>
      </c>
      <c r="B117" s="561">
        <v>723901.28452774708</v>
      </c>
      <c r="C117" s="390">
        <v>345417.42256523337</v>
      </c>
      <c r="D117" s="390">
        <v>305676.15038588748</v>
      </c>
      <c r="E117" s="396">
        <v>72807.711723631015</v>
      </c>
      <c r="F117" s="394">
        <v>2.0255917048092043E-2</v>
      </c>
      <c r="G117" s="391">
        <v>6.5645722966889419E-3</v>
      </c>
      <c r="H117" s="391">
        <v>3.9999761746976503E-2</v>
      </c>
      <c r="I117" s="1191">
        <v>5.0069173629760932E-3</v>
      </c>
      <c r="J117" s="561">
        <v>712667.50327085622</v>
      </c>
      <c r="K117" s="390">
        <v>343047.81513855205</v>
      </c>
      <c r="L117" s="390">
        <v>305676.14671076805</v>
      </c>
      <c r="M117" s="396">
        <v>63959.208673281872</v>
      </c>
      <c r="N117" s="394">
        <v>1.2754562823068971E-2</v>
      </c>
      <c r="O117" s="391">
        <v>-8.6486479151853812E-3</v>
      </c>
      <c r="P117" s="391">
        <v>3.9999749243144089E-2</v>
      </c>
      <c r="Q117" s="1191">
        <v>3.3173666172650051E-3</v>
      </c>
      <c r="R117" s="561">
        <v>728766.98155090038</v>
      </c>
      <c r="S117" s="390">
        <v>349785.49606762221</v>
      </c>
      <c r="T117" s="390">
        <v>305676.15038588748</v>
      </c>
      <c r="U117" s="396">
        <v>73305.335244395435</v>
      </c>
      <c r="V117" s="394">
        <v>2.0439291989583053E-2</v>
      </c>
      <c r="W117" s="391">
        <v>7.1686280145490944E-3</v>
      </c>
      <c r="X117" s="391">
        <v>3.9999761746976503E-2</v>
      </c>
      <c r="Y117" s="392">
        <v>4.8082514753522432E-3</v>
      </c>
      <c r="Z117" s="37"/>
      <c r="AA117" s="37"/>
      <c r="AB117" s="37"/>
      <c r="AC117" s="37"/>
      <c r="AD117" s="37"/>
      <c r="AE117" s="37"/>
      <c r="AF117" s="37"/>
      <c r="AG117" s="37"/>
      <c r="AH117" s="37"/>
      <c r="AI117" s="37"/>
      <c r="AJ117" s="37"/>
      <c r="AK117" s="37"/>
      <c r="AL117" s="37"/>
      <c r="AM117" s="37"/>
      <c r="AN117" s="37"/>
      <c r="AO117" s="37"/>
      <c r="AP117" s="37"/>
      <c r="AQ117" s="37"/>
      <c r="AR117" s="37"/>
    </row>
    <row r="118" spans="1:44" ht="12.75" customHeight="1" x14ac:dyDescent="0.2">
      <c r="A118" s="1159" t="s">
        <v>401</v>
      </c>
      <c r="B118" s="561">
        <v>726802.69974274153</v>
      </c>
      <c r="C118" s="390">
        <v>347464.98463800066</v>
      </c>
      <c r="D118" s="390">
        <v>305676.14685777284</v>
      </c>
      <c r="E118" s="396">
        <v>73661.568393972804</v>
      </c>
      <c r="F118" s="394">
        <v>4.0080260624033581E-3</v>
      </c>
      <c r="G118" s="391">
        <v>5.9277903747909644E-3</v>
      </c>
      <c r="H118" s="391">
        <v>-1.1542001687736558E-8</v>
      </c>
      <c r="I118" s="1191">
        <v>1.1727558113389547E-2</v>
      </c>
      <c r="J118" s="561">
        <v>715019.96427783894</v>
      </c>
      <c r="K118" s="390">
        <v>344559.31422271224</v>
      </c>
      <c r="L118" s="390">
        <v>305676.14685777284</v>
      </c>
      <c r="M118" s="396">
        <v>64784.503197353908</v>
      </c>
      <c r="N118" s="394">
        <v>3.3009236371603912E-3</v>
      </c>
      <c r="O118" s="391">
        <v>4.4060886484578177E-3</v>
      </c>
      <c r="P118" s="391">
        <v>4.8091686188911353E-10</v>
      </c>
      <c r="Q118" s="1191">
        <v>1.2903451140051203E-2</v>
      </c>
      <c r="R118" s="1172"/>
      <c r="S118" s="1195"/>
      <c r="T118" s="1195"/>
      <c r="U118" s="1196"/>
      <c r="V118" s="1197"/>
      <c r="W118" s="1198"/>
      <c r="X118" s="1198"/>
      <c r="Y118" s="1199"/>
      <c r="Z118" s="37"/>
      <c r="AA118" s="37"/>
      <c r="AB118" s="37"/>
      <c r="AC118" s="37"/>
      <c r="AD118" s="37"/>
      <c r="AE118" s="37"/>
      <c r="AF118" s="37"/>
      <c r="AG118" s="37"/>
      <c r="AH118" s="37"/>
      <c r="AI118" s="37"/>
      <c r="AJ118" s="37"/>
      <c r="AK118" s="37"/>
      <c r="AL118" s="37"/>
      <c r="AM118" s="37"/>
      <c r="AN118" s="37"/>
      <c r="AO118" s="37"/>
      <c r="AP118" s="37"/>
      <c r="AQ118" s="37"/>
      <c r="AR118" s="37"/>
    </row>
    <row r="119" spans="1:44" ht="12.75" customHeight="1" x14ac:dyDescent="0.2">
      <c r="A119" s="569">
        <f>A107+1</f>
        <v>2025.02</v>
      </c>
      <c r="B119" s="561">
        <v>747715.12796765892</v>
      </c>
      <c r="C119" s="390">
        <v>357642.07658948918</v>
      </c>
      <c r="D119" s="390">
        <v>315904.61403895624</v>
      </c>
      <c r="E119" s="396">
        <v>74168.437486218289</v>
      </c>
      <c r="F119" s="394">
        <v>2.8773184568961385E-2</v>
      </c>
      <c r="G119" s="391">
        <v>2.9289546864963212E-2</v>
      </c>
      <c r="H119" s="391">
        <v>3.346177739522016E-2</v>
      </c>
      <c r="I119" s="1191">
        <v>6.8810521320228357E-3</v>
      </c>
      <c r="J119" s="561">
        <v>730922.43910327076</v>
      </c>
      <c r="K119" s="390">
        <v>349774.10599044466</v>
      </c>
      <c r="L119" s="390">
        <v>315904.61403895624</v>
      </c>
      <c r="M119" s="396">
        <v>65243.719073869899</v>
      </c>
      <c r="N119" s="394">
        <v>2.2240602528480702E-2</v>
      </c>
      <c r="O119" s="391">
        <v>1.5134670730049482E-2</v>
      </c>
      <c r="P119" s="391">
        <v>3.346177739522016E-2</v>
      </c>
      <c r="Q119" s="1191">
        <v>7.0883599294893074E-3</v>
      </c>
      <c r="R119" s="1172"/>
      <c r="S119" s="1195"/>
      <c r="T119" s="1195"/>
      <c r="U119" s="1196"/>
      <c r="V119" s="1197"/>
      <c r="W119" s="1198"/>
      <c r="X119" s="1198"/>
      <c r="Y119" s="1199"/>
      <c r="Z119" s="37"/>
      <c r="AA119" s="37"/>
      <c r="AB119" s="37"/>
      <c r="AC119" s="37"/>
      <c r="AD119" s="37"/>
      <c r="AE119" s="37"/>
      <c r="AF119" s="37"/>
      <c r="AG119" s="37"/>
      <c r="AH119" s="37"/>
      <c r="AI119" s="37"/>
      <c r="AJ119" s="37"/>
      <c r="AK119" s="37"/>
      <c r="AL119" s="37"/>
      <c r="AM119" s="37"/>
      <c r="AN119" s="37"/>
      <c r="AO119" s="37"/>
      <c r="AP119" s="37"/>
      <c r="AQ119" s="37"/>
      <c r="AR119" s="37"/>
    </row>
    <row r="120" spans="1:44" ht="12.75" customHeight="1" x14ac:dyDescent="0.2">
      <c r="A120" s="569">
        <f>A108+1</f>
        <v>2025.03</v>
      </c>
      <c r="B120" s="561">
        <v>755901.04020580661</v>
      </c>
      <c r="C120" s="390">
        <v>362248.11187063577</v>
      </c>
      <c r="D120" s="390">
        <v>319004.61447997054</v>
      </c>
      <c r="E120" s="396">
        <v>74648.314002205065</v>
      </c>
      <c r="F120" s="394">
        <v>1.0947902392181907E-2</v>
      </c>
      <c r="G120" s="391">
        <v>1.287889647960383E-2</v>
      </c>
      <c r="H120" s="391">
        <v>9.8130901014064076E-3</v>
      </c>
      <c r="I120" s="1191">
        <v>6.4700906780721379E-3</v>
      </c>
      <c r="J120" s="561">
        <v>743377.60617420054</v>
      </c>
      <c r="K120" s="390">
        <v>358419.93958103633</v>
      </c>
      <c r="L120" s="390">
        <v>319004.61447997054</v>
      </c>
      <c r="M120" s="396">
        <v>65953.052113193669</v>
      </c>
      <c r="N120" s="394">
        <v>1.7040340266759824E-2</v>
      </c>
      <c r="O120" s="391">
        <v>2.4718335184102935E-2</v>
      </c>
      <c r="P120" s="391">
        <v>9.8130901014064076E-3</v>
      </c>
      <c r="Q120" s="1191">
        <v>1.0872050971230784E-2</v>
      </c>
      <c r="R120" s="1172"/>
      <c r="S120" s="1195"/>
      <c r="T120" s="1195"/>
      <c r="U120" s="1196"/>
      <c r="V120" s="1197"/>
      <c r="W120" s="1198"/>
      <c r="X120" s="1198"/>
      <c r="Y120" s="1199"/>
      <c r="Z120" s="37"/>
      <c r="AA120" s="37"/>
      <c r="AB120" s="37"/>
      <c r="AC120" s="37"/>
      <c r="AD120" s="37"/>
      <c r="AE120" s="37"/>
      <c r="AF120" s="37"/>
      <c r="AG120" s="37"/>
      <c r="AH120" s="37"/>
      <c r="AI120" s="37"/>
      <c r="AJ120" s="37"/>
      <c r="AK120" s="37"/>
      <c r="AL120" s="37"/>
      <c r="AM120" s="37"/>
      <c r="AN120" s="37"/>
      <c r="AO120" s="37"/>
      <c r="AP120" s="37"/>
      <c r="AQ120" s="37"/>
      <c r="AR120" s="37"/>
    </row>
    <row r="121" spans="1:44" ht="12.75" customHeight="1" x14ac:dyDescent="0.2">
      <c r="A121" s="569">
        <f>A109+1</f>
        <v>2025.04</v>
      </c>
      <c r="B121" s="561">
        <v>765954.48526277102</v>
      </c>
      <c r="C121" s="390">
        <v>366638.95023888274</v>
      </c>
      <c r="D121" s="390">
        <v>319004.61447997054</v>
      </c>
      <c r="E121" s="396">
        <v>80310.920690922445</v>
      </c>
      <c r="F121" s="394">
        <v>1.3299948699934561E-2</v>
      </c>
      <c r="G121" s="391">
        <v>1.2121080067395873E-2</v>
      </c>
      <c r="H121" s="391">
        <v>0</v>
      </c>
      <c r="I121" s="1191">
        <v>7.5857127711553174E-2</v>
      </c>
      <c r="J121" s="561">
        <v>754890.39059169416</v>
      </c>
      <c r="K121" s="390">
        <v>364705.35464902606</v>
      </c>
      <c r="L121" s="390">
        <v>319004.61447997054</v>
      </c>
      <c r="M121" s="396">
        <v>71180.421609702302</v>
      </c>
      <c r="N121" s="394">
        <v>1.5487128374426451E-2</v>
      </c>
      <c r="O121" s="391">
        <v>1.7536454794721656E-2</v>
      </c>
      <c r="P121" s="391">
        <v>0</v>
      </c>
      <c r="Q121" s="1191">
        <v>7.9258947524324164E-2</v>
      </c>
      <c r="R121" s="1172"/>
      <c r="S121" s="1195"/>
      <c r="T121" s="1195"/>
      <c r="U121" s="1196"/>
      <c r="V121" s="1197"/>
      <c r="W121" s="1198"/>
      <c r="X121" s="1198"/>
      <c r="Y121" s="1199"/>
      <c r="Z121" s="37"/>
      <c r="AA121" s="37"/>
      <c r="AB121" s="37"/>
      <c r="AC121" s="37"/>
      <c r="AD121" s="37"/>
      <c r="AE121" s="37"/>
      <c r="AF121" s="37"/>
      <c r="AG121" s="37"/>
      <c r="AH121" s="37"/>
      <c r="AI121" s="37"/>
      <c r="AJ121" s="37"/>
      <c r="AK121" s="37"/>
      <c r="AL121" s="37"/>
      <c r="AM121" s="37"/>
      <c r="AN121" s="37"/>
      <c r="AO121" s="37"/>
      <c r="AP121" s="37"/>
      <c r="AQ121" s="37"/>
      <c r="AR121" s="37"/>
    </row>
    <row r="122" spans="1:44" ht="12.75" customHeight="1" x14ac:dyDescent="0.2">
      <c r="A122" s="569">
        <v>2025.05</v>
      </c>
      <c r="B122" s="561">
        <v>770387.89680264599</v>
      </c>
      <c r="C122" s="390">
        <v>370218.76045571477</v>
      </c>
      <c r="D122" s="390">
        <v>319004.61447997054</v>
      </c>
      <c r="E122" s="396">
        <v>81164.522013965456</v>
      </c>
      <c r="F122" s="394">
        <v>5.7880874453710707E-3</v>
      </c>
      <c r="G122" s="391">
        <v>9.7638568256308567E-3</v>
      </c>
      <c r="H122" s="391">
        <v>0</v>
      </c>
      <c r="I122" s="1191">
        <v>1.0628707972706541E-2</v>
      </c>
      <c r="J122" s="561">
        <v>760740.50613744941</v>
      </c>
      <c r="K122" s="390">
        <v>369560.17420066154</v>
      </c>
      <c r="L122" s="390">
        <v>319004.61447997054</v>
      </c>
      <c r="M122" s="396">
        <v>72175.717456817336</v>
      </c>
      <c r="N122" s="394">
        <v>7.749622486477481E-3</v>
      </c>
      <c r="O122" s="391">
        <v>1.3311621257405148E-2</v>
      </c>
      <c r="P122" s="391">
        <v>0</v>
      </c>
      <c r="Q122" s="1191">
        <v>1.3982719188886827E-2</v>
      </c>
      <c r="R122" s="1172"/>
      <c r="S122" s="1195"/>
      <c r="T122" s="1195"/>
      <c r="U122" s="1196"/>
      <c r="V122" s="1197"/>
      <c r="W122" s="1198"/>
      <c r="X122" s="1198"/>
      <c r="Y122" s="1199"/>
      <c r="Z122" s="37"/>
      <c r="AA122" s="37"/>
      <c r="AB122" s="37"/>
      <c r="AC122" s="37"/>
      <c r="AD122" s="37"/>
      <c r="AE122" s="37"/>
      <c r="AF122" s="37"/>
      <c r="AG122" s="37"/>
      <c r="AH122" s="37"/>
      <c r="AI122" s="37"/>
      <c r="AJ122" s="37"/>
      <c r="AK122" s="37"/>
      <c r="AL122" s="37"/>
      <c r="AM122" s="37"/>
      <c r="AN122" s="37"/>
      <c r="AO122" s="37"/>
      <c r="AP122" s="37"/>
      <c r="AQ122" s="37"/>
      <c r="AR122" s="37"/>
    </row>
    <row r="123" spans="1:44" ht="12.75" customHeight="1" x14ac:dyDescent="0.2">
      <c r="A123" s="569">
        <v>2025.06</v>
      </c>
      <c r="B123" s="561">
        <v>783081.20926130086</v>
      </c>
      <c r="C123" s="390">
        <v>372042.08379272325</v>
      </c>
      <c r="D123" s="390">
        <v>329321.37625872839</v>
      </c>
      <c r="E123" s="396">
        <v>81717.749209849309</v>
      </c>
      <c r="F123" s="394">
        <v>1.6476521128299337E-2</v>
      </c>
      <c r="G123" s="391">
        <v>4.9249890382758732E-3</v>
      </c>
      <c r="H123" s="391">
        <v>3.2340478195200584E-2</v>
      </c>
      <c r="I123" s="1191">
        <v>6.8161209128869693E-3</v>
      </c>
      <c r="J123" s="561">
        <v>776155.4429988974</v>
      </c>
      <c r="K123" s="390">
        <v>374302.11422271223</v>
      </c>
      <c r="L123" s="390">
        <v>329321.37625872839</v>
      </c>
      <c r="M123" s="396">
        <v>72531.952664461583</v>
      </c>
      <c r="N123" s="394">
        <v>2.026306833550251E-2</v>
      </c>
      <c r="O123" s="391">
        <v>1.2831306923986707E-2</v>
      </c>
      <c r="P123" s="391">
        <v>3.2340478195200584E-2</v>
      </c>
      <c r="Q123" s="1191">
        <v>4.9356656254562203E-3</v>
      </c>
      <c r="R123" s="1172"/>
      <c r="S123" s="1195"/>
      <c r="T123" s="1195"/>
      <c r="U123" s="1196"/>
      <c r="V123" s="1197"/>
      <c r="W123" s="1198"/>
      <c r="X123" s="1198"/>
      <c r="Y123" s="1199"/>
      <c r="Z123" s="37"/>
      <c r="AA123" s="37"/>
      <c r="AB123" s="37"/>
      <c r="AC123" s="37"/>
      <c r="AD123" s="37"/>
      <c r="AE123" s="37"/>
      <c r="AF123" s="37"/>
      <c r="AG123" s="37"/>
      <c r="AH123" s="37"/>
      <c r="AI123" s="37"/>
      <c r="AJ123" s="37"/>
      <c r="AK123" s="37"/>
      <c r="AL123" s="37"/>
      <c r="AM123" s="37"/>
      <c r="AN123" s="37"/>
      <c r="AO123" s="37"/>
      <c r="AP123" s="37"/>
      <c r="AQ123" s="37"/>
      <c r="AR123" s="37"/>
    </row>
    <row r="124" spans="1:44" ht="12.75" customHeight="1" x14ac:dyDescent="0.2">
      <c r="A124" s="569">
        <v>2025.07</v>
      </c>
      <c r="B124" s="561">
        <v>788581.21249540604</v>
      </c>
      <c r="C124" s="390">
        <v>377133.30687247333</v>
      </c>
      <c r="D124" s="390">
        <v>329321.37625872839</v>
      </c>
      <c r="E124" s="396">
        <v>82126.529364204325</v>
      </c>
      <c r="F124" s="394">
        <v>7.0235413250350209E-3</v>
      </c>
      <c r="G124" s="391">
        <v>1.3684535437089362E-2</v>
      </c>
      <c r="H124" s="391">
        <v>0</v>
      </c>
      <c r="I124" s="1191">
        <v>5.0023423100566955E-3</v>
      </c>
      <c r="J124" s="561">
        <v>783435.73921352427</v>
      </c>
      <c r="K124" s="390">
        <v>381090.84277839022</v>
      </c>
      <c r="L124" s="390">
        <v>329321.37625872839</v>
      </c>
      <c r="M124" s="396">
        <v>73023.520323410499</v>
      </c>
      <c r="N124" s="394">
        <v>9.3799460923671418E-3</v>
      </c>
      <c r="O124" s="391">
        <v>1.8137029681960737E-2</v>
      </c>
      <c r="P124" s="391">
        <v>0</v>
      </c>
      <c r="Q124" s="1191">
        <v>6.7772566557382508E-3</v>
      </c>
      <c r="R124" s="1172"/>
      <c r="S124" s="1195"/>
      <c r="T124" s="1195"/>
      <c r="U124" s="1196"/>
      <c r="V124" s="1197"/>
      <c r="W124" s="1198"/>
      <c r="X124" s="1198"/>
      <c r="Y124" s="1199"/>
      <c r="Z124" s="37"/>
      <c r="AA124" s="37"/>
      <c r="AB124" s="37"/>
      <c r="AC124" s="37"/>
      <c r="AD124" s="37"/>
      <c r="AE124" s="37"/>
      <c r="AF124" s="37"/>
      <c r="AG124" s="37"/>
      <c r="AH124" s="37"/>
      <c r="AI124" s="37"/>
      <c r="AJ124" s="37"/>
      <c r="AK124" s="37"/>
      <c r="AL124" s="37"/>
      <c r="AM124" s="37"/>
      <c r="AN124" s="37"/>
      <c r="AO124" s="37"/>
      <c r="AP124" s="37"/>
      <c r="AQ124" s="37"/>
      <c r="AR124" s="37"/>
    </row>
    <row r="125" spans="1:44" ht="12.75" customHeight="1" x14ac:dyDescent="0.2">
      <c r="A125" s="569">
        <v>2025.08</v>
      </c>
      <c r="B125" s="561">
        <v>803310.48423373746</v>
      </c>
      <c r="C125" s="390">
        <v>384019.64895259094</v>
      </c>
      <c r="D125" s="390">
        <v>336606.52480705624</v>
      </c>
      <c r="E125" s="396">
        <v>82684.310621095181</v>
      </c>
      <c r="F125" s="394">
        <v>1.8678192562718854E-2</v>
      </c>
      <c r="G125" s="391">
        <v>1.825970274867883E-2</v>
      </c>
      <c r="H125" s="391">
        <v>2.212169957228749E-2</v>
      </c>
      <c r="I125" s="1191">
        <v>6.7917305310354337E-3</v>
      </c>
      <c r="J125" s="561">
        <v>800799.49856670341</v>
      </c>
      <c r="K125" s="390">
        <v>390641.33406835719</v>
      </c>
      <c r="L125" s="390">
        <v>336606.52480705624</v>
      </c>
      <c r="M125" s="396">
        <v>73551.639838294737</v>
      </c>
      <c r="N125" s="394">
        <v>2.2163603833813106E-2</v>
      </c>
      <c r="O125" s="391">
        <v>2.506093093273476E-2</v>
      </c>
      <c r="P125" s="391">
        <v>2.212169957228749E-2</v>
      </c>
      <c r="Q125" s="1191">
        <v>7.2321837203310757E-3</v>
      </c>
      <c r="R125" s="1172"/>
      <c r="S125" s="1195"/>
      <c r="T125" s="1195"/>
      <c r="U125" s="1196"/>
      <c r="V125" s="1197"/>
      <c r="W125" s="1198"/>
      <c r="X125" s="1198"/>
      <c r="Y125" s="1199"/>
      <c r="Z125" s="37"/>
      <c r="AA125" s="37"/>
      <c r="AB125" s="37"/>
      <c r="AC125" s="37"/>
      <c r="AD125" s="37"/>
      <c r="AE125" s="37"/>
      <c r="AF125" s="37"/>
      <c r="AG125" s="37"/>
      <c r="AH125" s="37"/>
      <c r="AI125" s="37"/>
      <c r="AJ125" s="37"/>
      <c r="AK125" s="37"/>
      <c r="AL125" s="37"/>
      <c r="AM125" s="37"/>
      <c r="AN125" s="37"/>
      <c r="AO125" s="37"/>
      <c r="AP125" s="37"/>
      <c r="AQ125" s="37"/>
      <c r="AR125" s="37"/>
    </row>
    <row r="126" spans="1:44" ht="12.75" customHeight="1" x14ac:dyDescent="0.2">
      <c r="A126" s="569">
        <v>2025.09</v>
      </c>
      <c r="B126" s="561">
        <v>818687.14531422267</v>
      </c>
      <c r="C126" s="390">
        <v>394462.37177508266</v>
      </c>
      <c r="D126" s="390">
        <v>340982.20904079376</v>
      </c>
      <c r="E126" s="396">
        <v>83242.564498346197</v>
      </c>
      <c r="F126" s="394">
        <v>1.9141616326783906E-2</v>
      </c>
      <c r="G126" s="391">
        <v>2.7193199230753251E-2</v>
      </c>
      <c r="H126" s="391">
        <v>1.2999404085365596E-2</v>
      </c>
      <c r="I126" s="1191">
        <v>6.7516300620711345E-3</v>
      </c>
      <c r="J126" s="561">
        <v>815237.01742006605</v>
      </c>
      <c r="K126" s="390">
        <v>399788.29459757434</v>
      </c>
      <c r="L126" s="390">
        <v>340982.20904079376</v>
      </c>
      <c r="M126" s="396">
        <v>74466.549797868429</v>
      </c>
      <c r="N126" s="394">
        <v>1.8028880986068918E-2</v>
      </c>
      <c r="O126" s="391">
        <v>2.3415239841507951E-2</v>
      </c>
      <c r="P126" s="391">
        <v>1.2999404085365596E-2</v>
      </c>
      <c r="Q126" s="1191">
        <v>1.2439015113532959E-2</v>
      </c>
      <c r="R126" s="1172"/>
      <c r="S126" s="1195"/>
      <c r="T126" s="1195"/>
      <c r="U126" s="1196"/>
      <c r="V126" s="1197"/>
      <c r="W126" s="1198"/>
      <c r="X126" s="1198"/>
      <c r="Y126" s="1199"/>
      <c r="Z126" s="37"/>
      <c r="AA126" s="37"/>
      <c r="AB126" s="37"/>
      <c r="AC126" s="37"/>
      <c r="AD126" s="37"/>
      <c r="AE126" s="37"/>
      <c r="AF126" s="37"/>
      <c r="AG126" s="37"/>
      <c r="AH126" s="37"/>
      <c r="AI126" s="37"/>
      <c r="AJ126" s="37"/>
      <c r="AK126" s="37"/>
      <c r="AL126" s="37"/>
      <c r="AM126" s="37"/>
      <c r="AN126" s="37"/>
      <c r="AO126" s="37"/>
      <c r="AP126" s="37"/>
      <c r="AQ126" s="37"/>
      <c r="AR126" s="37"/>
    </row>
    <row r="127" spans="1:44" ht="12.75" customHeight="1" x14ac:dyDescent="0.2">
      <c r="A127" s="569">
        <v>2025.1</v>
      </c>
      <c r="B127" s="561">
        <v>835471.91194413812</v>
      </c>
      <c r="C127" s="390">
        <v>406384.06071297312</v>
      </c>
      <c r="D127" s="390">
        <v>345074.13715545752</v>
      </c>
      <c r="E127" s="396">
        <v>84013.714075707452</v>
      </c>
      <c r="F127" s="394">
        <v>2.0502052250341851E-2</v>
      </c>
      <c r="G127" s="391">
        <v>3.0222626518830786E-2</v>
      </c>
      <c r="H127" s="391">
        <v>1.2000415289039834E-2</v>
      </c>
      <c r="I127" s="1191">
        <v>9.263885393350435E-3</v>
      </c>
      <c r="J127" s="561">
        <v>831270.0088202866</v>
      </c>
      <c r="K127" s="390">
        <v>410909.49636163167</v>
      </c>
      <c r="L127" s="390">
        <v>345074.13715545752</v>
      </c>
      <c r="M127" s="396">
        <v>75286.375450202133</v>
      </c>
      <c r="N127" s="394">
        <v>1.9666662648562205E-2</v>
      </c>
      <c r="O127" s="391">
        <v>2.7817727318034446E-2</v>
      </c>
      <c r="P127" s="391">
        <v>1.2000415289039834E-2</v>
      </c>
      <c r="Q127" s="1191">
        <v>1.1009314310371998E-2</v>
      </c>
      <c r="R127" s="1172"/>
      <c r="S127" s="1195"/>
      <c r="T127" s="1195"/>
      <c r="U127" s="1196"/>
      <c r="V127" s="1197"/>
      <c r="W127" s="1198"/>
      <c r="X127" s="1198"/>
      <c r="Y127" s="1199"/>
      <c r="Z127" s="37"/>
      <c r="AA127" s="37"/>
      <c r="AB127" s="37"/>
      <c r="AC127" s="37"/>
      <c r="AD127" s="37"/>
      <c r="AE127" s="37"/>
      <c r="AF127" s="37"/>
      <c r="AG127" s="37"/>
      <c r="AH127" s="37"/>
      <c r="AI127" s="37"/>
      <c r="AJ127" s="37"/>
      <c r="AK127" s="37"/>
      <c r="AL127" s="37"/>
      <c r="AM127" s="37"/>
      <c r="AN127" s="37"/>
      <c r="AO127" s="37"/>
      <c r="AP127" s="37"/>
      <c r="AQ127" s="37"/>
      <c r="AR127" s="37"/>
    </row>
    <row r="128" spans="1:44" ht="12.75" customHeight="1" x14ac:dyDescent="0.2">
      <c r="A128" s="569">
        <v>2025.11</v>
      </c>
      <c r="B128" s="561">
        <v>846528.46291804477</v>
      </c>
      <c r="C128" s="390">
        <v>411467.5877986034</v>
      </c>
      <c r="D128" s="390">
        <v>349905.13325983094</v>
      </c>
      <c r="E128" s="396">
        <v>85155.742006615197</v>
      </c>
      <c r="F128" s="394">
        <v>1.3233899088454182E-2</v>
      </c>
      <c r="G128" s="391">
        <v>1.2509169470651837E-2</v>
      </c>
      <c r="H128" s="391">
        <v>1.3999878820814216E-2</v>
      </c>
      <c r="I128" s="1191">
        <v>1.3593351317364943E-2</v>
      </c>
      <c r="J128" s="561">
        <v>841670.52688717376</v>
      </c>
      <c r="K128" s="390">
        <v>416227.77817567065</v>
      </c>
      <c r="L128" s="390">
        <v>349905.13320249901</v>
      </c>
      <c r="M128" s="396">
        <v>75537.615509004041</v>
      </c>
      <c r="N128" s="394">
        <v>1.2511600270106227E-2</v>
      </c>
      <c r="O128" s="391">
        <v>1.2942708458016483E-2</v>
      </c>
      <c r="P128" s="391">
        <v>1.399987865467045E-2</v>
      </c>
      <c r="Q128" s="1191">
        <v>3.3371251743694597E-3</v>
      </c>
      <c r="R128" s="1172"/>
      <c r="S128" s="1195"/>
      <c r="T128" s="1195"/>
      <c r="U128" s="1196"/>
      <c r="V128" s="1197"/>
      <c r="W128" s="1198"/>
      <c r="X128" s="1198"/>
      <c r="Y128" s="1199"/>
      <c r="Z128" s="37"/>
      <c r="AA128" s="37"/>
      <c r="AB128" s="37"/>
      <c r="AC128" s="37"/>
      <c r="AD128" s="37"/>
      <c r="AE128" s="37"/>
      <c r="AF128" s="37"/>
      <c r="AG128" s="37"/>
      <c r="AH128" s="37"/>
      <c r="AI128" s="37"/>
      <c r="AJ128" s="37"/>
      <c r="AK128" s="37"/>
      <c r="AL128" s="37"/>
      <c r="AM128" s="37"/>
      <c r="AN128" s="37"/>
      <c r="AO128" s="37"/>
      <c r="AP128" s="37"/>
      <c r="AQ128" s="37"/>
      <c r="AR128" s="37"/>
    </row>
    <row r="129" spans="1:44" ht="12.75" customHeight="1" x14ac:dyDescent="0.2">
      <c r="A129" s="569">
        <v>2025.12</v>
      </c>
      <c r="B129" s="561">
        <v>857805.12785740523</v>
      </c>
      <c r="C129" s="390">
        <v>417647.91582359426</v>
      </c>
      <c r="D129" s="390">
        <v>354454.01982506429</v>
      </c>
      <c r="E129" s="396">
        <v>85703.192208746783</v>
      </c>
      <c r="F129" s="394">
        <v>1.3321070032883631E-2</v>
      </c>
      <c r="G129" s="391">
        <v>1.5020206228287147E-2</v>
      </c>
      <c r="H129" s="391">
        <v>1.3000342472413662E-2</v>
      </c>
      <c r="I129" s="1191">
        <v>6.428811366461451E-3</v>
      </c>
      <c r="J129" s="561">
        <v>851568.0535626607</v>
      </c>
      <c r="K129" s="390">
        <v>421252.39779492829</v>
      </c>
      <c r="L129" s="390">
        <v>354454.01982506429</v>
      </c>
      <c r="M129" s="396">
        <v>75861.63594266813</v>
      </c>
      <c r="N129" s="394">
        <v>1.1759383700997494E-2</v>
      </c>
      <c r="O129" s="391">
        <v>1.2071802706874912E-2</v>
      </c>
      <c r="P129" s="391">
        <v>1.300034263839378E-2</v>
      </c>
      <c r="Q129" s="1191">
        <v>4.2895242519995769E-3</v>
      </c>
      <c r="R129" s="1172"/>
      <c r="S129" s="1195"/>
      <c r="T129" s="1195"/>
      <c r="U129" s="1196"/>
      <c r="V129" s="1197"/>
      <c r="W129" s="1198"/>
      <c r="X129" s="1198"/>
      <c r="Y129" s="1199"/>
      <c r="Z129" s="37"/>
      <c r="AA129" s="37"/>
      <c r="AB129" s="37"/>
      <c r="AC129" s="37"/>
      <c r="AD129" s="37"/>
      <c r="AE129" s="37"/>
      <c r="AF129" s="37"/>
      <c r="AG129" s="37"/>
      <c r="AH129" s="37"/>
      <c r="AI129" s="37"/>
      <c r="AJ129" s="37"/>
      <c r="AK129" s="37"/>
      <c r="AL129" s="37"/>
      <c r="AM129" s="37"/>
      <c r="AN129" s="37"/>
      <c r="AO129" s="37"/>
      <c r="AP129" s="37"/>
      <c r="AQ129" s="37"/>
      <c r="AR129" s="37"/>
    </row>
    <row r="130" spans="1:44" ht="12.75" customHeight="1" x14ac:dyDescent="0.2">
      <c r="A130" s="569">
        <v>2026.01</v>
      </c>
      <c r="B130" s="561" t="e">
        <v>#N/A</v>
      </c>
      <c r="C130" s="390" t="e">
        <v>#N/A</v>
      </c>
      <c r="D130" s="390" t="e">
        <v>#N/A</v>
      </c>
      <c r="E130" s="396" t="e">
        <v>#N/A</v>
      </c>
      <c r="F130" s="395" t="e">
        <v>#N/A</v>
      </c>
      <c r="G130" s="393" t="e">
        <v>#N/A</v>
      </c>
      <c r="H130" s="393" t="e">
        <v>#N/A</v>
      </c>
      <c r="I130" s="1192" t="e">
        <v>#N/A</v>
      </c>
      <c r="J130" s="561" t="e">
        <v>#N/A</v>
      </c>
      <c r="K130" s="390" t="e">
        <v>#N/A</v>
      </c>
      <c r="L130" s="390" t="e">
        <v>#N/A</v>
      </c>
      <c r="M130" s="396" t="e">
        <v>#N/A</v>
      </c>
      <c r="N130" s="395" t="e">
        <v>#N/A</v>
      </c>
      <c r="O130" s="393" t="e">
        <v>#N/A</v>
      </c>
      <c r="P130" s="393" t="e">
        <v>#N/A</v>
      </c>
      <c r="Q130" s="1192" t="e">
        <v>#N/A</v>
      </c>
      <c r="R130" s="1172"/>
      <c r="S130" s="1195"/>
      <c r="T130" s="1195"/>
      <c r="U130" s="1196"/>
      <c r="V130" s="1197"/>
      <c r="W130" s="1198"/>
      <c r="X130" s="1198"/>
      <c r="Y130" s="1199"/>
      <c r="Z130" s="37"/>
      <c r="AA130" s="37"/>
      <c r="AB130" s="37"/>
      <c r="AC130" s="37"/>
      <c r="AD130" s="37"/>
      <c r="AE130" s="37"/>
      <c r="AF130" s="37"/>
      <c r="AG130" s="37"/>
      <c r="AH130" s="37"/>
      <c r="AI130" s="37"/>
      <c r="AJ130" s="37"/>
      <c r="AK130" s="37"/>
      <c r="AL130" s="37"/>
      <c r="AM130" s="37"/>
      <c r="AN130" s="37"/>
      <c r="AO130" s="37"/>
      <c r="AP130" s="37"/>
      <c r="AQ130" s="37"/>
      <c r="AR130" s="37"/>
    </row>
    <row r="131" spans="1:44" ht="12.75" customHeight="1" x14ac:dyDescent="0.2">
      <c r="A131" s="569">
        <v>2026.02</v>
      </c>
      <c r="B131" s="561" t="e">
        <v>#N/A</v>
      </c>
      <c r="C131" s="390" t="e">
        <v>#N/A</v>
      </c>
      <c r="D131" s="390" t="e">
        <v>#N/A</v>
      </c>
      <c r="E131" s="396" t="e">
        <v>#N/A</v>
      </c>
      <c r="F131" s="395" t="e">
        <v>#N/A</v>
      </c>
      <c r="G131" s="393" t="e">
        <v>#N/A</v>
      </c>
      <c r="H131" s="393" t="e">
        <v>#N/A</v>
      </c>
      <c r="I131" s="1192" t="e">
        <v>#N/A</v>
      </c>
      <c r="J131" s="561" t="e">
        <v>#N/A</v>
      </c>
      <c r="K131" s="390" t="e">
        <v>#N/A</v>
      </c>
      <c r="L131" s="390" t="e">
        <v>#N/A</v>
      </c>
      <c r="M131" s="396" t="e">
        <v>#N/A</v>
      </c>
      <c r="N131" s="395" t="e">
        <v>#N/A</v>
      </c>
      <c r="O131" s="393" t="e">
        <v>#N/A</v>
      </c>
      <c r="P131" s="393" t="e">
        <v>#N/A</v>
      </c>
      <c r="Q131" s="1192" t="e">
        <v>#N/A</v>
      </c>
      <c r="R131" s="1172"/>
      <c r="S131" s="1195"/>
      <c r="T131" s="1195"/>
      <c r="U131" s="1196"/>
      <c r="V131" s="1197"/>
      <c r="W131" s="1198"/>
      <c r="X131" s="1198"/>
      <c r="Y131" s="1199"/>
      <c r="Z131" s="37"/>
      <c r="AA131" s="37"/>
      <c r="AB131" s="37"/>
      <c r="AC131" s="37"/>
      <c r="AD131" s="37"/>
      <c r="AE131" s="37"/>
      <c r="AF131" s="37"/>
      <c r="AG131" s="37"/>
      <c r="AH131" s="37"/>
      <c r="AI131" s="37"/>
      <c r="AJ131" s="37"/>
      <c r="AK131" s="37"/>
      <c r="AL131" s="37"/>
      <c r="AM131" s="37"/>
      <c r="AN131" s="37"/>
      <c r="AO131" s="37"/>
      <c r="AP131" s="37"/>
      <c r="AQ131" s="37"/>
      <c r="AR131" s="37"/>
    </row>
    <row r="132" spans="1:44" ht="12.75" customHeight="1" x14ac:dyDescent="0.2">
      <c r="A132" s="569">
        <v>2026.03</v>
      </c>
      <c r="B132" s="561" t="e">
        <v>#N/A</v>
      </c>
      <c r="C132" s="390" t="e">
        <v>#N/A</v>
      </c>
      <c r="D132" s="390" t="e">
        <v>#N/A</v>
      </c>
      <c r="E132" s="396" t="e">
        <v>#N/A</v>
      </c>
      <c r="F132" s="395" t="e">
        <v>#N/A</v>
      </c>
      <c r="G132" s="393" t="e">
        <v>#N/A</v>
      </c>
      <c r="H132" s="393" t="e">
        <v>#N/A</v>
      </c>
      <c r="I132" s="1192" t="e">
        <v>#N/A</v>
      </c>
      <c r="J132" s="561" t="e">
        <v>#N/A</v>
      </c>
      <c r="K132" s="390" t="e">
        <v>#N/A</v>
      </c>
      <c r="L132" s="390" t="e">
        <v>#N/A</v>
      </c>
      <c r="M132" s="396" t="e">
        <v>#N/A</v>
      </c>
      <c r="N132" s="395" t="e">
        <v>#N/A</v>
      </c>
      <c r="O132" s="393" t="e">
        <v>#N/A</v>
      </c>
      <c r="P132" s="393" t="e">
        <v>#N/A</v>
      </c>
      <c r="Q132" s="1192" t="e">
        <v>#N/A</v>
      </c>
      <c r="R132" s="1172"/>
      <c r="S132" s="1195"/>
      <c r="T132" s="1195"/>
      <c r="U132" s="1196"/>
      <c r="V132" s="1197"/>
      <c r="W132" s="1198"/>
      <c r="X132" s="1198"/>
      <c r="Y132" s="1199"/>
      <c r="Z132" s="37"/>
      <c r="AA132" s="37"/>
      <c r="AB132" s="37"/>
      <c r="AC132" s="37"/>
      <c r="AD132" s="37"/>
      <c r="AE132" s="37"/>
      <c r="AF132" s="37"/>
      <c r="AG132" s="37"/>
      <c r="AH132" s="37"/>
      <c r="AI132" s="37"/>
      <c r="AJ132" s="37"/>
      <c r="AK132" s="37"/>
      <c r="AL132" s="37"/>
      <c r="AM132" s="37"/>
      <c r="AN132" s="37"/>
      <c r="AO132" s="37"/>
      <c r="AP132" s="37"/>
      <c r="AQ132" s="37"/>
      <c r="AR132" s="37"/>
    </row>
    <row r="133" spans="1:44" ht="12.75" customHeight="1" x14ac:dyDescent="0.2">
      <c r="A133" s="569">
        <v>2026.04</v>
      </c>
      <c r="B133" s="561" t="e">
        <v>#N/A</v>
      </c>
      <c r="C133" s="390" t="e">
        <v>#N/A</v>
      </c>
      <c r="D133" s="390" t="e">
        <v>#N/A</v>
      </c>
      <c r="E133" s="396" t="e">
        <v>#N/A</v>
      </c>
      <c r="F133" s="395" t="e">
        <v>#N/A</v>
      </c>
      <c r="G133" s="393" t="e">
        <v>#N/A</v>
      </c>
      <c r="H133" s="393" t="e">
        <v>#N/A</v>
      </c>
      <c r="I133" s="1192" t="e">
        <v>#N/A</v>
      </c>
      <c r="J133" s="561" t="e">
        <v>#N/A</v>
      </c>
      <c r="K133" s="390" t="e">
        <v>#N/A</v>
      </c>
      <c r="L133" s="390" t="e">
        <v>#N/A</v>
      </c>
      <c r="M133" s="396" t="e">
        <v>#N/A</v>
      </c>
      <c r="N133" s="395" t="e">
        <v>#N/A</v>
      </c>
      <c r="O133" s="393" t="e">
        <v>#N/A</v>
      </c>
      <c r="P133" s="393" t="e">
        <v>#N/A</v>
      </c>
      <c r="Q133" s="1192" t="e">
        <v>#N/A</v>
      </c>
      <c r="R133" s="1172"/>
      <c r="S133" s="1195"/>
      <c r="T133" s="1195"/>
      <c r="U133" s="1196"/>
      <c r="V133" s="1197"/>
      <c r="W133" s="1198"/>
      <c r="X133" s="1198"/>
      <c r="Y133" s="1199"/>
      <c r="Z133" s="37"/>
      <c r="AA133" s="37"/>
      <c r="AB133" s="37"/>
      <c r="AC133" s="37"/>
      <c r="AD133" s="37"/>
      <c r="AE133" s="37"/>
      <c r="AF133" s="37"/>
      <c r="AG133" s="37"/>
      <c r="AH133" s="37"/>
      <c r="AI133" s="37"/>
      <c r="AJ133" s="37"/>
      <c r="AK133" s="37"/>
      <c r="AL133" s="37"/>
      <c r="AM133" s="37"/>
      <c r="AN133" s="37"/>
      <c r="AO133" s="37"/>
      <c r="AP133" s="37"/>
      <c r="AQ133" s="37"/>
      <c r="AR133" s="37"/>
    </row>
    <row r="134" spans="1:44" ht="12.75" customHeight="1" x14ac:dyDescent="0.2">
      <c r="A134" s="569">
        <v>2026.05</v>
      </c>
      <c r="B134" s="561" t="e">
        <v>#N/A</v>
      </c>
      <c r="C134" s="390" t="e">
        <v>#N/A</v>
      </c>
      <c r="D134" s="390" t="e">
        <v>#N/A</v>
      </c>
      <c r="E134" s="396" t="e">
        <v>#N/A</v>
      </c>
      <c r="F134" s="395" t="e">
        <v>#N/A</v>
      </c>
      <c r="G134" s="393" t="e">
        <v>#N/A</v>
      </c>
      <c r="H134" s="393" t="e">
        <v>#N/A</v>
      </c>
      <c r="I134" s="1192" t="e">
        <v>#N/A</v>
      </c>
      <c r="J134" s="561" t="e">
        <v>#N/A</v>
      </c>
      <c r="K134" s="390" t="e">
        <v>#N/A</v>
      </c>
      <c r="L134" s="390" t="e">
        <v>#N/A</v>
      </c>
      <c r="M134" s="396" t="e">
        <v>#N/A</v>
      </c>
      <c r="N134" s="395" t="e">
        <v>#N/A</v>
      </c>
      <c r="O134" s="393" t="e">
        <v>#N/A</v>
      </c>
      <c r="P134" s="393" t="e">
        <v>#N/A</v>
      </c>
      <c r="Q134" s="1192" t="e">
        <v>#N/A</v>
      </c>
      <c r="R134" s="1172"/>
      <c r="S134" s="1195"/>
      <c r="T134" s="1195"/>
      <c r="U134" s="1196"/>
      <c r="V134" s="1197"/>
      <c r="W134" s="1198"/>
      <c r="X134" s="1198"/>
      <c r="Y134" s="1199"/>
      <c r="Z134" s="37"/>
      <c r="AA134" s="37"/>
      <c r="AB134" s="37"/>
      <c r="AC134" s="37"/>
      <c r="AD134" s="37"/>
      <c r="AE134" s="37"/>
      <c r="AF134" s="37"/>
      <c r="AG134" s="37"/>
      <c r="AH134" s="37"/>
      <c r="AI134" s="37"/>
      <c r="AJ134" s="37"/>
      <c r="AK134" s="37"/>
      <c r="AL134" s="37"/>
      <c r="AM134" s="37"/>
      <c r="AN134" s="37"/>
      <c r="AO134" s="37"/>
      <c r="AP134" s="37"/>
      <c r="AQ134" s="37"/>
      <c r="AR134" s="37"/>
    </row>
    <row r="135" spans="1:44" ht="12.75" customHeight="1" x14ac:dyDescent="0.2">
      <c r="A135" s="569">
        <v>2026.06</v>
      </c>
      <c r="B135" s="561" t="e">
        <v>#N/A</v>
      </c>
      <c r="C135" s="390" t="e">
        <v>#N/A</v>
      </c>
      <c r="D135" s="390" t="e">
        <v>#N/A</v>
      </c>
      <c r="E135" s="396" t="e">
        <v>#N/A</v>
      </c>
      <c r="F135" s="395" t="e">
        <v>#N/A</v>
      </c>
      <c r="G135" s="393" t="e">
        <v>#N/A</v>
      </c>
      <c r="H135" s="393" t="e">
        <v>#N/A</v>
      </c>
      <c r="I135" s="1192" t="e">
        <v>#N/A</v>
      </c>
      <c r="J135" s="561" t="e">
        <v>#N/A</v>
      </c>
      <c r="K135" s="390" t="e">
        <v>#N/A</v>
      </c>
      <c r="L135" s="390" t="e">
        <v>#N/A</v>
      </c>
      <c r="M135" s="396" t="e">
        <v>#N/A</v>
      </c>
      <c r="N135" s="395" t="e">
        <v>#N/A</v>
      </c>
      <c r="O135" s="393" t="e">
        <v>#N/A</v>
      </c>
      <c r="P135" s="393" t="e">
        <v>#N/A</v>
      </c>
      <c r="Q135" s="1192" t="e">
        <v>#N/A</v>
      </c>
      <c r="R135" s="1172"/>
      <c r="S135" s="1195"/>
      <c r="T135" s="1195"/>
      <c r="U135" s="1196"/>
      <c r="V135" s="1197"/>
      <c r="W135" s="1198"/>
      <c r="X135" s="1198"/>
      <c r="Y135" s="1199"/>
      <c r="Z135" s="37"/>
      <c r="AA135" s="37"/>
      <c r="AB135" s="37"/>
      <c r="AC135" s="37"/>
      <c r="AD135" s="37"/>
      <c r="AE135" s="37"/>
      <c r="AF135" s="37"/>
      <c r="AG135" s="37"/>
      <c r="AH135" s="37"/>
      <c r="AI135" s="37"/>
      <c r="AJ135" s="37"/>
      <c r="AK135" s="37"/>
      <c r="AL135" s="37"/>
      <c r="AM135" s="37"/>
      <c r="AN135" s="37"/>
      <c r="AO135" s="37"/>
      <c r="AP135" s="37"/>
      <c r="AQ135" s="37"/>
      <c r="AR135" s="37"/>
    </row>
    <row r="136" spans="1:44" ht="12.75" customHeight="1" x14ac:dyDescent="0.2">
      <c r="A136" s="569">
        <v>2026.07</v>
      </c>
      <c r="B136" s="561" t="e">
        <v>#N/A</v>
      </c>
      <c r="C136" s="390" t="e">
        <v>#N/A</v>
      </c>
      <c r="D136" s="390" t="e">
        <v>#N/A</v>
      </c>
      <c r="E136" s="396" t="e">
        <v>#N/A</v>
      </c>
      <c r="F136" s="395" t="e">
        <v>#N/A</v>
      </c>
      <c r="G136" s="393" t="e">
        <v>#N/A</v>
      </c>
      <c r="H136" s="393" t="e">
        <v>#N/A</v>
      </c>
      <c r="I136" s="1192" t="e">
        <v>#N/A</v>
      </c>
      <c r="J136" s="561" t="e">
        <v>#N/A</v>
      </c>
      <c r="K136" s="390" t="e">
        <v>#N/A</v>
      </c>
      <c r="L136" s="390" t="e">
        <v>#N/A</v>
      </c>
      <c r="M136" s="396" t="e">
        <v>#N/A</v>
      </c>
      <c r="N136" s="395" t="e">
        <v>#N/A</v>
      </c>
      <c r="O136" s="393" t="e">
        <v>#N/A</v>
      </c>
      <c r="P136" s="393" t="e">
        <v>#N/A</v>
      </c>
      <c r="Q136" s="1192" t="e">
        <v>#N/A</v>
      </c>
      <c r="R136" s="1172"/>
      <c r="S136" s="1195"/>
      <c r="T136" s="1195"/>
      <c r="U136" s="1196"/>
      <c r="V136" s="1197"/>
      <c r="W136" s="1198"/>
      <c r="X136" s="1198"/>
      <c r="Y136" s="1199"/>
      <c r="Z136" s="37"/>
      <c r="AA136" s="37"/>
      <c r="AB136" s="37"/>
      <c r="AC136" s="37"/>
      <c r="AD136" s="37"/>
      <c r="AE136" s="37"/>
      <c r="AF136" s="37"/>
      <c r="AG136" s="37"/>
      <c r="AH136" s="37"/>
      <c r="AI136" s="37"/>
      <c r="AJ136" s="37"/>
      <c r="AK136" s="37"/>
      <c r="AL136" s="37"/>
      <c r="AM136" s="37"/>
      <c r="AN136" s="37"/>
      <c r="AO136" s="37"/>
      <c r="AP136" s="37"/>
      <c r="AQ136" s="37"/>
      <c r="AR136" s="37"/>
    </row>
    <row r="137" spans="1:44" ht="12.75" customHeight="1" x14ac:dyDescent="0.2">
      <c r="A137" s="569">
        <v>2026.08</v>
      </c>
      <c r="B137" s="561" t="e">
        <v>#N/A</v>
      </c>
      <c r="C137" s="390" t="e">
        <v>#N/A</v>
      </c>
      <c r="D137" s="390" t="e">
        <v>#N/A</v>
      </c>
      <c r="E137" s="396" t="e">
        <v>#N/A</v>
      </c>
      <c r="F137" s="395" t="e">
        <v>#N/A</v>
      </c>
      <c r="G137" s="393" t="e">
        <v>#N/A</v>
      </c>
      <c r="H137" s="393" t="e">
        <v>#N/A</v>
      </c>
      <c r="I137" s="1192" t="e">
        <v>#N/A</v>
      </c>
      <c r="J137" s="561" t="e">
        <v>#N/A</v>
      </c>
      <c r="K137" s="390" t="e">
        <v>#N/A</v>
      </c>
      <c r="L137" s="390" t="e">
        <v>#N/A</v>
      </c>
      <c r="M137" s="396" t="e">
        <v>#N/A</v>
      </c>
      <c r="N137" s="395" t="e">
        <v>#N/A</v>
      </c>
      <c r="O137" s="393" t="e">
        <v>#N/A</v>
      </c>
      <c r="P137" s="393" t="e">
        <v>#N/A</v>
      </c>
      <c r="Q137" s="1192" t="e">
        <v>#N/A</v>
      </c>
      <c r="R137" s="1172"/>
      <c r="S137" s="1195"/>
      <c r="T137" s="1195"/>
      <c r="U137" s="1196"/>
      <c r="V137" s="1197"/>
      <c r="W137" s="1198"/>
      <c r="X137" s="1198"/>
      <c r="Y137" s="1199"/>
      <c r="Z137" s="37"/>
      <c r="AA137" s="37"/>
      <c r="AB137" s="37"/>
      <c r="AC137" s="37"/>
      <c r="AD137" s="37"/>
      <c r="AE137" s="37"/>
      <c r="AF137" s="37"/>
      <c r="AG137" s="37"/>
      <c r="AH137" s="37"/>
      <c r="AI137" s="37"/>
      <c r="AJ137" s="37"/>
      <c r="AK137" s="37"/>
      <c r="AL137" s="37"/>
      <c r="AM137" s="37"/>
      <c r="AN137" s="37"/>
      <c r="AO137" s="37"/>
      <c r="AP137" s="37"/>
      <c r="AQ137" s="37"/>
      <c r="AR137" s="37"/>
    </row>
    <row r="138" spans="1:44" ht="12.75" customHeight="1" x14ac:dyDescent="0.2">
      <c r="A138" s="569">
        <v>2026.09</v>
      </c>
      <c r="B138" s="561" t="e">
        <v>#N/A</v>
      </c>
      <c r="C138" s="390" t="e">
        <v>#N/A</v>
      </c>
      <c r="D138" s="390" t="e">
        <v>#N/A</v>
      </c>
      <c r="E138" s="396" t="e">
        <v>#N/A</v>
      </c>
      <c r="F138" s="395" t="e">
        <v>#N/A</v>
      </c>
      <c r="G138" s="393" t="e">
        <v>#N/A</v>
      </c>
      <c r="H138" s="393" t="e">
        <v>#N/A</v>
      </c>
      <c r="I138" s="1192" t="e">
        <v>#N/A</v>
      </c>
      <c r="J138" s="561" t="e">
        <v>#N/A</v>
      </c>
      <c r="K138" s="390" t="e">
        <v>#N/A</v>
      </c>
      <c r="L138" s="390" t="e">
        <v>#N/A</v>
      </c>
      <c r="M138" s="396" t="e">
        <v>#N/A</v>
      </c>
      <c r="N138" s="395" t="e">
        <v>#N/A</v>
      </c>
      <c r="O138" s="393" t="e">
        <v>#N/A</v>
      </c>
      <c r="P138" s="393" t="e">
        <v>#N/A</v>
      </c>
      <c r="Q138" s="1192" t="e">
        <v>#N/A</v>
      </c>
      <c r="R138" s="1172"/>
      <c r="S138" s="1195"/>
      <c r="T138" s="1195"/>
      <c r="U138" s="1196"/>
      <c r="V138" s="1197"/>
      <c r="W138" s="1198"/>
      <c r="X138" s="1198"/>
      <c r="Y138" s="1199"/>
      <c r="Z138" s="37"/>
      <c r="AA138" s="37"/>
      <c r="AB138" s="37"/>
      <c r="AC138" s="37"/>
      <c r="AD138" s="37"/>
      <c r="AE138" s="37"/>
      <c r="AF138" s="37"/>
      <c r="AG138" s="37"/>
      <c r="AH138" s="37"/>
      <c r="AI138" s="37"/>
      <c r="AJ138" s="37"/>
      <c r="AK138" s="37"/>
      <c r="AL138" s="37"/>
      <c r="AM138" s="37"/>
      <c r="AN138" s="37"/>
      <c r="AO138" s="37"/>
      <c r="AP138" s="37"/>
      <c r="AQ138" s="37"/>
      <c r="AR138" s="37"/>
    </row>
    <row r="139" spans="1:44" ht="12.75" customHeight="1" x14ac:dyDescent="0.2">
      <c r="A139" s="569">
        <v>2026.1</v>
      </c>
      <c r="B139" s="561" t="e">
        <v>#N/A</v>
      </c>
      <c r="C139" s="390" t="e">
        <v>#N/A</v>
      </c>
      <c r="D139" s="390" t="e">
        <v>#N/A</v>
      </c>
      <c r="E139" s="396" t="e">
        <v>#N/A</v>
      </c>
      <c r="F139" s="395" t="e">
        <v>#N/A</v>
      </c>
      <c r="G139" s="393" t="e">
        <v>#N/A</v>
      </c>
      <c r="H139" s="393" t="e">
        <v>#N/A</v>
      </c>
      <c r="I139" s="1192" t="e">
        <v>#N/A</v>
      </c>
      <c r="J139" s="561" t="e">
        <v>#N/A</v>
      </c>
      <c r="K139" s="390" t="e">
        <v>#N/A</v>
      </c>
      <c r="L139" s="390" t="e">
        <v>#N/A</v>
      </c>
      <c r="M139" s="396" t="e">
        <v>#N/A</v>
      </c>
      <c r="N139" s="395" t="e">
        <v>#N/A</v>
      </c>
      <c r="O139" s="393" t="e">
        <v>#N/A</v>
      </c>
      <c r="P139" s="393" t="e">
        <v>#N/A</v>
      </c>
      <c r="Q139" s="1192" t="e">
        <v>#N/A</v>
      </c>
      <c r="R139" s="1172"/>
      <c r="S139" s="1195"/>
      <c r="T139" s="1195"/>
      <c r="U139" s="1196"/>
      <c r="V139" s="1197"/>
      <c r="W139" s="1198"/>
      <c r="X139" s="1198"/>
      <c r="Y139" s="1199"/>
      <c r="Z139" s="37"/>
      <c r="AA139" s="37"/>
      <c r="AB139" s="37"/>
      <c r="AC139" s="37"/>
      <c r="AD139" s="37"/>
      <c r="AE139" s="37"/>
      <c r="AF139" s="37"/>
      <c r="AG139" s="37"/>
      <c r="AH139" s="37"/>
      <c r="AI139" s="37"/>
      <c r="AJ139" s="37"/>
      <c r="AK139" s="37"/>
      <c r="AL139" s="37"/>
      <c r="AM139" s="37"/>
      <c r="AN139" s="37"/>
      <c r="AO139" s="37"/>
      <c r="AP139" s="37"/>
      <c r="AQ139" s="37"/>
      <c r="AR139" s="37"/>
    </row>
    <row r="140" spans="1:44" ht="12.75" customHeight="1" x14ac:dyDescent="0.2">
      <c r="A140" s="569">
        <v>2026.11</v>
      </c>
      <c r="B140" s="561" t="e">
        <v>#N/A</v>
      </c>
      <c r="C140" s="390" t="e">
        <v>#N/A</v>
      </c>
      <c r="D140" s="390" t="e">
        <v>#N/A</v>
      </c>
      <c r="E140" s="396" t="e">
        <v>#N/A</v>
      </c>
      <c r="F140" s="395" t="e">
        <v>#N/A</v>
      </c>
      <c r="G140" s="393" t="e">
        <v>#N/A</v>
      </c>
      <c r="H140" s="393" t="e">
        <v>#N/A</v>
      </c>
      <c r="I140" s="1192" t="e">
        <v>#N/A</v>
      </c>
      <c r="J140" s="561" t="e">
        <v>#N/A</v>
      </c>
      <c r="K140" s="390" t="e">
        <v>#N/A</v>
      </c>
      <c r="L140" s="390" t="e">
        <v>#N/A</v>
      </c>
      <c r="M140" s="396" t="e">
        <v>#N/A</v>
      </c>
      <c r="N140" s="395" t="e">
        <v>#N/A</v>
      </c>
      <c r="O140" s="393" t="e">
        <v>#N/A</v>
      </c>
      <c r="P140" s="393" t="e">
        <v>#N/A</v>
      </c>
      <c r="Q140" s="1192" t="e">
        <v>#N/A</v>
      </c>
      <c r="R140" s="1172"/>
      <c r="S140" s="1195"/>
      <c r="T140" s="1195"/>
      <c r="U140" s="1196"/>
      <c r="V140" s="1197"/>
      <c r="W140" s="1198"/>
      <c r="X140" s="1198"/>
      <c r="Y140" s="1199"/>
      <c r="Z140" s="37"/>
      <c r="AA140" s="37"/>
      <c r="AB140" s="37"/>
      <c r="AC140" s="37"/>
      <c r="AD140" s="37"/>
      <c r="AE140" s="37"/>
      <c r="AF140" s="37"/>
      <c r="AG140" s="37"/>
      <c r="AH140" s="37"/>
      <c r="AI140" s="37"/>
      <c r="AJ140" s="37"/>
      <c r="AK140" s="37"/>
      <c r="AL140" s="37"/>
      <c r="AM140" s="37"/>
      <c r="AN140" s="37"/>
      <c r="AO140" s="37"/>
      <c r="AP140" s="37"/>
      <c r="AQ140" s="37"/>
      <c r="AR140" s="37"/>
    </row>
    <row r="141" spans="1:44" ht="12.75" customHeight="1" x14ac:dyDescent="0.2">
      <c r="A141" s="569">
        <v>2026.12</v>
      </c>
      <c r="B141" s="561" t="e">
        <v>#N/A</v>
      </c>
      <c r="C141" s="390" t="e">
        <v>#N/A</v>
      </c>
      <c r="D141" s="390" t="e">
        <v>#N/A</v>
      </c>
      <c r="E141" s="396" t="e">
        <v>#N/A</v>
      </c>
      <c r="F141" s="395" t="e">
        <v>#N/A</v>
      </c>
      <c r="G141" s="393" t="e">
        <v>#N/A</v>
      </c>
      <c r="H141" s="393" t="e">
        <v>#N/A</v>
      </c>
      <c r="I141" s="1192" t="e">
        <v>#N/A</v>
      </c>
      <c r="J141" s="561" t="e">
        <v>#N/A</v>
      </c>
      <c r="K141" s="390" t="e">
        <v>#N/A</v>
      </c>
      <c r="L141" s="390" t="e">
        <v>#N/A</v>
      </c>
      <c r="M141" s="396" t="e">
        <v>#N/A</v>
      </c>
      <c r="N141" s="395" t="e">
        <v>#N/A</v>
      </c>
      <c r="O141" s="393" t="e">
        <v>#N/A</v>
      </c>
      <c r="P141" s="393" t="e">
        <v>#N/A</v>
      </c>
      <c r="Q141" s="1192" t="e">
        <v>#N/A</v>
      </c>
      <c r="R141" s="1172"/>
      <c r="S141" s="1195"/>
      <c r="T141" s="1195"/>
      <c r="U141" s="1196"/>
      <c r="V141" s="1197"/>
      <c r="W141" s="1198"/>
      <c r="X141" s="1198"/>
      <c r="Y141" s="1199"/>
      <c r="Z141" s="37"/>
      <c r="AA141" s="37"/>
      <c r="AB141" s="37"/>
      <c r="AC141" s="37"/>
      <c r="AD141" s="37"/>
      <c r="AE141" s="37"/>
      <c r="AF141" s="37"/>
      <c r="AG141" s="37"/>
      <c r="AH141" s="37"/>
      <c r="AI141" s="37"/>
      <c r="AJ141" s="37"/>
      <c r="AK141" s="37"/>
      <c r="AL141" s="37"/>
      <c r="AM141" s="37"/>
      <c r="AN141" s="37"/>
      <c r="AO141" s="37"/>
      <c r="AP141" s="37"/>
      <c r="AQ141" s="37"/>
      <c r="AR141" s="37"/>
    </row>
    <row r="142" spans="1:44" ht="12.75" customHeight="1" x14ac:dyDescent="0.2">
      <c r="A142" s="569">
        <v>2027.01</v>
      </c>
      <c r="B142" s="561" t="e">
        <v>#N/A</v>
      </c>
      <c r="C142" s="390" t="e">
        <v>#N/A</v>
      </c>
      <c r="D142" s="390" t="e">
        <v>#N/A</v>
      </c>
      <c r="E142" s="396" t="e">
        <v>#N/A</v>
      </c>
      <c r="F142" s="395" t="e">
        <v>#N/A</v>
      </c>
      <c r="G142" s="393" t="e">
        <v>#N/A</v>
      </c>
      <c r="H142" s="393" t="e">
        <v>#N/A</v>
      </c>
      <c r="I142" s="1192" t="e">
        <v>#N/A</v>
      </c>
      <c r="J142" s="561" t="e">
        <v>#N/A</v>
      </c>
      <c r="K142" s="390" t="e">
        <v>#N/A</v>
      </c>
      <c r="L142" s="390" t="e">
        <v>#N/A</v>
      </c>
      <c r="M142" s="396" t="e">
        <v>#N/A</v>
      </c>
      <c r="N142" s="395" t="e">
        <v>#N/A</v>
      </c>
      <c r="O142" s="393" t="e">
        <v>#N/A</v>
      </c>
      <c r="P142" s="393" t="e">
        <v>#N/A</v>
      </c>
      <c r="Q142" s="1192" t="e">
        <v>#N/A</v>
      </c>
      <c r="R142" s="1172"/>
      <c r="S142" s="1195"/>
      <c r="T142" s="1195"/>
      <c r="U142" s="1196"/>
      <c r="V142" s="1197"/>
      <c r="W142" s="1198"/>
      <c r="X142" s="1198"/>
      <c r="Y142" s="1199"/>
      <c r="Z142" s="37"/>
      <c r="AA142" s="37"/>
      <c r="AB142" s="37"/>
      <c r="AC142" s="37"/>
      <c r="AD142" s="37"/>
      <c r="AE142" s="37"/>
      <c r="AF142" s="37"/>
      <c r="AG142" s="37"/>
      <c r="AH142" s="37"/>
      <c r="AI142" s="37"/>
      <c r="AJ142" s="37"/>
      <c r="AK142" s="37"/>
      <c r="AL142" s="37"/>
      <c r="AM142" s="37"/>
      <c r="AN142" s="37"/>
      <c r="AO142" s="37"/>
      <c r="AP142" s="37"/>
      <c r="AQ142" s="37"/>
      <c r="AR142" s="37"/>
    </row>
    <row r="143" spans="1:44" ht="12.75" customHeight="1" x14ac:dyDescent="0.2">
      <c r="A143" s="569">
        <v>2027.02</v>
      </c>
      <c r="B143" s="561" t="e">
        <v>#N/A</v>
      </c>
      <c r="C143" s="390" t="e">
        <v>#N/A</v>
      </c>
      <c r="D143" s="390" t="e">
        <v>#N/A</v>
      </c>
      <c r="E143" s="396" t="e">
        <v>#N/A</v>
      </c>
      <c r="F143" s="395" t="e">
        <v>#N/A</v>
      </c>
      <c r="G143" s="393" t="e">
        <v>#N/A</v>
      </c>
      <c r="H143" s="393" t="e">
        <v>#N/A</v>
      </c>
      <c r="I143" s="1192" t="e">
        <v>#N/A</v>
      </c>
      <c r="J143" s="561" t="e">
        <v>#N/A</v>
      </c>
      <c r="K143" s="390" t="e">
        <v>#N/A</v>
      </c>
      <c r="L143" s="390" t="e">
        <v>#N/A</v>
      </c>
      <c r="M143" s="396" t="e">
        <v>#N/A</v>
      </c>
      <c r="N143" s="395" t="e">
        <v>#N/A</v>
      </c>
      <c r="O143" s="393" t="e">
        <v>#N/A</v>
      </c>
      <c r="P143" s="393" t="e">
        <v>#N/A</v>
      </c>
      <c r="Q143" s="1192" t="e">
        <v>#N/A</v>
      </c>
      <c r="R143" s="1172"/>
      <c r="S143" s="1195"/>
      <c r="T143" s="1195"/>
      <c r="U143" s="1196"/>
      <c r="V143" s="1197"/>
      <c r="W143" s="1198"/>
      <c r="X143" s="1198"/>
      <c r="Y143" s="1199"/>
      <c r="Z143" s="37"/>
      <c r="AA143" s="37"/>
      <c r="AB143" s="37"/>
      <c r="AC143" s="37"/>
      <c r="AD143" s="37"/>
      <c r="AE143" s="37"/>
      <c r="AF143" s="37"/>
      <c r="AG143" s="37"/>
      <c r="AH143" s="37"/>
      <c r="AI143" s="37"/>
      <c r="AJ143" s="37"/>
      <c r="AK143" s="37"/>
      <c r="AL143" s="37"/>
      <c r="AM143" s="37"/>
      <c r="AN143" s="37"/>
      <c r="AO143" s="37"/>
      <c r="AP143" s="37"/>
      <c r="AQ143" s="37"/>
      <c r="AR143" s="37"/>
    </row>
    <row r="144" spans="1:44" ht="12.75" customHeight="1" x14ac:dyDescent="0.2">
      <c r="A144" s="569">
        <v>2027.03</v>
      </c>
      <c r="B144" s="561" t="e">
        <v>#N/A</v>
      </c>
      <c r="C144" s="390" t="e">
        <v>#N/A</v>
      </c>
      <c r="D144" s="390" t="e">
        <v>#N/A</v>
      </c>
      <c r="E144" s="396" t="e">
        <v>#N/A</v>
      </c>
      <c r="F144" s="395" t="e">
        <v>#N/A</v>
      </c>
      <c r="G144" s="393" t="e">
        <v>#N/A</v>
      </c>
      <c r="H144" s="393" t="e">
        <v>#N/A</v>
      </c>
      <c r="I144" s="1192" t="e">
        <v>#N/A</v>
      </c>
      <c r="J144" s="561" t="e">
        <v>#N/A</v>
      </c>
      <c r="K144" s="390" t="e">
        <v>#N/A</v>
      </c>
      <c r="L144" s="390" t="e">
        <v>#N/A</v>
      </c>
      <c r="M144" s="396" t="e">
        <v>#N/A</v>
      </c>
      <c r="N144" s="395" t="e">
        <v>#N/A</v>
      </c>
      <c r="O144" s="393" t="e">
        <v>#N/A</v>
      </c>
      <c r="P144" s="393" t="e">
        <v>#N/A</v>
      </c>
      <c r="Q144" s="1192" t="e">
        <v>#N/A</v>
      </c>
      <c r="R144" s="1172"/>
      <c r="S144" s="1195"/>
      <c r="T144" s="1195"/>
      <c r="U144" s="1196"/>
      <c r="V144" s="1197"/>
      <c r="W144" s="1198"/>
      <c r="X144" s="1198"/>
      <c r="Y144" s="1199"/>
      <c r="Z144" s="37"/>
      <c r="AA144" s="37"/>
      <c r="AB144" s="37"/>
      <c r="AC144" s="37"/>
      <c r="AD144" s="37"/>
      <c r="AE144" s="37"/>
      <c r="AF144" s="37"/>
      <c r="AG144" s="37"/>
      <c r="AH144" s="37"/>
      <c r="AI144" s="37"/>
      <c r="AJ144" s="37"/>
      <c r="AK144" s="37"/>
      <c r="AL144" s="37"/>
      <c r="AM144" s="37"/>
      <c r="AN144" s="37"/>
      <c r="AO144" s="37"/>
      <c r="AP144" s="37"/>
      <c r="AQ144" s="37"/>
      <c r="AR144" s="37"/>
    </row>
    <row r="145" spans="1:44" ht="12.75" customHeight="1" x14ac:dyDescent="0.2">
      <c r="A145" s="569">
        <v>2027.04</v>
      </c>
      <c r="B145" s="561" t="e">
        <v>#N/A</v>
      </c>
      <c r="C145" s="390" t="e">
        <v>#N/A</v>
      </c>
      <c r="D145" s="390" t="e">
        <v>#N/A</v>
      </c>
      <c r="E145" s="396" t="e">
        <v>#N/A</v>
      </c>
      <c r="F145" s="395" t="e">
        <v>#N/A</v>
      </c>
      <c r="G145" s="393" t="e">
        <v>#N/A</v>
      </c>
      <c r="H145" s="393" t="e">
        <v>#N/A</v>
      </c>
      <c r="I145" s="1192" t="e">
        <v>#N/A</v>
      </c>
      <c r="J145" s="561" t="e">
        <v>#N/A</v>
      </c>
      <c r="K145" s="390" t="e">
        <v>#N/A</v>
      </c>
      <c r="L145" s="390" t="e">
        <v>#N/A</v>
      </c>
      <c r="M145" s="396" t="e">
        <v>#N/A</v>
      </c>
      <c r="N145" s="395" t="e">
        <v>#N/A</v>
      </c>
      <c r="O145" s="393" t="e">
        <v>#N/A</v>
      </c>
      <c r="P145" s="393" t="e">
        <v>#N/A</v>
      </c>
      <c r="Q145" s="1192" t="e">
        <v>#N/A</v>
      </c>
      <c r="R145" s="1172"/>
      <c r="S145" s="1195"/>
      <c r="T145" s="1195"/>
      <c r="U145" s="1196"/>
      <c r="V145" s="1197"/>
      <c r="W145" s="1198"/>
      <c r="X145" s="1198"/>
      <c r="Y145" s="1199"/>
      <c r="Z145" s="37"/>
      <c r="AA145" s="37"/>
      <c r="AB145" s="37"/>
      <c r="AC145" s="37"/>
      <c r="AD145" s="37"/>
      <c r="AE145" s="37"/>
      <c r="AF145" s="37"/>
      <c r="AG145" s="37"/>
      <c r="AH145" s="37"/>
      <c r="AI145" s="37"/>
      <c r="AJ145" s="37"/>
      <c r="AK145" s="37"/>
      <c r="AL145" s="37"/>
      <c r="AM145" s="37"/>
      <c r="AN145" s="37"/>
      <c r="AO145" s="37"/>
      <c r="AP145" s="37"/>
      <c r="AQ145" s="37"/>
      <c r="AR145" s="37"/>
    </row>
    <row r="146" spans="1:44" ht="12.75" customHeight="1" x14ac:dyDescent="0.2">
      <c r="A146" s="569">
        <v>2027.05</v>
      </c>
      <c r="B146" s="561" t="e">
        <v>#N/A</v>
      </c>
      <c r="C146" s="390" t="e">
        <v>#N/A</v>
      </c>
      <c r="D146" s="390" t="e">
        <v>#N/A</v>
      </c>
      <c r="E146" s="396" t="e">
        <v>#N/A</v>
      </c>
      <c r="F146" s="395" t="e">
        <v>#N/A</v>
      </c>
      <c r="G146" s="393" t="e">
        <v>#N/A</v>
      </c>
      <c r="H146" s="393" t="e">
        <v>#N/A</v>
      </c>
      <c r="I146" s="1192" t="e">
        <v>#N/A</v>
      </c>
      <c r="J146" s="561" t="e">
        <v>#N/A</v>
      </c>
      <c r="K146" s="390" t="e">
        <v>#N/A</v>
      </c>
      <c r="L146" s="390" t="e">
        <v>#N/A</v>
      </c>
      <c r="M146" s="396" t="e">
        <v>#N/A</v>
      </c>
      <c r="N146" s="395" t="e">
        <v>#N/A</v>
      </c>
      <c r="O146" s="393" t="e">
        <v>#N/A</v>
      </c>
      <c r="P146" s="393" t="e">
        <v>#N/A</v>
      </c>
      <c r="Q146" s="1192" t="e">
        <v>#N/A</v>
      </c>
      <c r="R146" s="1172"/>
      <c r="S146" s="1195"/>
      <c r="T146" s="1195"/>
      <c r="U146" s="1196"/>
      <c r="V146" s="1197"/>
      <c r="W146" s="1198"/>
      <c r="X146" s="1198"/>
      <c r="Y146" s="1199"/>
      <c r="Z146" s="37"/>
      <c r="AA146" s="37"/>
      <c r="AB146" s="37"/>
      <c r="AC146" s="37"/>
      <c r="AD146" s="37"/>
      <c r="AE146" s="37"/>
      <c r="AF146" s="37"/>
      <c r="AG146" s="37"/>
      <c r="AH146" s="37"/>
      <c r="AI146" s="37"/>
      <c r="AJ146" s="37"/>
      <c r="AK146" s="37"/>
      <c r="AL146" s="37"/>
      <c r="AM146" s="37"/>
      <c r="AN146" s="37"/>
      <c r="AO146" s="37"/>
      <c r="AP146" s="37"/>
      <c r="AQ146" s="37"/>
      <c r="AR146" s="37"/>
    </row>
    <row r="147" spans="1:44" ht="12.75" customHeight="1" x14ac:dyDescent="0.2">
      <c r="A147" s="569">
        <v>2027.06</v>
      </c>
      <c r="B147" s="561" t="e">
        <v>#N/A</v>
      </c>
      <c r="C147" s="390" t="e">
        <v>#N/A</v>
      </c>
      <c r="D147" s="390" t="e">
        <v>#N/A</v>
      </c>
      <c r="E147" s="396" t="e">
        <v>#N/A</v>
      </c>
      <c r="F147" s="395" t="e">
        <v>#N/A</v>
      </c>
      <c r="G147" s="393" t="e">
        <v>#N/A</v>
      </c>
      <c r="H147" s="393" t="e">
        <v>#N/A</v>
      </c>
      <c r="I147" s="1192" t="e">
        <v>#N/A</v>
      </c>
      <c r="J147" s="561" t="e">
        <v>#N/A</v>
      </c>
      <c r="K147" s="390" t="e">
        <v>#N/A</v>
      </c>
      <c r="L147" s="390" t="e">
        <v>#N/A</v>
      </c>
      <c r="M147" s="396" t="e">
        <v>#N/A</v>
      </c>
      <c r="N147" s="395" t="e">
        <v>#N/A</v>
      </c>
      <c r="O147" s="393" t="e">
        <v>#N/A</v>
      </c>
      <c r="P147" s="393" t="e">
        <v>#N/A</v>
      </c>
      <c r="Q147" s="1192" t="e">
        <v>#N/A</v>
      </c>
      <c r="R147" s="1172"/>
      <c r="S147" s="1195"/>
      <c r="T147" s="1195"/>
      <c r="U147" s="1196"/>
      <c r="V147" s="1197"/>
      <c r="W147" s="1198"/>
      <c r="X147" s="1198"/>
      <c r="Y147" s="1199"/>
      <c r="Z147" s="37"/>
      <c r="AA147" s="37"/>
      <c r="AB147" s="37"/>
      <c r="AC147" s="37"/>
      <c r="AD147" s="37"/>
      <c r="AE147" s="37"/>
      <c r="AF147" s="37"/>
      <c r="AG147" s="37"/>
      <c r="AH147" s="37"/>
      <c r="AI147" s="37"/>
      <c r="AJ147" s="37"/>
      <c r="AK147" s="37"/>
      <c r="AL147" s="37"/>
      <c r="AM147" s="37"/>
      <c r="AN147" s="37"/>
      <c r="AO147" s="37"/>
      <c r="AP147" s="37"/>
      <c r="AQ147" s="37"/>
      <c r="AR147" s="37"/>
    </row>
    <row r="148" spans="1:44" ht="12.75" customHeight="1" x14ac:dyDescent="0.2">
      <c r="A148" s="569">
        <v>2027.07</v>
      </c>
      <c r="B148" s="561" t="e">
        <v>#N/A</v>
      </c>
      <c r="C148" s="390" t="e">
        <v>#N/A</v>
      </c>
      <c r="D148" s="390" t="e">
        <v>#N/A</v>
      </c>
      <c r="E148" s="396" t="e">
        <v>#N/A</v>
      </c>
      <c r="F148" s="395" t="e">
        <v>#N/A</v>
      </c>
      <c r="G148" s="393" t="e">
        <v>#N/A</v>
      </c>
      <c r="H148" s="393" t="e">
        <v>#N/A</v>
      </c>
      <c r="I148" s="1192" t="e">
        <v>#N/A</v>
      </c>
      <c r="J148" s="561" t="e">
        <v>#N/A</v>
      </c>
      <c r="K148" s="390" t="e">
        <v>#N/A</v>
      </c>
      <c r="L148" s="390" t="e">
        <v>#N/A</v>
      </c>
      <c r="M148" s="396" t="e">
        <v>#N/A</v>
      </c>
      <c r="N148" s="395" t="e">
        <v>#N/A</v>
      </c>
      <c r="O148" s="393" t="e">
        <v>#N/A</v>
      </c>
      <c r="P148" s="393" t="e">
        <v>#N/A</v>
      </c>
      <c r="Q148" s="1192" t="e">
        <v>#N/A</v>
      </c>
      <c r="R148" s="1172"/>
      <c r="S148" s="1195"/>
      <c r="T148" s="1195"/>
      <c r="U148" s="1196"/>
      <c r="V148" s="1197"/>
      <c r="W148" s="1198"/>
      <c r="X148" s="1198"/>
      <c r="Y148" s="1199"/>
      <c r="Z148" s="37"/>
      <c r="AA148" s="37"/>
      <c r="AB148" s="37"/>
      <c r="AC148" s="37"/>
      <c r="AD148" s="37"/>
      <c r="AE148" s="37"/>
      <c r="AF148" s="37"/>
      <c r="AG148" s="37"/>
      <c r="AH148" s="37"/>
      <c r="AI148" s="37"/>
      <c r="AJ148" s="37"/>
      <c r="AK148" s="37"/>
      <c r="AL148" s="37"/>
      <c r="AM148" s="37"/>
      <c r="AN148" s="37"/>
      <c r="AO148" s="37"/>
      <c r="AP148" s="37"/>
      <c r="AQ148" s="37"/>
      <c r="AR148" s="37"/>
    </row>
    <row r="149" spans="1:44" ht="12.75" customHeight="1" x14ac:dyDescent="0.2">
      <c r="A149" s="569">
        <v>2027.08</v>
      </c>
      <c r="B149" s="561" t="e">
        <v>#N/A</v>
      </c>
      <c r="C149" s="390" t="e">
        <v>#N/A</v>
      </c>
      <c r="D149" s="390" t="e">
        <v>#N/A</v>
      </c>
      <c r="E149" s="396" t="e">
        <v>#N/A</v>
      </c>
      <c r="F149" s="395" t="e">
        <v>#N/A</v>
      </c>
      <c r="G149" s="393" t="e">
        <v>#N/A</v>
      </c>
      <c r="H149" s="393" t="e">
        <v>#N/A</v>
      </c>
      <c r="I149" s="1192" t="e">
        <v>#N/A</v>
      </c>
      <c r="J149" s="561" t="e">
        <v>#N/A</v>
      </c>
      <c r="K149" s="390" t="e">
        <v>#N/A</v>
      </c>
      <c r="L149" s="390" t="e">
        <v>#N/A</v>
      </c>
      <c r="M149" s="396" t="e">
        <v>#N/A</v>
      </c>
      <c r="N149" s="395" t="e">
        <v>#N/A</v>
      </c>
      <c r="O149" s="393" t="e">
        <v>#N/A</v>
      </c>
      <c r="P149" s="393" t="e">
        <v>#N/A</v>
      </c>
      <c r="Q149" s="1192" t="e">
        <v>#N/A</v>
      </c>
      <c r="R149" s="1172"/>
      <c r="S149" s="1195"/>
      <c r="T149" s="1195"/>
      <c r="U149" s="1196"/>
      <c r="V149" s="1197"/>
      <c r="W149" s="1198"/>
      <c r="X149" s="1198"/>
      <c r="Y149" s="1199"/>
      <c r="Z149" s="37"/>
      <c r="AA149" s="37"/>
      <c r="AB149" s="37"/>
      <c r="AC149" s="37"/>
      <c r="AD149" s="37"/>
      <c r="AE149" s="37"/>
      <c r="AF149" s="37"/>
      <c r="AG149" s="37"/>
      <c r="AH149" s="37"/>
      <c r="AI149" s="37"/>
      <c r="AJ149" s="37"/>
      <c r="AK149" s="37"/>
      <c r="AL149" s="37"/>
      <c r="AM149" s="37"/>
      <c r="AN149" s="37"/>
      <c r="AO149" s="37"/>
      <c r="AP149" s="37"/>
      <c r="AQ149" s="37"/>
      <c r="AR149" s="37"/>
    </row>
    <row r="150" spans="1:44" ht="12.75" customHeight="1" x14ac:dyDescent="0.2">
      <c r="A150" s="569">
        <v>2027.09</v>
      </c>
      <c r="B150" s="561" t="e">
        <v>#N/A</v>
      </c>
      <c r="C150" s="390" t="e">
        <v>#N/A</v>
      </c>
      <c r="D150" s="390" t="e">
        <v>#N/A</v>
      </c>
      <c r="E150" s="396" t="e">
        <v>#N/A</v>
      </c>
      <c r="F150" s="395" t="e">
        <v>#N/A</v>
      </c>
      <c r="G150" s="393" t="e">
        <v>#N/A</v>
      </c>
      <c r="H150" s="393" t="e">
        <v>#N/A</v>
      </c>
      <c r="I150" s="1192" t="e">
        <v>#N/A</v>
      </c>
      <c r="J150" s="561" t="e">
        <v>#N/A</v>
      </c>
      <c r="K150" s="390" t="e">
        <v>#N/A</v>
      </c>
      <c r="L150" s="390" t="e">
        <v>#N/A</v>
      </c>
      <c r="M150" s="396" t="e">
        <v>#N/A</v>
      </c>
      <c r="N150" s="395" t="e">
        <v>#N/A</v>
      </c>
      <c r="O150" s="393" t="e">
        <v>#N/A</v>
      </c>
      <c r="P150" s="393" t="e">
        <v>#N/A</v>
      </c>
      <c r="Q150" s="1192" t="e">
        <v>#N/A</v>
      </c>
      <c r="R150" s="1172"/>
      <c r="S150" s="1195"/>
      <c r="T150" s="1195"/>
      <c r="U150" s="1196"/>
      <c r="V150" s="1197"/>
      <c r="W150" s="1198"/>
      <c r="X150" s="1198"/>
      <c r="Y150" s="1199"/>
      <c r="Z150" s="37"/>
      <c r="AA150" s="37"/>
      <c r="AB150" s="37"/>
      <c r="AC150" s="37"/>
      <c r="AD150" s="37"/>
      <c r="AE150" s="37"/>
      <c r="AF150" s="37"/>
      <c r="AG150" s="37"/>
      <c r="AH150" s="37"/>
      <c r="AI150" s="37"/>
      <c r="AJ150" s="37"/>
      <c r="AK150" s="37"/>
      <c r="AL150" s="37"/>
      <c r="AM150" s="37"/>
      <c r="AN150" s="37"/>
      <c r="AO150" s="37"/>
      <c r="AP150" s="37"/>
      <c r="AQ150" s="37"/>
      <c r="AR150" s="37"/>
    </row>
    <row r="151" spans="1:44" ht="12.75" customHeight="1" x14ac:dyDescent="0.2">
      <c r="A151" s="569">
        <v>2027.1</v>
      </c>
      <c r="B151" s="561" t="e">
        <v>#N/A</v>
      </c>
      <c r="C151" s="390" t="e">
        <v>#N/A</v>
      </c>
      <c r="D151" s="390" t="e">
        <v>#N/A</v>
      </c>
      <c r="E151" s="396" t="e">
        <v>#N/A</v>
      </c>
      <c r="F151" s="395" t="e">
        <v>#N/A</v>
      </c>
      <c r="G151" s="393" t="e">
        <v>#N/A</v>
      </c>
      <c r="H151" s="393" t="e">
        <v>#N/A</v>
      </c>
      <c r="I151" s="1192" t="e">
        <v>#N/A</v>
      </c>
      <c r="J151" s="561" t="e">
        <v>#N/A</v>
      </c>
      <c r="K151" s="390" t="e">
        <v>#N/A</v>
      </c>
      <c r="L151" s="390" t="e">
        <v>#N/A</v>
      </c>
      <c r="M151" s="396" t="e">
        <v>#N/A</v>
      </c>
      <c r="N151" s="395" t="e">
        <v>#N/A</v>
      </c>
      <c r="O151" s="393" t="e">
        <v>#N/A</v>
      </c>
      <c r="P151" s="393" t="e">
        <v>#N/A</v>
      </c>
      <c r="Q151" s="1192" t="e">
        <v>#N/A</v>
      </c>
      <c r="R151" s="1172"/>
      <c r="S151" s="1195"/>
      <c r="T151" s="1195"/>
      <c r="U151" s="1196"/>
      <c r="V151" s="1197"/>
      <c r="W151" s="1198"/>
      <c r="X151" s="1198"/>
      <c r="Y151" s="1199"/>
      <c r="Z151" s="37"/>
      <c r="AA151" s="37"/>
      <c r="AB151" s="37"/>
      <c r="AC151" s="37"/>
      <c r="AD151" s="37"/>
      <c r="AE151" s="37"/>
      <c r="AF151" s="37"/>
      <c r="AG151" s="37"/>
      <c r="AH151" s="37"/>
      <c r="AI151" s="37"/>
      <c r="AJ151" s="37"/>
      <c r="AK151" s="37"/>
      <c r="AL151" s="37"/>
      <c r="AM151" s="37"/>
      <c r="AN151" s="37"/>
      <c r="AO151" s="37"/>
      <c r="AP151" s="37"/>
      <c r="AQ151" s="37"/>
      <c r="AR151" s="37"/>
    </row>
    <row r="152" spans="1:44" ht="12.75" customHeight="1" x14ac:dyDescent="0.2">
      <c r="A152" s="569">
        <v>2027.11</v>
      </c>
      <c r="B152" s="561" t="e">
        <v>#N/A</v>
      </c>
      <c r="C152" s="390" t="e">
        <v>#N/A</v>
      </c>
      <c r="D152" s="390" t="e">
        <v>#N/A</v>
      </c>
      <c r="E152" s="396" t="e">
        <v>#N/A</v>
      </c>
      <c r="F152" s="395" t="e">
        <v>#N/A</v>
      </c>
      <c r="G152" s="393" t="e">
        <v>#N/A</v>
      </c>
      <c r="H152" s="393" t="e">
        <v>#N/A</v>
      </c>
      <c r="I152" s="1192" t="e">
        <v>#N/A</v>
      </c>
      <c r="J152" s="561" t="e">
        <v>#N/A</v>
      </c>
      <c r="K152" s="390" t="e">
        <v>#N/A</v>
      </c>
      <c r="L152" s="390" t="e">
        <v>#N/A</v>
      </c>
      <c r="M152" s="396" t="e">
        <v>#N/A</v>
      </c>
      <c r="N152" s="395" t="e">
        <v>#N/A</v>
      </c>
      <c r="O152" s="393" t="e">
        <v>#N/A</v>
      </c>
      <c r="P152" s="393" t="e">
        <v>#N/A</v>
      </c>
      <c r="Q152" s="1192" t="e">
        <v>#N/A</v>
      </c>
      <c r="R152" s="1172"/>
      <c r="S152" s="1195"/>
      <c r="T152" s="1195"/>
      <c r="U152" s="1196"/>
      <c r="V152" s="1197"/>
      <c r="W152" s="1198"/>
      <c r="X152" s="1198"/>
      <c r="Y152" s="1199"/>
      <c r="Z152" s="37"/>
      <c r="AA152" s="37"/>
      <c r="AB152" s="37"/>
      <c r="AC152" s="37"/>
      <c r="AD152" s="37"/>
      <c r="AE152" s="37"/>
      <c r="AF152" s="37"/>
      <c r="AG152" s="37"/>
      <c r="AH152" s="37"/>
      <c r="AI152" s="37"/>
      <c r="AJ152" s="37"/>
      <c r="AK152" s="37"/>
      <c r="AL152" s="37"/>
      <c r="AM152" s="37"/>
      <c r="AN152" s="37"/>
      <c r="AO152" s="37"/>
      <c r="AP152" s="37"/>
      <c r="AQ152" s="37"/>
      <c r="AR152" s="37"/>
    </row>
    <row r="153" spans="1:44" ht="12.75" customHeight="1" x14ac:dyDescent="0.2">
      <c r="A153" s="569">
        <v>2027.12</v>
      </c>
      <c r="B153" s="561" t="e">
        <v>#N/A</v>
      </c>
      <c r="C153" s="390" t="e">
        <v>#N/A</v>
      </c>
      <c r="D153" s="390" t="e">
        <v>#N/A</v>
      </c>
      <c r="E153" s="396" t="e">
        <v>#N/A</v>
      </c>
      <c r="F153" s="395" t="e">
        <v>#N/A</v>
      </c>
      <c r="G153" s="393" t="e">
        <v>#N/A</v>
      </c>
      <c r="H153" s="393" t="e">
        <v>#N/A</v>
      </c>
      <c r="I153" s="1192" t="e">
        <v>#N/A</v>
      </c>
      <c r="J153" s="561" t="e">
        <v>#N/A</v>
      </c>
      <c r="K153" s="390" t="e">
        <v>#N/A</v>
      </c>
      <c r="L153" s="390" t="e">
        <v>#N/A</v>
      </c>
      <c r="M153" s="396" t="e">
        <v>#N/A</v>
      </c>
      <c r="N153" s="395" t="e">
        <v>#N/A</v>
      </c>
      <c r="O153" s="393" t="e">
        <v>#N/A</v>
      </c>
      <c r="P153" s="393" t="e">
        <v>#N/A</v>
      </c>
      <c r="Q153" s="1192" t="e">
        <v>#N/A</v>
      </c>
      <c r="R153" s="1172"/>
      <c r="S153" s="1195"/>
      <c r="T153" s="1195"/>
      <c r="U153" s="1196"/>
      <c r="V153" s="1197"/>
      <c r="W153" s="1198"/>
      <c r="X153" s="1198"/>
      <c r="Y153" s="1199"/>
      <c r="Z153" s="37"/>
      <c r="AA153" s="37"/>
      <c r="AB153" s="37"/>
      <c r="AC153" s="37"/>
      <c r="AD153" s="37"/>
      <c r="AE153" s="37"/>
      <c r="AF153" s="37"/>
      <c r="AG153" s="37"/>
      <c r="AH153" s="37"/>
      <c r="AI153" s="37"/>
      <c r="AJ153" s="37"/>
      <c r="AK153" s="37"/>
      <c r="AL153" s="37"/>
      <c r="AM153" s="37"/>
      <c r="AN153" s="37"/>
      <c r="AO153" s="37"/>
      <c r="AP153" s="37"/>
      <c r="AQ153" s="37"/>
      <c r="AR153" s="37"/>
    </row>
    <row r="154" spans="1:44" ht="12.75" customHeight="1" x14ac:dyDescent="0.2">
      <c r="A154" s="569">
        <v>2028.01</v>
      </c>
      <c r="B154" s="561" t="e">
        <v>#N/A</v>
      </c>
      <c r="C154" s="390" t="e">
        <v>#N/A</v>
      </c>
      <c r="D154" s="390" t="e">
        <v>#N/A</v>
      </c>
      <c r="E154" s="396" t="e">
        <v>#N/A</v>
      </c>
      <c r="F154" s="395" t="e">
        <v>#N/A</v>
      </c>
      <c r="G154" s="393" t="e">
        <v>#N/A</v>
      </c>
      <c r="H154" s="393" t="e">
        <v>#N/A</v>
      </c>
      <c r="I154" s="1192" t="e">
        <v>#N/A</v>
      </c>
      <c r="J154" s="561" t="e">
        <v>#N/A</v>
      </c>
      <c r="K154" s="390" t="e">
        <v>#N/A</v>
      </c>
      <c r="L154" s="390" t="e">
        <v>#N/A</v>
      </c>
      <c r="M154" s="396" t="e">
        <v>#N/A</v>
      </c>
      <c r="N154" s="395" t="e">
        <v>#N/A</v>
      </c>
      <c r="O154" s="393" t="e">
        <v>#N/A</v>
      </c>
      <c r="P154" s="393" t="e">
        <v>#N/A</v>
      </c>
      <c r="Q154" s="1192" t="e">
        <v>#N/A</v>
      </c>
      <c r="R154" s="1172"/>
      <c r="S154" s="1195"/>
      <c r="T154" s="1195"/>
      <c r="U154" s="1196"/>
      <c r="V154" s="1197"/>
      <c r="W154" s="1198"/>
      <c r="X154" s="1198"/>
      <c r="Y154" s="1199"/>
      <c r="Z154" s="37"/>
      <c r="AA154" s="37"/>
      <c r="AB154" s="37"/>
      <c r="AC154" s="37"/>
      <c r="AD154" s="37"/>
      <c r="AE154" s="37"/>
      <c r="AF154" s="37"/>
      <c r="AG154" s="37"/>
      <c r="AH154" s="37"/>
      <c r="AI154" s="37"/>
      <c r="AJ154" s="37"/>
      <c r="AK154" s="37"/>
      <c r="AL154" s="37"/>
      <c r="AM154" s="37"/>
      <c r="AN154" s="37"/>
      <c r="AO154" s="37"/>
      <c r="AP154" s="37"/>
      <c r="AQ154" s="37"/>
      <c r="AR154" s="37"/>
    </row>
    <row r="155" spans="1:44" ht="12.75" customHeight="1" x14ac:dyDescent="0.2">
      <c r="A155" s="569">
        <v>2028.02</v>
      </c>
      <c r="B155" s="561" t="e">
        <v>#N/A</v>
      </c>
      <c r="C155" s="390" t="e">
        <v>#N/A</v>
      </c>
      <c r="D155" s="390" t="e">
        <v>#N/A</v>
      </c>
      <c r="E155" s="396" t="e">
        <v>#N/A</v>
      </c>
      <c r="F155" s="395" t="e">
        <v>#N/A</v>
      </c>
      <c r="G155" s="393" t="e">
        <v>#N/A</v>
      </c>
      <c r="H155" s="393" t="e">
        <v>#N/A</v>
      </c>
      <c r="I155" s="1192" t="e">
        <v>#N/A</v>
      </c>
      <c r="J155" s="561" t="e">
        <v>#N/A</v>
      </c>
      <c r="K155" s="390" t="e">
        <v>#N/A</v>
      </c>
      <c r="L155" s="390" t="e">
        <v>#N/A</v>
      </c>
      <c r="M155" s="396" t="e">
        <v>#N/A</v>
      </c>
      <c r="N155" s="395" t="e">
        <v>#N/A</v>
      </c>
      <c r="O155" s="393" t="e">
        <v>#N/A</v>
      </c>
      <c r="P155" s="393" t="e">
        <v>#N/A</v>
      </c>
      <c r="Q155" s="1192" t="e">
        <v>#N/A</v>
      </c>
      <c r="R155" s="1172"/>
      <c r="S155" s="1195"/>
      <c r="T155" s="1195"/>
      <c r="U155" s="1196"/>
      <c r="V155" s="1197"/>
      <c r="W155" s="1198"/>
      <c r="X155" s="1198"/>
      <c r="Y155" s="1199"/>
      <c r="Z155" s="37"/>
      <c r="AA155" s="37"/>
      <c r="AB155" s="37"/>
      <c r="AC155" s="37"/>
      <c r="AD155" s="37"/>
      <c r="AE155" s="37"/>
      <c r="AF155" s="37"/>
      <c r="AG155" s="37"/>
      <c r="AH155" s="37"/>
      <c r="AI155" s="37"/>
      <c r="AJ155" s="37"/>
      <c r="AK155" s="37"/>
      <c r="AL155" s="37"/>
      <c r="AM155" s="37"/>
      <c r="AN155" s="37"/>
      <c r="AO155" s="37"/>
      <c r="AP155" s="37"/>
      <c r="AQ155" s="37"/>
      <c r="AR155" s="37"/>
    </row>
    <row r="156" spans="1:44" ht="12.75" customHeight="1" x14ac:dyDescent="0.2">
      <c r="A156" s="569">
        <v>2028.03</v>
      </c>
      <c r="B156" s="561" t="e">
        <v>#N/A</v>
      </c>
      <c r="C156" s="390" t="e">
        <v>#N/A</v>
      </c>
      <c r="D156" s="390" t="e">
        <v>#N/A</v>
      </c>
      <c r="E156" s="396" t="e">
        <v>#N/A</v>
      </c>
      <c r="F156" s="395" t="e">
        <v>#N/A</v>
      </c>
      <c r="G156" s="393" t="e">
        <v>#N/A</v>
      </c>
      <c r="H156" s="393" t="e">
        <v>#N/A</v>
      </c>
      <c r="I156" s="1192" t="e">
        <v>#N/A</v>
      </c>
      <c r="J156" s="561" t="e">
        <v>#N/A</v>
      </c>
      <c r="K156" s="390" t="e">
        <v>#N/A</v>
      </c>
      <c r="L156" s="390" t="e">
        <v>#N/A</v>
      </c>
      <c r="M156" s="396" t="e">
        <v>#N/A</v>
      </c>
      <c r="N156" s="395" t="e">
        <v>#N/A</v>
      </c>
      <c r="O156" s="393" t="e">
        <v>#N/A</v>
      </c>
      <c r="P156" s="393" t="e">
        <v>#N/A</v>
      </c>
      <c r="Q156" s="1192" t="e">
        <v>#N/A</v>
      </c>
      <c r="R156" s="1172"/>
      <c r="S156" s="1195"/>
      <c r="T156" s="1195"/>
      <c r="U156" s="1196"/>
      <c r="V156" s="1197"/>
      <c r="W156" s="1198"/>
      <c r="X156" s="1198"/>
      <c r="Y156" s="1199"/>
      <c r="Z156" s="37"/>
      <c r="AA156" s="37"/>
      <c r="AB156" s="37"/>
      <c r="AC156" s="37"/>
      <c r="AD156" s="37"/>
      <c r="AE156" s="37"/>
      <c r="AF156" s="37"/>
      <c r="AG156" s="37"/>
      <c r="AH156" s="37"/>
      <c r="AI156" s="37"/>
      <c r="AJ156" s="37"/>
      <c r="AK156" s="37"/>
      <c r="AL156" s="37"/>
      <c r="AM156" s="37"/>
      <c r="AN156" s="37"/>
      <c r="AO156" s="37"/>
      <c r="AP156" s="37"/>
      <c r="AQ156" s="37"/>
      <c r="AR156" s="37"/>
    </row>
    <row r="157" spans="1:44" ht="12.75" customHeight="1" x14ac:dyDescent="0.2">
      <c r="A157" s="569">
        <v>2028.04</v>
      </c>
      <c r="B157" s="561" t="e">
        <v>#N/A</v>
      </c>
      <c r="C157" s="390" t="e">
        <v>#N/A</v>
      </c>
      <c r="D157" s="390" t="e">
        <v>#N/A</v>
      </c>
      <c r="E157" s="396" t="e">
        <v>#N/A</v>
      </c>
      <c r="F157" s="395" t="e">
        <v>#N/A</v>
      </c>
      <c r="G157" s="393" t="e">
        <v>#N/A</v>
      </c>
      <c r="H157" s="393" t="e">
        <v>#N/A</v>
      </c>
      <c r="I157" s="1192" t="e">
        <v>#N/A</v>
      </c>
      <c r="J157" s="561" t="e">
        <v>#N/A</v>
      </c>
      <c r="K157" s="390" t="e">
        <v>#N/A</v>
      </c>
      <c r="L157" s="390" t="e">
        <v>#N/A</v>
      </c>
      <c r="M157" s="396" t="e">
        <v>#N/A</v>
      </c>
      <c r="N157" s="395" t="e">
        <v>#N/A</v>
      </c>
      <c r="O157" s="393" t="e">
        <v>#N/A</v>
      </c>
      <c r="P157" s="393" t="e">
        <v>#N/A</v>
      </c>
      <c r="Q157" s="1192" t="e">
        <v>#N/A</v>
      </c>
      <c r="R157" s="1172"/>
      <c r="S157" s="1195"/>
      <c r="T157" s="1195"/>
      <c r="U157" s="1196"/>
      <c r="V157" s="1197"/>
      <c r="W157" s="1198"/>
      <c r="X157" s="1198"/>
      <c r="Y157" s="1199"/>
      <c r="Z157" s="37"/>
      <c r="AA157" s="37"/>
      <c r="AB157" s="37"/>
      <c r="AC157" s="37"/>
      <c r="AD157" s="37"/>
      <c r="AE157" s="37"/>
      <c r="AF157" s="37"/>
      <c r="AG157" s="37"/>
      <c r="AH157" s="37"/>
      <c r="AI157" s="37"/>
      <c r="AJ157" s="37"/>
      <c r="AK157" s="37"/>
      <c r="AL157" s="37"/>
      <c r="AM157" s="37"/>
      <c r="AN157" s="37"/>
      <c r="AO157" s="37"/>
      <c r="AP157" s="37"/>
      <c r="AQ157" s="37"/>
      <c r="AR157" s="37"/>
    </row>
    <row r="158" spans="1:44" ht="12.75" customHeight="1" x14ac:dyDescent="0.2">
      <c r="A158" s="569">
        <v>2028.05</v>
      </c>
      <c r="B158" s="561" t="e">
        <v>#N/A</v>
      </c>
      <c r="C158" s="390" t="e">
        <v>#N/A</v>
      </c>
      <c r="D158" s="390" t="e">
        <v>#N/A</v>
      </c>
      <c r="E158" s="396" t="e">
        <v>#N/A</v>
      </c>
      <c r="F158" s="395" t="e">
        <v>#N/A</v>
      </c>
      <c r="G158" s="393" t="e">
        <v>#N/A</v>
      </c>
      <c r="H158" s="393" t="e">
        <v>#N/A</v>
      </c>
      <c r="I158" s="1192" t="e">
        <v>#N/A</v>
      </c>
      <c r="J158" s="561" t="e">
        <v>#N/A</v>
      </c>
      <c r="K158" s="390" t="e">
        <v>#N/A</v>
      </c>
      <c r="L158" s="390" t="e">
        <v>#N/A</v>
      </c>
      <c r="M158" s="396" t="e">
        <v>#N/A</v>
      </c>
      <c r="N158" s="395" t="e">
        <v>#N/A</v>
      </c>
      <c r="O158" s="393" t="e">
        <v>#N/A</v>
      </c>
      <c r="P158" s="393" t="e">
        <v>#N/A</v>
      </c>
      <c r="Q158" s="1192" t="e">
        <v>#N/A</v>
      </c>
      <c r="R158" s="1172"/>
      <c r="S158" s="1195"/>
      <c r="T158" s="1195"/>
      <c r="U158" s="1196"/>
      <c r="V158" s="1197"/>
      <c r="W158" s="1198"/>
      <c r="X158" s="1198"/>
      <c r="Y158" s="1199"/>
      <c r="Z158" s="37"/>
      <c r="AA158" s="37"/>
      <c r="AB158" s="37"/>
      <c r="AC158" s="37"/>
      <c r="AD158" s="37"/>
      <c r="AE158" s="37"/>
      <c r="AF158" s="37"/>
      <c r="AG158" s="37"/>
      <c r="AH158" s="37"/>
      <c r="AI158" s="37"/>
      <c r="AJ158" s="37"/>
      <c r="AK158" s="37"/>
      <c r="AL158" s="37"/>
      <c r="AM158" s="37"/>
      <c r="AN158" s="37"/>
      <c r="AO158" s="37"/>
      <c r="AP158" s="37"/>
      <c r="AQ158" s="37"/>
      <c r="AR158" s="37"/>
    </row>
    <row r="159" spans="1:44" ht="12.75" customHeight="1" x14ac:dyDescent="0.2">
      <c r="A159" s="569">
        <v>2028.06</v>
      </c>
      <c r="B159" s="561" t="e">
        <v>#N/A</v>
      </c>
      <c r="C159" s="390" t="e">
        <v>#N/A</v>
      </c>
      <c r="D159" s="390" t="e">
        <v>#N/A</v>
      </c>
      <c r="E159" s="396" t="e">
        <v>#N/A</v>
      </c>
      <c r="F159" s="395" t="e">
        <v>#N/A</v>
      </c>
      <c r="G159" s="393" t="e">
        <v>#N/A</v>
      </c>
      <c r="H159" s="393" t="e">
        <v>#N/A</v>
      </c>
      <c r="I159" s="1192" t="e">
        <v>#N/A</v>
      </c>
      <c r="J159" s="561" t="e">
        <v>#N/A</v>
      </c>
      <c r="K159" s="390" t="e">
        <v>#N/A</v>
      </c>
      <c r="L159" s="390" t="e">
        <v>#N/A</v>
      </c>
      <c r="M159" s="396" t="e">
        <v>#N/A</v>
      </c>
      <c r="N159" s="395" t="e">
        <v>#N/A</v>
      </c>
      <c r="O159" s="393" t="e">
        <v>#N/A</v>
      </c>
      <c r="P159" s="393" t="e">
        <v>#N/A</v>
      </c>
      <c r="Q159" s="1192" t="e">
        <v>#N/A</v>
      </c>
      <c r="R159" s="1172"/>
      <c r="S159" s="1195"/>
      <c r="T159" s="1195"/>
      <c r="U159" s="1196"/>
      <c r="V159" s="1197"/>
      <c r="W159" s="1198"/>
      <c r="X159" s="1198"/>
      <c r="Y159" s="1199"/>
      <c r="Z159" s="37"/>
      <c r="AA159" s="37"/>
      <c r="AB159" s="37"/>
      <c r="AC159" s="37"/>
      <c r="AD159" s="37"/>
      <c r="AE159" s="37"/>
      <c r="AF159" s="37"/>
      <c r="AG159" s="37"/>
      <c r="AH159" s="37"/>
      <c r="AI159" s="37"/>
      <c r="AJ159" s="37"/>
      <c r="AK159" s="37"/>
      <c r="AL159" s="37"/>
      <c r="AM159" s="37"/>
      <c r="AN159" s="37"/>
      <c r="AO159" s="37"/>
      <c r="AP159" s="37"/>
      <c r="AQ159" s="37"/>
      <c r="AR159" s="37"/>
    </row>
    <row r="160" spans="1:44" ht="12.75" customHeight="1" x14ac:dyDescent="0.2">
      <c r="A160" s="569">
        <v>2028.07</v>
      </c>
      <c r="B160" s="561" t="e">
        <v>#N/A</v>
      </c>
      <c r="C160" s="390" t="e">
        <v>#N/A</v>
      </c>
      <c r="D160" s="390" t="e">
        <v>#N/A</v>
      </c>
      <c r="E160" s="396" t="e">
        <v>#N/A</v>
      </c>
      <c r="F160" s="395" t="e">
        <v>#N/A</v>
      </c>
      <c r="G160" s="393" t="e">
        <v>#N/A</v>
      </c>
      <c r="H160" s="393" t="e">
        <v>#N/A</v>
      </c>
      <c r="I160" s="1192" t="e">
        <v>#N/A</v>
      </c>
      <c r="J160" s="561" t="e">
        <v>#N/A</v>
      </c>
      <c r="K160" s="390" t="e">
        <v>#N/A</v>
      </c>
      <c r="L160" s="390" t="e">
        <v>#N/A</v>
      </c>
      <c r="M160" s="396" t="e">
        <v>#N/A</v>
      </c>
      <c r="N160" s="395" t="e">
        <v>#N/A</v>
      </c>
      <c r="O160" s="393" t="e">
        <v>#N/A</v>
      </c>
      <c r="P160" s="393" t="e">
        <v>#N/A</v>
      </c>
      <c r="Q160" s="1192" t="e">
        <v>#N/A</v>
      </c>
      <c r="R160" s="1172"/>
      <c r="S160" s="1195"/>
      <c r="T160" s="1195"/>
      <c r="U160" s="1196"/>
      <c r="V160" s="1197"/>
      <c r="W160" s="1198"/>
      <c r="X160" s="1198"/>
      <c r="Y160" s="1199"/>
      <c r="Z160" s="37"/>
      <c r="AA160" s="37"/>
      <c r="AB160" s="37"/>
      <c r="AC160" s="37"/>
      <c r="AD160" s="37"/>
      <c r="AE160" s="37"/>
      <c r="AF160" s="37"/>
      <c r="AG160" s="37"/>
      <c r="AH160" s="37"/>
      <c r="AI160" s="37"/>
      <c r="AJ160" s="37"/>
      <c r="AK160" s="37"/>
      <c r="AL160" s="37"/>
      <c r="AM160" s="37"/>
      <c r="AN160" s="37"/>
      <c r="AO160" s="37"/>
      <c r="AP160" s="37"/>
      <c r="AQ160" s="37"/>
      <c r="AR160" s="37"/>
    </row>
    <row r="161" spans="1:44" ht="12.75" customHeight="1" x14ac:dyDescent="0.2">
      <c r="A161" s="569">
        <v>2028.08</v>
      </c>
      <c r="B161" s="561" t="e">
        <v>#N/A</v>
      </c>
      <c r="C161" s="390" t="e">
        <v>#N/A</v>
      </c>
      <c r="D161" s="390" t="e">
        <v>#N/A</v>
      </c>
      <c r="E161" s="396" t="e">
        <v>#N/A</v>
      </c>
      <c r="F161" s="395" t="e">
        <v>#N/A</v>
      </c>
      <c r="G161" s="393" t="e">
        <v>#N/A</v>
      </c>
      <c r="H161" s="393" t="e">
        <v>#N/A</v>
      </c>
      <c r="I161" s="1192" t="e">
        <v>#N/A</v>
      </c>
      <c r="J161" s="561" t="e">
        <v>#N/A</v>
      </c>
      <c r="K161" s="390" t="e">
        <v>#N/A</v>
      </c>
      <c r="L161" s="390" t="e">
        <v>#N/A</v>
      </c>
      <c r="M161" s="396" t="e">
        <v>#N/A</v>
      </c>
      <c r="N161" s="395" t="e">
        <v>#N/A</v>
      </c>
      <c r="O161" s="393" t="e">
        <v>#N/A</v>
      </c>
      <c r="P161" s="393" t="e">
        <v>#N/A</v>
      </c>
      <c r="Q161" s="1192" t="e">
        <v>#N/A</v>
      </c>
      <c r="R161" s="1172"/>
      <c r="S161" s="1195"/>
      <c r="T161" s="1195"/>
      <c r="U161" s="1196"/>
      <c r="V161" s="1197"/>
      <c r="W161" s="1198"/>
      <c r="X161" s="1198"/>
      <c r="Y161" s="1199"/>
      <c r="Z161" s="37"/>
      <c r="AA161" s="37"/>
      <c r="AB161" s="37"/>
      <c r="AC161" s="37"/>
      <c r="AD161" s="37"/>
      <c r="AE161" s="37"/>
      <c r="AF161" s="37"/>
      <c r="AG161" s="37"/>
      <c r="AH161" s="37"/>
      <c r="AI161" s="37"/>
      <c r="AJ161" s="37"/>
      <c r="AK161" s="37"/>
      <c r="AL161" s="37"/>
      <c r="AM161" s="37"/>
      <c r="AN161" s="37"/>
      <c r="AO161" s="37"/>
      <c r="AP161" s="37"/>
      <c r="AQ161" s="37"/>
      <c r="AR161" s="37"/>
    </row>
    <row r="162" spans="1:44" ht="12.75" customHeight="1" x14ac:dyDescent="0.2">
      <c r="A162" s="569">
        <v>2028.09</v>
      </c>
      <c r="B162" s="561" t="e">
        <v>#N/A</v>
      </c>
      <c r="C162" s="390" t="e">
        <v>#N/A</v>
      </c>
      <c r="D162" s="390" t="e">
        <v>#N/A</v>
      </c>
      <c r="E162" s="396" t="e">
        <v>#N/A</v>
      </c>
      <c r="F162" s="395" t="e">
        <v>#N/A</v>
      </c>
      <c r="G162" s="393" t="e">
        <v>#N/A</v>
      </c>
      <c r="H162" s="393" t="e">
        <v>#N/A</v>
      </c>
      <c r="I162" s="1192" t="e">
        <v>#N/A</v>
      </c>
      <c r="J162" s="561" t="e">
        <v>#N/A</v>
      </c>
      <c r="K162" s="390" t="e">
        <v>#N/A</v>
      </c>
      <c r="L162" s="390" t="e">
        <v>#N/A</v>
      </c>
      <c r="M162" s="396" t="e">
        <v>#N/A</v>
      </c>
      <c r="N162" s="395" t="e">
        <v>#N/A</v>
      </c>
      <c r="O162" s="393" t="e">
        <v>#N/A</v>
      </c>
      <c r="P162" s="393" t="e">
        <v>#N/A</v>
      </c>
      <c r="Q162" s="1192" t="e">
        <v>#N/A</v>
      </c>
      <c r="R162" s="1172"/>
      <c r="S162" s="1195"/>
      <c r="T162" s="1195"/>
      <c r="U162" s="1196"/>
      <c r="V162" s="1197"/>
      <c r="W162" s="1198"/>
      <c r="X162" s="1198"/>
      <c r="Y162" s="1199"/>
      <c r="Z162" s="37"/>
      <c r="AA162" s="37"/>
      <c r="AB162" s="37"/>
      <c r="AC162" s="37"/>
      <c r="AD162" s="37"/>
      <c r="AE162" s="37"/>
      <c r="AF162" s="37"/>
      <c r="AG162" s="37"/>
      <c r="AH162" s="37"/>
      <c r="AI162" s="37"/>
      <c r="AJ162" s="37"/>
      <c r="AK162" s="37"/>
      <c r="AL162" s="37"/>
      <c r="AM162" s="37"/>
      <c r="AN162" s="37"/>
      <c r="AO162" s="37"/>
      <c r="AP162" s="37"/>
      <c r="AQ162" s="37"/>
      <c r="AR162" s="37"/>
    </row>
    <row r="163" spans="1:44" ht="12.75" customHeight="1" x14ac:dyDescent="0.2">
      <c r="A163" s="569">
        <v>2028.1</v>
      </c>
      <c r="B163" s="561" t="e">
        <v>#N/A</v>
      </c>
      <c r="C163" s="390" t="e">
        <v>#N/A</v>
      </c>
      <c r="D163" s="390" t="e">
        <v>#N/A</v>
      </c>
      <c r="E163" s="396" t="e">
        <v>#N/A</v>
      </c>
      <c r="F163" s="395" t="e">
        <v>#N/A</v>
      </c>
      <c r="G163" s="393" t="e">
        <v>#N/A</v>
      </c>
      <c r="H163" s="393" t="e">
        <v>#N/A</v>
      </c>
      <c r="I163" s="1192" t="e">
        <v>#N/A</v>
      </c>
      <c r="J163" s="561" t="e">
        <v>#N/A</v>
      </c>
      <c r="K163" s="390" t="e">
        <v>#N/A</v>
      </c>
      <c r="L163" s="390" t="e">
        <v>#N/A</v>
      </c>
      <c r="M163" s="396" t="e">
        <v>#N/A</v>
      </c>
      <c r="N163" s="395" t="e">
        <v>#N/A</v>
      </c>
      <c r="O163" s="393" t="e">
        <v>#N/A</v>
      </c>
      <c r="P163" s="393" t="e">
        <v>#N/A</v>
      </c>
      <c r="Q163" s="1192" t="e">
        <v>#N/A</v>
      </c>
      <c r="R163" s="1172"/>
      <c r="S163" s="1195"/>
      <c r="T163" s="1195"/>
      <c r="U163" s="1196"/>
      <c r="V163" s="1197"/>
      <c r="W163" s="1198"/>
      <c r="X163" s="1198"/>
      <c r="Y163" s="1199"/>
      <c r="Z163" s="37"/>
      <c r="AA163" s="37"/>
      <c r="AB163" s="37"/>
      <c r="AC163" s="37"/>
      <c r="AD163" s="37"/>
      <c r="AE163" s="37"/>
      <c r="AF163" s="37"/>
      <c r="AG163" s="37"/>
      <c r="AH163" s="37"/>
      <c r="AI163" s="37"/>
      <c r="AJ163" s="37"/>
      <c r="AK163" s="37"/>
      <c r="AL163" s="37"/>
      <c r="AM163" s="37"/>
      <c r="AN163" s="37"/>
      <c r="AO163" s="37"/>
      <c r="AP163" s="37"/>
      <c r="AQ163" s="37"/>
      <c r="AR163" s="37"/>
    </row>
    <row r="164" spans="1:44" ht="12.75" customHeight="1" x14ac:dyDescent="0.2">
      <c r="A164" s="569">
        <v>2028.11</v>
      </c>
      <c r="B164" s="561" t="e">
        <v>#N/A</v>
      </c>
      <c r="C164" s="390" t="e">
        <v>#N/A</v>
      </c>
      <c r="D164" s="390" t="e">
        <v>#N/A</v>
      </c>
      <c r="E164" s="396" t="e">
        <v>#N/A</v>
      </c>
      <c r="F164" s="395" t="e">
        <v>#N/A</v>
      </c>
      <c r="G164" s="393" t="e">
        <v>#N/A</v>
      </c>
      <c r="H164" s="393" t="e">
        <v>#N/A</v>
      </c>
      <c r="I164" s="1192" t="e">
        <v>#N/A</v>
      </c>
      <c r="J164" s="561" t="e">
        <v>#N/A</v>
      </c>
      <c r="K164" s="390" t="e">
        <v>#N/A</v>
      </c>
      <c r="L164" s="390" t="e">
        <v>#N/A</v>
      </c>
      <c r="M164" s="396" t="e">
        <v>#N/A</v>
      </c>
      <c r="N164" s="395" t="e">
        <v>#N/A</v>
      </c>
      <c r="O164" s="393" t="e">
        <v>#N/A</v>
      </c>
      <c r="P164" s="393" t="e">
        <v>#N/A</v>
      </c>
      <c r="Q164" s="1192" t="e">
        <v>#N/A</v>
      </c>
      <c r="R164" s="1172"/>
      <c r="S164" s="1195"/>
      <c r="T164" s="1195"/>
      <c r="U164" s="1196"/>
      <c r="V164" s="1197"/>
      <c r="W164" s="1198"/>
      <c r="X164" s="1198"/>
      <c r="Y164" s="1199"/>
      <c r="Z164" s="37"/>
      <c r="AA164" s="37"/>
      <c r="AB164" s="37"/>
      <c r="AC164" s="37"/>
      <c r="AD164" s="37"/>
      <c r="AE164" s="37"/>
      <c r="AF164" s="37"/>
      <c r="AG164" s="37"/>
      <c r="AH164" s="37"/>
      <c r="AI164" s="37"/>
      <c r="AJ164" s="37"/>
      <c r="AK164" s="37"/>
      <c r="AL164" s="37"/>
      <c r="AM164" s="37"/>
      <c r="AN164" s="37"/>
      <c r="AO164" s="37"/>
      <c r="AP164" s="37"/>
      <c r="AQ164" s="37"/>
      <c r="AR164" s="37"/>
    </row>
    <row r="165" spans="1:44" ht="12.75" customHeight="1" x14ac:dyDescent="0.2">
      <c r="A165" s="569">
        <v>2028.12</v>
      </c>
      <c r="B165" s="561" t="e">
        <v>#N/A</v>
      </c>
      <c r="C165" s="390" t="e">
        <v>#N/A</v>
      </c>
      <c r="D165" s="390" t="e">
        <v>#N/A</v>
      </c>
      <c r="E165" s="396" t="e">
        <v>#N/A</v>
      </c>
      <c r="F165" s="395" t="e">
        <v>#N/A</v>
      </c>
      <c r="G165" s="393" t="e">
        <v>#N/A</v>
      </c>
      <c r="H165" s="393" t="e">
        <v>#N/A</v>
      </c>
      <c r="I165" s="1192" t="e">
        <v>#N/A</v>
      </c>
      <c r="J165" s="561" t="e">
        <v>#N/A</v>
      </c>
      <c r="K165" s="390" t="e">
        <v>#N/A</v>
      </c>
      <c r="L165" s="390" t="e">
        <v>#N/A</v>
      </c>
      <c r="M165" s="396" t="e">
        <v>#N/A</v>
      </c>
      <c r="N165" s="395" t="e">
        <v>#N/A</v>
      </c>
      <c r="O165" s="393" t="e">
        <v>#N/A</v>
      </c>
      <c r="P165" s="393" t="e">
        <v>#N/A</v>
      </c>
      <c r="Q165" s="1192" t="e">
        <v>#N/A</v>
      </c>
      <c r="R165" s="1172"/>
      <c r="S165" s="1195"/>
      <c r="T165" s="1195"/>
      <c r="U165" s="1196"/>
      <c r="V165" s="1197"/>
      <c r="W165" s="1198"/>
      <c r="X165" s="1198"/>
      <c r="Y165" s="1199"/>
      <c r="Z165" s="37"/>
      <c r="AA165" s="37"/>
      <c r="AB165" s="37"/>
      <c r="AC165" s="37"/>
      <c r="AD165" s="37"/>
      <c r="AE165" s="37"/>
      <c r="AF165" s="37"/>
      <c r="AG165" s="37"/>
      <c r="AH165" s="37"/>
      <c r="AI165" s="37"/>
      <c r="AJ165" s="37"/>
      <c r="AK165" s="37"/>
      <c r="AL165" s="37"/>
      <c r="AM165" s="37"/>
      <c r="AN165" s="37"/>
      <c r="AO165" s="37"/>
      <c r="AP165" s="37"/>
      <c r="AQ165" s="37"/>
      <c r="AR165" s="37"/>
    </row>
    <row r="166" spans="1:44" ht="12.75" customHeight="1" x14ac:dyDescent="0.2">
      <c r="A166" s="569">
        <v>2029.01</v>
      </c>
      <c r="B166" s="561" t="e">
        <v>#N/A</v>
      </c>
      <c r="C166" s="390" t="e">
        <v>#N/A</v>
      </c>
      <c r="D166" s="390" t="e">
        <v>#N/A</v>
      </c>
      <c r="E166" s="396" t="e">
        <v>#N/A</v>
      </c>
      <c r="F166" s="395" t="e">
        <v>#N/A</v>
      </c>
      <c r="G166" s="393" t="e">
        <v>#N/A</v>
      </c>
      <c r="H166" s="393" t="e">
        <v>#N/A</v>
      </c>
      <c r="I166" s="1192" t="e">
        <v>#N/A</v>
      </c>
      <c r="J166" s="561" t="e">
        <v>#N/A</v>
      </c>
      <c r="K166" s="390" t="e">
        <v>#N/A</v>
      </c>
      <c r="L166" s="390" t="e">
        <v>#N/A</v>
      </c>
      <c r="M166" s="396" t="e">
        <v>#N/A</v>
      </c>
      <c r="N166" s="395" t="e">
        <v>#N/A</v>
      </c>
      <c r="O166" s="393" t="e">
        <v>#N/A</v>
      </c>
      <c r="P166" s="393" t="e">
        <v>#N/A</v>
      </c>
      <c r="Q166" s="1192" t="e">
        <v>#N/A</v>
      </c>
      <c r="R166" s="1172"/>
      <c r="S166" s="1195"/>
      <c r="T166" s="1195"/>
      <c r="U166" s="1196"/>
      <c r="V166" s="1197"/>
      <c r="W166" s="1198"/>
      <c r="X166" s="1198"/>
      <c r="Y166" s="1199"/>
      <c r="Z166" s="37"/>
      <c r="AA166" s="37"/>
      <c r="AB166" s="37"/>
      <c r="AC166" s="37"/>
      <c r="AD166" s="37"/>
      <c r="AE166" s="37"/>
      <c r="AF166" s="37"/>
      <c r="AG166" s="37"/>
      <c r="AH166" s="37"/>
      <c r="AI166" s="37"/>
      <c r="AJ166" s="37"/>
      <c r="AK166" s="37"/>
      <c r="AL166" s="37"/>
      <c r="AM166" s="37"/>
      <c r="AN166" s="37"/>
      <c r="AO166" s="37"/>
      <c r="AP166" s="37"/>
      <c r="AQ166" s="37"/>
      <c r="AR166" s="37"/>
    </row>
    <row r="167" spans="1:44" ht="12.75" customHeight="1" x14ac:dyDescent="0.2">
      <c r="A167" s="569">
        <v>2029.02</v>
      </c>
      <c r="B167" s="561" t="e">
        <v>#N/A</v>
      </c>
      <c r="C167" s="390" t="e">
        <v>#N/A</v>
      </c>
      <c r="D167" s="390" t="e">
        <v>#N/A</v>
      </c>
      <c r="E167" s="396" t="e">
        <v>#N/A</v>
      </c>
      <c r="F167" s="395" t="e">
        <v>#N/A</v>
      </c>
      <c r="G167" s="393" t="e">
        <v>#N/A</v>
      </c>
      <c r="H167" s="393" t="e">
        <v>#N/A</v>
      </c>
      <c r="I167" s="1192" t="e">
        <v>#N/A</v>
      </c>
      <c r="J167" s="561" t="e">
        <v>#N/A</v>
      </c>
      <c r="K167" s="390" t="e">
        <v>#N/A</v>
      </c>
      <c r="L167" s="390" t="e">
        <v>#N/A</v>
      </c>
      <c r="M167" s="396" t="e">
        <v>#N/A</v>
      </c>
      <c r="N167" s="395" t="e">
        <v>#N/A</v>
      </c>
      <c r="O167" s="393" t="e">
        <v>#N/A</v>
      </c>
      <c r="P167" s="393" t="e">
        <v>#N/A</v>
      </c>
      <c r="Q167" s="1192" t="e">
        <v>#N/A</v>
      </c>
      <c r="R167" s="1172"/>
      <c r="S167" s="1195"/>
      <c r="T167" s="1195"/>
      <c r="U167" s="1196"/>
      <c r="V167" s="1197"/>
      <c r="W167" s="1198"/>
      <c r="X167" s="1198"/>
      <c r="Y167" s="1199"/>
      <c r="Z167" s="37"/>
      <c r="AA167" s="37"/>
      <c r="AB167" s="37"/>
      <c r="AC167" s="37"/>
      <c r="AD167" s="37"/>
      <c r="AE167" s="37"/>
      <c r="AF167" s="37"/>
      <c r="AG167" s="37"/>
      <c r="AH167" s="37"/>
      <c r="AI167" s="37"/>
      <c r="AJ167" s="37"/>
      <c r="AK167" s="37"/>
      <c r="AL167" s="37"/>
      <c r="AM167" s="37"/>
      <c r="AN167" s="37"/>
      <c r="AO167" s="37"/>
      <c r="AP167" s="37"/>
      <c r="AQ167" s="37"/>
      <c r="AR167" s="37"/>
    </row>
    <row r="168" spans="1:44" ht="12.75" customHeight="1" x14ac:dyDescent="0.2">
      <c r="A168" s="569">
        <v>2029.03</v>
      </c>
      <c r="B168" s="561" t="e">
        <v>#N/A</v>
      </c>
      <c r="C168" s="390" t="e">
        <v>#N/A</v>
      </c>
      <c r="D168" s="390" t="e">
        <v>#N/A</v>
      </c>
      <c r="E168" s="396" t="e">
        <v>#N/A</v>
      </c>
      <c r="F168" s="395" t="e">
        <v>#N/A</v>
      </c>
      <c r="G168" s="393" t="e">
        <v>#N/A</v>
      </c>
      <c r="H168" s="393" t="e">
        <v>#N/A</v>
      </c>
      <c r="I168" s="1192" t="e">
        <v>#N/A</v>
      </c>
      <c r="J168" s="561" t="e">
        <v>#N/A</v>
      </c>
      <c r="K168" s="390" t="e">
        <v>#N/A</v>
      </c>
      <c r="L168" s="390" t="e">
        <v>#N/A</v>
      </c>
      <c r="M168" s="396" t="e">
        <v>#N/A</v>
      </c>
      <c r="N168" s="395" t="e">
        <v>#N/A</v>
      </c>
      <c r="O168" s="393" t="e">
        <v>#N/A</v>
      </c>
      <c r="P168" s="393" t="e">
        <v>#N/A</v>
      </c>
      <c r="Q168" s="1192" t="e">
        <v>#N/A</v>
      </c>
      <c r="R168" s="1172"/>
      <c r="S168" s="1195"/>
      <c r="T168" s="1195"/>
      <c r="U168" s="1196"/>
      <c r="V168" s="1197"/>
      <c r="W168" s="1198"/>
      <c r="X168" s="1198"/>
      <c r="Y168" s="1199"/>
      <c r="Z168" s="37"/>
      <c r="AA168" s="37"/>
      <c r="AB168" s="37"/>
      <c r="AC168" s="37"/>
      <c r="AD168" s="37"/>
      <c r="AE168" s="37"/>
      <c r="AF168" s="37"/>
      <c r="AG168" s="37"/>
      <c r="AH168" s="37"/>
      <c r="AI168" s="37"/>
      <c r="AJ168" s="37"/>
      <c r="AK168" s="37"/>
      <c r="AL168" s="37"/>
      <c r="AM168" s="37"/>
      <c r="AN168" s="37"/>
      <c r="AO168" s="37"/>
      <c r="AP168" s="37"/>
      <c r="AQ168" s="37"/>
      <c r="AR168" s="37"/>
    </row>
    <row r="169" spans="1:44" ht="12.75" customHeight="1" x14ac:dyDescent="0.2">
      <c r="A169" s="569">
        <v>2029.04</v>
      </c>
      <c r="B169" s="561" t="e">
        <v>#N/A</v>
      </c>
      <c r="C169" s="390" t="e">
        <v>#N/A</v>
      </c>
      <c r="D169" s="390" t="e">
        <v>#N/A</v>
      </c>
      <c r="E169" s="396" t="e">
        <v>#N/A</v>
      </c>
      <c r="F169" s="395" t="e">
        <v>#N/A</v>
      </c>
      <c r="G169" s="393" t="e">
        <v>#N/A</v>
      </c>
      <c r="H169" s="393" t="e">
        <v>#N/A</v>
      </c>
      <c r="I169" s="1192" t="e">
        <v>#N/A</v>
      </c>
      <c r="J169" s="561" t="e">
        <v>#N/A</v>
      </c>
      <c r="K169" s="390" t="e">
        <v>#N/A</v>
      </c>
      <c r="L169" s="390" t="e">
        <v>#N/A</v>
      </c>
      <c r="M169" s="396" t="e">
        <v>#N/A</v>
      </c>
      <c r="N169" s="395" t="e">
        <v>#N/A</v>
      </c>
      <c r="O169" s="393" t="e">
        <v>#N/A</v>
      </c>
      <c r="P169" s="393" t="e">
        <v>#N/A</v>
      </c>
      <c r="Q169" s="1192" t="e">
        <v>#N/A</v>
      </c>
      <c r="R169" s="1172"/>
      <c r="S169" s="1195"/>
      <c r="T169" s="1195"/>
      <c r="U169" s="1196"/>
      <c r="V169" s="1197"/>
      <c r="W169" s="1198"/>
      <c r="X169" s="1198"/>
      <c r="Y169" s="1199"/>
      <c r="Z169" s="37"/>
      <c r="AA169" s="37"/>
      <c r="AB169" s="37"/>
      <c r="AC169" s="37"/>
      <c r="AD169" s="37"/>
      <c r="AE169" s="37"/>
      <c r="AF169" s="37"/>
      <c r="AG169" s="37"/>
      <c r="AH169" s="37"/>
      <c r="AI169" s="37"/>
      <c r="AJ169" s="37"/>
      <c r="AK169" s="37"/>
      <c r="AL169" s="37"/>
      <c r="AM169" s="37"/>
      <c r="AN169" s="37"/>
      <c r="AO169" s="37"/>
      <c r="AP169" s="37"/>
      <c r="AQ169" s="37"/>
      <c r="AR169" s="37"/>
    </row>
    <row r="170" spans="1:44" ht="12.75" customHeight="1" x14ac:dyDescent="0.2">
      <c r="A170" s="569">
        <v>2029.05</v>
      </c>
      <c r="B170" s="561" t="e">
        <v>#N/A</v>
      </c>
      <c r="C170" s="390" t="e">
        <v>#N/A</v>
      </c>
      <c r="D170" s="390" t="e">
        <v>#N/A</v>
      </c>
      <c r="E170" s="396" t="e">
        <v>#N/A</v>
      </c>
      <c r="F170" s="395" t="e">
        <v>#N/A</v>
      </c>
      <c r="G170" s="393" t="e">
        <v>#N/A</v>
      </c>
      <c r="H170" s="393" t="e">
        <v>#N/A</v>
      </c>
      <c r="I170" s="1192" t="e">
        <v>#N/A</v>
      </c>
      <c r="J170" s="561" t="e">
        <v>#N/A</v>
      </c>
      <c r="K170" s="390" t="e">
        <v>#N/A</v>
      </c>
      <c r="L170" s="390" t="e">
        <v>#N/A</v>
      </c>
      <c r="M170" s="396" t="e">
        <v>#N/A</v>
      </c>
      <c r="N170" s="395" t="e">
        <v>#N/A</v>
      </c>
      <c r="O170" s="393" t="e">
        <v>#N/A</v>
      </c>
      <c r="P170" s="393" t="e">
        <v>#N/A</v>
      </c>
      <c r="Q170" s="1192" t="e">
        <v>#N/A</v>
      </c>
      <c r="R170" s="1172"/>
      <c r="S170" s="1195"/>
      <c r="T170" s="1195"/>
      <c r="U170" s="1196"/>
      <c r="V170" s="1197"/>
      <c r="W170" s="1198"/>
      <c r="X170" s="1198"/>
      <c r="Y170" s="1199"/>
      <c r="Z170" s="37"/>
      <c r="AA170" s="37"/>
      <c r="AB170" s="37"/>
      <c r="AC170" s="37"/>
      <c r="AD170" s="37"/>
      <c r="AE170" s="37"/>
      <c r="AF170" s="37"/>
      <c r="AG170" s="37"/>
      <c r="AH170" s="37"/>
      <c r="AI170" s="37"/>
      <c r="AJ170" s="37"/>
      <c r="AK170" s="37"/>
      <c r="AL170" s="37"/>
      <c r="AM170" s="37"/>
      <c r="AN170" s="37"/>
      <c r="AO170" s="37"/>
      <c r="AP170" s="37"/>
      <c r="AQ170" s="37"/>
      <c r="AR170" s="37"/>
    </row>
    <row r="171" spans="1:44" ht="12.75" customHeight="1" x14ac:dyDescent="0.2">
      <c r="A171" s="569">
        <v>2029.06</v>
      </c>
      <c r="B171" s="561" t="e">
        <v>#N/A</v>
      </c>
      <c r="C171" s="390" t="e">
        <v>#N/A</v>
      </c>
      <c r="D171" s="390" t="e">
        <v>#N/A</v>
      </c>
      <c r="E171" s="396" t="e">
        <v>#N/A</v>
      </c>
      <c r="F171" s="395" t="e">
        <v>#N/A</v>
      </c>
      <c r="G171" s="393" t="e">
        <v>#N/A</v>
      </c>
      <c r="H171" s="393" t="e">
        <v>#N/A</v>
      </c>
      <c r="I171" s="1192" t="e">
        <v>#N/A</v>
      </c>
      <c r="J171" s="561" t="e">
        <v>#N/A</v>
      </c>
      <c r="K171" s="390" t="e">
        <v>#N/A</v>
      </c>
      <c r="L171" s="390" t="e">
        <v>#N/A</v>
      </c>
      <c r="M171" s="396" t="e">
        <v>#N/A</v>
      </c>
      <c r="N171" s="395" t="e">
        <v>#N/A</v>
      </c>
      <c r="O171" s="393" t="e">
        <v>#N/A</v>
      </c>
      <c r="P171" s="393" t="e">
        <v>#N/A</v>
      </c>
      <c r="Q171" s="1192" t="e">
        <v>#N/A</v>
      </c>
      <c r="R171" s="1172"/>
      <c r="S171" s="1195"/>
      <c r="T171" s="1195"/>
      <c r="U171" s="1196"/>
      <c r="V171" s="1197"/>
      <c r="W171" s="1198"/>
      <c r="X171" s="1198"/>
      <c r="Y171" s="1199"/>
      <c r="Z171" s="37"/>
      <c r="AA171" s="37"/>
      <c r="AB171" s="37"/>
      <c r="AC171" s="37"/>
      <c r="AD171" s="37"/>
      <c r="AE171" s="37"/>
      <c r="AF171" s="37"/>
      <c r="AG171" s="37"/>
      <c r="AH171" s="37"/>
      <c r="AI171" s="37"/>
      <c r="AJ171" s="37"/>
      <c r="AK171" s="37"/>
      <c r="AL171" s="37"/>
      <c r="AM171" s="37"/>
      <c r="AN171" s="37"/>
      <c r="AO171" s="37"/>
      <c r="AP171" s="37"/>
      <c r="AQ171" s="37"/>
      <c r="AR171" s="37"/>
    </row>
    <row r="172" spans="1:44" ht="12.75" customHeight="1" x14ac:dyDescent="0.2">
      <c r="A172" s="569">
        <v>2029.07</v>
      </c>
      <c r="B172" s="561" t="e">
        <v>#N/A</v>
      </c>
      <c r="C172" s="390" t="e">
        <v>#N/A</v>
      </c>
      <c r="D172" s="390" t="e">
        <v>#N/A</v>
      </c>
      <c r="E172" s="396" t="e">
        <v>#N/A</v>
      </c>
      <c r="F172" s="395" t="e">
        <v>#N/A</v>
      </c>
      <c r="G172" s="393" t="e">
        <v>#N/A</v>
      </c>
      <c r="H172" s="393" t="e">
        <v>#N/A</v>
      </c>
      <c r="I172" s="1192" t="e">
        <v>#N/A</v>
      </c>
      <c r="J172" s="561" t="e">
        <v>#N/A</v>
      </c>
      <c r="K172" s="390" t="e">
        <v>#N/A</v>
      </c>
      <c r="L172" s="390" t="e">
        <v>#N/A</v>
      </c>
      <c r="M172" s="396" t="e">
        <v>#N/A</v>
      </c>
      <c r="N172" s="395" t="e">
        <v>#N/A</v>
      </c>
      <c r="O172" s="393" t="e">
        <v>#N/A</v>
      </c>
      <c r="P172" s="393" t="e">
        <v>#N/A</v>
      </c>
      <c r="Q172" s="1192" t="e">
        <v>#N/A</v>
      </c>
      <c r="R172" s="1172"/>
      <c r="S172" s="1195"/>
      <c r="T172" s="1195"/>
      <c r="U172" s="1196"/>
      <c r="V172" s="1197"/>
      <c r="W172" s="1198"/>
      <c r="X172" s="1198"/>
      <c r="Y172" s="1199"/>
      <c r="Z172" s="37"/>
      <c r="AA172" s="37"/>
      <c r="AB172" s="37"/>
      <c r="AC172" s="37"/>
      <c r="AD172" s="37"/>
      <c r="AE172" s="37"/>
      <c r="AF172" s="37"/>
      <c r="AG172" s="37"/>
      <c r="AH172" s="37"/>
      <c r="AI172" s="37"/>
      <c r="AJ172" s="37"/>
      <c r="AK172" s="37"/>
      <c r="AL172" s="37"/>
      <c r="AM172" s="37"/>
      <c r="AN172" s="37"/>
      <c r="AO172" s="37"/>
      <c r="AP172" s="37"/>
      <c r="AQ172" s="37"/>
      <c r="AR172" s="37"/>
    </row>
    <row r="173" spans="1:44" ht="12.75" customHeight="1" x14ac:dyDescent="0.2">
      <c r="A173" s="569">
        <v>2029.08</v>
      </c>
      <c r="B173" s="561" t="e">
        <v>#N/A</v>
      </c>
      <c r="C173" s="390" t="e">
        <v>#N/A</v>
      </c>
      <c r="D173" s="390" t="e">
        <v>#N/A</v>
      </c>
      <c r="E173" s="396" t="e">
        <v>#N/A</v>
      </c>
      <c r="F173" s="395" t="e">
        <v>#N/A</v>
      </c>
      <c r="G173" s="393" t="e">
        <v>#N/A</v>
      </c>
      <c r="H173" s="393" t="e">
        <v>#N/A</v>
      </c>
      <c r="I173" s="1192" t="e">
        <v>#N/A</v>
      </c>
      <c r="J173" s="561" t="e">
        <v>#N/A</v>
      </c>
      <c r="K173" s="390" t="e">
        <v>#N/A</v>
      </c>
      <c r="L173" s="390" t="e">
        <v>#N/A</v>
      </c>
      <c r="M173" s="396" t="e">
        <v>#N/A</v>
      </c>
      <c r="N173" s="395" t="e">
        <v>#N/A</v>
      </c>
      <c r="O173" s="393" t="e">
        <v>#N/A</v>
      </c>
      <c r="P173" s="393" t="e">
        <v>#N/A</v>
      </c>
      <c r="Q173" s="1192" t="e">
        <v>#N/A</v>
      </c>
      <c r="R173" s="1172"/>
      <c r="S173" s="1195"/>
      <c r="T173" s="1195"/>
      <c r="U173" s="1196"/>
      <c r="V173" s="1197"/>
      <c r="W173" s="1198"/>
      <c r="X173" s="1198"/>
      <c r="Y173" s="1199"/>
      <c r="Z173" s="37"/>
      <c r="AA173" s="37"/>
      <c r="AB173" s="37"/>
      <c r="AC173" s="37"/>
      <c r="AD173" s="37"/>
      <c r="AE173" s="37"/>
      <c r="AF173" s="37"/>
      <c r="AG173" s="37"/>
      <c r="AH173" s="37"/>
      <c r="AI173" s="37"/>
      <c r="AJ173" s="37"/>
      <c r="AK173" s="37"/>
      <c r="AL173" s="37"/>
      <c r="AM173" s="37"/>
      <c r="AN173" s="37"/>
      <c r="AO173" s="37"/>
      <c r="AP173" s="37"/>
      <c r="AQ173" s="37"/>
      <c r="AR173" s="37"/>
    </row>
    <row r="174" spans="1:44" ht="12.75" customHeight="1" x14ac:dyDescent="0.2">
      <c r="A174" s="569">
        <v>2029.09</v>
      </c>
      <c r="B174" s="561" t="e">
        <v>#N/A</v>
      </c>
      <c r="C174" s="390" t="e">
        <v>#N/A</v>
      </c>
      <c r="D174" s="390" t="e">
        <v>#N/A</v>
      </c>
      <c r="E174" s="396" t="e">
        <v>#N/A</v>
      </c>
      <c r="F174" s="395" t="e">
        <v>#N/A</v>
      </c>
      <c r="G174" s="393" t="e">
        <v>#N/A</v>
      </c>
      <c r="H174" s="393" t="e">
        <v>#N/A</v>
      </c>
      <c r="I174" s="1192" t="e">
        <v>#N/A</v>
      </c>
      <c r="J174" s="561" t="e">
        <v>#N/A</v>
      </c>
      <c r="K174" s="390" t="e">
        <v>#N/A</v>
      </c>
      <c r="L174" s="390" t="e">
        <v>#N/A</v>
      </c>
      <c r="M174" s="396" t="e">
        <v>#N/A</v>
      </c>
      <c r="N174" s="395" t="e">
        <v>#N/A</v>
      </c>
      <c r="O174" s="393" t="e">
        <v>#N/A</v>
      </c>
      <c r="P174" s="393" t="e">
        <v>#N/A</v>
      </c>
      <c r="Q174" s="1192" t="e">
        <v>#N/A</v>
      </c>
      <c r="R174" s="1172"/>
      <c r="S174" s="1195"/>
      <c r="T174" s="1195"/>
      <c r="U174" s="1196"/>
      <c r="V174" s="1197"/>
      <c r="W174" s="1198"/>
      <c r="X174" s="1198"/>
      <c r="Y174" s="1199"/>
      <c r="Z174" s="37"/>
      <c r="AA174" s="37"/>
      <c r="AB174" s="37"/>
      <c r="AC174" s="37"/>
      <c r="AD174" s="37"/>
      <c r="AE174" s="37"/>
      <c r="AF174" s="37"/>
      <c r="AG174" s="37"/>
      <c r="AH174" s="37"/>
      <c r="AI174" s="37"/>
      <c r="AJ174" s="37"/>
      <c r="AK174" s="37"/>
      <c r="AL174" s="37"/>
      <c r="AM174" s="37"/>
      <c r="AN174" s="37"/>
      <c r="AO174" s="37"/>
      <c r="AP174" s="37"/>
      <c r="AQ174" s="37"/>
      <c r="AR174" s="37"/>
    </row>
    <row r="175" spans="1:44" ht="12.75" customHeight="1" x14ac:dyDescent="0.2">
      <c r="A175" s="569">
        <v>2029.1</v>
      </c>
      <c r="B175" s="561" t="e">
        <v>#N/A</v>
      </c>
      <c r="C175" s="390" t="e">
        <v>#N/A</v>
      </c>
      <c r="D175" s="390" t="e">
        <v>#N/A</v>
      </c>
      <c r="E175" s="396" t="e">
        <v>#N/A</v>
      </c>
      <c r="F175" s="395" t="e">
        <v>#N/A</v>
      </c>
      <c r="G175" s="393" t="e">
        <v>#N/A</v>
      </c>
      <c r="H175" s="393" t="e">
        <v>#N/A</v>
      </c>
      <c r="I175" s="1192" t="e">
        <v>#N/A</v>
      </c>
      <c r="J175" s="561" t="e">
        <v>#N/A</v>
      </c>
      <c r="K175" s="390" t="e">
        <v>#N/A</v>
      </c>
      <c r="L175" s="390" t="e">
        <v>#N/A</v>
      </c>
      <c r="M175" s="396" t="e">
        <v>#N/A</v>
      </c>
      <c r="N175" s="395" t="e">
        <v>#N/A</v>
      </c>
      <c r="O175" s="393" t="e">
        <v>#N/A</v>
      </c>
      <c r="P175" s="393" t="e">
        <v>#N/A</v>
      </c>
      <c r="Q175" s="1192" t="e">
        <v>#N/A</v>
      </c>
      <c r="R175" s="1172"/>
      <c r="S175" s="1195"/>
      <c r="T175" s="1195"/>
      <c r="U175" s="1196"/>
      <c r="V175" s="1197"/>
      <c r="W175" s="1198"/>
      <c r="X175" s="1198"/>
      <c r="Y175" s="1199"/>
      <c r="Z175" s="37"/>
      <c r="AA175" s="37"/>
      <c r="AB175" s="37"/>
      <c r="AC175" s="37"/>
      <c r="AD175" s="37"/>
      <c r="AE175" s="37"/>
      <c r="AF175" s="37"/>
      <c r="AG175" s="37"/>
      <c r="AH175" s="37"/>
      <c r="AI175" s="37"/>
      <c r="AJ175" s="37"/>
      <c r="AK175" s="37"/>
      <c r="AL175" s="37"/>
      <c r="AM175" s="37"/>
      <c r="AN175" s="37"/>
      <c r="AO175" s="37"/>
      <c r="AP175" s="37"/>
      <c r="AQ175" s="37"/>
      <c r="AR175" s="37"/>
    </row>
    <row r="176" spans="1:44" ht="12.75" customHeight="1" x14ac:dyDescent="0.2">
      <c r="A176" s="569">
        <v>2029.11</v>
      </c>
      <c r="B176" s="561" t="e">
        <v>#N/A</v>
      </c>
      <c r="C176" s="390" t="e">
        <v>#N/A</v>
      </c>
      <c r="D176" s="390" t="e">
        <v>#N/A</v>
      </c>
      <c r="E176" s="396" t="e">
        <v>#N/A</v>
      </c>
      <c r="F176" s="395" t="e">
        <v>#N/A</v>
      </c>
      <c r="G176" s="393" t="e">
        <v>#N/A</v>
      </c>
      <c r="H176" s="393" t="e">
        <v>#N/A</v>
      </c>
      <c r="I176" s="1192" t="e">
        <v>#N/A</v>
      </c>
      <c r="J176" s="561" t="e">
        <v>#N/A</v>
      </c>
      <c r="K176" s="390" t="e">
        <v>#N/A</v>
      </c>
      <c r="L176" s="390" t="e">
        <v>#N/A</v>
      </c>
      <c r="M176" s="396" t="e">
        <v>#N/A</v>
      </c>
      <c r="N176" s="395" t="e">
        <v>#N/A</v>
      </c>
      <c r="O176" s="393" t="e">
        <v>#N/A</v>
      </c>
      <c r="P176" s="393" t="e">
        <v>#N/A</v>
      </c>
      <c r="Q176" s="1192" t="e">
        <v>#N/A</v>
      </c>
      <c r="R176" s="1172"/>
      <c r="S176" s="1195"/>
      <c r="T176" s="1195"/>
      <c r="U176" s="1196"/>
      <c r="V176" s="1197"/>
      <c r="W176" s="1198"/>
      <c r="X176" s="1198"/>
      <c r="Y176" s="1199"/>
      <c r="Z176" s="37"/>
      <c r="AA176" s="37"/>
      <c r="AB176" s="37"/>
      <c r="AC176" s="37"/>
      <c r="AD176" s="37"/>
      <c r="AE176" s="37"/>
      <c r="AF176" s="37"/>
      <c r="AG176" s="37"/>
      <c r="AH176" s="37"/>
      <c r="AI176" s="37"/>
      <c r="AJ176" s="37"/>
      <c r="AK176" s="37"/>
      <c r="AL176" s="37"/>
      <c r="AM176" s="37"/>
      <c r="AN176" s="37"/>
      <c r="AO176" s="37"/>
      <c r="AP176" s="37"/>
      <c r="AQ176" s="37"/>
      <c r="AR176" s="37"/>
    </row>
    <row r="177" spans="1:44" ht="12.75" customHeight="1" x14ac:dyDescent="0.2">
      <c r="A177" s="569">
        <v>2029.12</v>
      </c>
      <c r="B177" s="561" t="e">
        <v>#N/A</v>
      </c>
      <c r="C177" s="390" t="e">
        <v>#N/A</v>
      </c>
      <c r="D177" s="390" t="e">
        <v>#N/A</v>
      </c>
      <c r="E177" s="396" t="e">
        <v>#N/A</v>
      </c>
      <c r="F177" s="395" t="e">
        <v>#N/A</v>
      </c>
      <c r="G177" s="393" t="e">
        <v>#N/A</v>
      </c>
      <c r="H177" s="393" t="e">
        <v>#N/A</v>
      </c>
      <c r="I177" s="1192" t="e">
        <v>#N/A</v>
      </c>
      <c r="J177" s="561" t="e">
        <v>#N/A</v>
      </c>
      <c r="K177" s="390" t="e">
        <v>#N/A</v>
      </c>
      <c r="L177" s="390" t="e">
        <v>#N/A</v>
      </c>
      <c r="M177" s="396" t="e">
        <v>#N/A</v>
      </c>
      <c r="N177" s="395" t="e">
        <v>#N/A</v>
      </c>
      <c r="O177" s="393" t="e">
        <v>#N/A</v>
      </c>
      <c r="P177" s="393" t="e">
        <v>#N/A</v>
      </c>
      <c r="Q177" s="1192" t="e">
        <v>#N/A</v>
      </c>
      <c r="R177" s="1172"/>
      <c r="S177" s="1195"/>
      <c r="T177" s="1195"/>
      <c r="U177" s="1196"/>
      <c r="V177" s="1197"/>
      <c r="W177" s="1198"/>
      <c r="X177" s="1198"/>
      <c r="Y177" s="1199"/>
      <c r="Z177" s="37"/>
      <c r="AA177" s="37"/>
      <c r="AB177" s="37"/>
      <c r="AC177" s="37"/>
      <c r="AD177" s="37"/>
      <c r="AE177" s="37"/>
      <c r="AF177" s="37"/>
      <c r="AG177" s="37"/>
      <c r="AH177" s="37"/>
      <c r="AI177" s="37"/>
      <c r="AJ177" s="37"/>
      <c r="AK177" s="37"/>
      <c r="AL177" s="37"/>
      <c r="AM177" s="37"/>
      <c r="AN177" s="37"/>
      <c r="AO177" s="37"/>
      <c r="AP177" s="37"/>
      <c r="AQ177" s="37"/>
      <c r="AR177" s="37"/>
    </row>
    <row r="178" spans="1:44" ht="12.75" customHeight="1" x14ac:dyDescent="0.2">
      <c r="A178" s="569">
        <v>2030.01</v>
      </c>
      <c r="B178" s="561" t="e">
        <v>#N/A</v>
      </c>
      <c r="C178" s="390" t="e">
        <v>#N/A</v>
      </c>
      <c r="D178" s="390" t="e">
        <v>#N/A</v>
      </c>
      <c r="E178" s="396" t="e">
        <v>#N/A</v>
      </c>
      <c r="F178" s="395" t="e">
        <v>#N/A</v>
      </c>
      <c r="G178" s="393" t="e">
        <v>#N/A</v>
      </c>
      <c r="H178" s="393" t="e">
        <v>#N/A</v>
      </c>
      <c r="I178" s="1192" t="e">
        <v>#N/A</v>
      </c>
      <c r="J178" s="561" t="e">
        <v>#N/A</v>
      </c>
      <c r="K178" s="390" t="e">
        <v>#N/A</v>
      </c>
      <c r="L178" s="390" t="e">
        <v>#N/A</v>
      </c>
      <c r="M178" s="396" t="e">
        <v>#N/A</v>
      </c>
      <c r="N178" s="395" t="e">
        <v>#N/A</v>
      </c>
      <c r="O178" s="393" t="e">
        <v>#N/A</v>
      </c>
      <c r="P178" s="393" t="e">
        <v>#N/A</v>
      </c>
      <c r="Q178" s="1192" t="e">
        <v>#N/A</v>
      </c>
      <c r="R178" s="1172"/>
      <c r="S178" s="1195"/>
      <c r="T178" s="1195"/>
      <c r="U178" s="1196"/>
      <c r="V178" s="1197"/>
      <c r="W178" s="1198"/>
      <c r="X178" s="1198"/>
      <c r="Y178" s="1199"/>
      <c r="Z178" s="37"/>
      <c r="AA178" s="37"/>
      <c r="AB178" s="37"/>
      <c r="AC178" s="37"/>
      <c r="AD178" s="37"/>
      <c r="AE178" s="37"/>
      <c r="AF178" s="37"/>
      <c r="AG178" s="37"/>
      <c r="AH178" s="37"/>
      <c r="AI178" s="37"/>
      <c r="AJ178" s="37"/>
      <c r="AK178" s="37"/>
      <c r="AL178" s="37"/>
      <c r="AM178" s="37"/>
      <c r="AN178" s="37"/>
      <c r="AO178" s="37"/>
      <c r="AP178" s="37"/>
      <c r="AQ178" s="37"/>
      <c r="AR178" s="37"/>
    </row>
    <row r="179" spans="1:44" ht="12.75" customHeight="1" x14ac:dyDescent="0.2">
      <c r="A179" s="569">
        <v>2030.02</v>
      </c>
      <c r="B179" s="561" t="e">
        <v>#N/A</v>
      </c>
      <c r="C179" s="390" t="e">
        <v>#N/A</v>
      </c>
      <c r="D179" s="390" t="e">
        <v>#N/A</v>
      </c>
      <c r="E179" s="396" t="e">
        <v>#N/A</v>
      </c>
      <c r="F179" s="395" t="e">
        <v>#N/A</v>
      </c>
      <c r="G179" s="393" t="e">
        <v>#N/A</v>
      </c>
      <c r="H179" s="393" t="e">
        <v>#N/A</v>
      </c>
      <c r="I179" s="1192" t="e">
        <v>#N/A</v>
      </c>
      <c r="J179" s="561" t="e">
        <v>#N/A</v>
      </c>
      <c r="K179" s="390" t="e">
        <v>#N/A</v>
      </c>
      <c r="L179" s="390" t="e">
        <v>#N/A</v>
      </c>
      <c r="M179" s="396" t="e">
        <v>#N/A</v>
      </c>
      <c r="N179" s="395" t="e">
        <v>#N/A</v>
      </c>
      <c r="O179" s="393" t="e">
        <v>#N/A</v>
      </c>
      <c r="P179" s="393" t="e">
        <v>#N/A</v>
      </c>
      <c r="Q179" s="1192" t="e">
        <v>#N/A</v>
      </c>
      <c r="R179" s="1172"/>
      <c r="S179" s="1195"/>
      <c r="T179" s="1195"/>
      <c r="U179" s="1196"/>
      <c r="V179" s="1197"/>
      <c r="W179" s="1198"/>
      <c r="X179" s="1198"/>
      <c r="Y179" s="1199"/>
      <c r="Z179" s="37"/>
      <c r="AA179" s="37"/>
      <c r="AB179" s="37"/>
      <c r="AC179" s="37"/>
      <c r="AD179" s="37"/>
      <c r="AE179" s="37"/>
      <c r="AF179" s="37"/>
      <c r="AG179" s="37"/>
      <c r="AH179" s="37"/>
      <c r="AI179" s="37"/>
      <c r="AJ179" s="37"/>
      <c r="AK179" s="37"/>
      <c r="AL179" s="37"/>
      <c r="AM179" s="37"/>
      <c r="AN179" s="37"/>
      <c r="AO179" s="37"/>
      <c r="AP179" s="37"/>
      <c r="AQ179" s="37"/>
      <c r="AR179" s="37"/>
    </row>
    <row r="180" spans="1:44" ht="12.75" customHeight="1" x14ac:dyDescent="0.2">
      <c r="A180" s="569">
        <v>2030.03</v>
      </c>
      <c r="B180" s="561" t="e">
        <v>#N/A</v>
      </c>
      <c r="C180" s="390" t="e">
        <v>#N/A</v>
      </c>
      <c r="D180" s="390" t="e">
        <v>#N/A</v>
      </c>
      <c r="E180" s="396" t="e">
        <v>#N/A</v>
      </c>
      <c r="F180" s="395" t="e">
        <v>#N/A</v>
      </c>
      <c r="G180" s="393" t="e">
        <v>#N/A</v>
      </c>
      <c r="H180" s="393" t="e">
        <v>#N/A</v>
      </c>
      <c r="I180" s="1192" t="e">
        <v>#N/A</v>
      </c>
      <c r="J180" s="561" t="e">
        <v>#N/A</v>
      </c>
      <c r="K180" s="390" t="e">
        <v>#N/A</v>
      </c>
      <c r="L180" s="390" t="e">
        <v>#N/A</v>
      </c>
      <c r="M180" s="396" t="e">
        <v>#N/A</v>
      </c>
      <c r="N180" s="395" t="e">
        <v>#N/A</v>
      </c>
      <c r="O180" s="393" t="e">
        <v>#N/A</v>
      </c>
      <c r="P180" s="393" t="e">
        <v>#N/A</v>
      </c>
      <c r="Q180" s="1192" t="e">
        <v>#N/A</v>
      </c>
      <c r="R180" s="1172"/>
      <c r="S180" s="1195"/>
      <c r="T180" s="1195"/>
      <c r="U180" s="1196"/>
      <c r="V180" s="1197"/>
      <c r="W180" s="1198"/>
      <c r="X180" s="1198"/>
      <c r="Y180" s="1199"/>
      <c r="Z180" s="37"/>
      <c r="AA180" s="37"/>
      <c r="AB180" s="37"/>
      <c r="AC180" s="37"/>
      <c r="AD180" s="37"/>
      <c r="AE180" s="37"/>
      <c r="AF180" s="37"/>
      <c r="AG180" s="37"/>
      <c r="AH180" s="37"/>
      <c r="AI180" s="37"/>
      <c r="AJ180" s="37"/>
      <c r="AK180" s="37"/>
      <c r="AL180" s="37"/>
      <c r="AM180" s="37"/>
      <c r="AN180" s="37"/>
      <c r="AO180" s="37"/>
      <c r="AP180" s="37"/>
      <c r="AQ180" s="37"/>
      <c r="AR180" s="37"/>
    </row>
    <row r="181" spans="1:44" ht="12.75" customHeight="1" x14ac:dyDescent="0.2">
      <c r="A181" s="569">
        <v>2030.04</v>
      </c>
      <c r="B181" s="561" t="e">
        <v>#N/A</v>
      </c>
      <c r="C181" s="390" t="e">
        <v>#N/A</v>
      </c>
      <c r="D181" s="390" t="e">
        <v>#N/A</v>
      </c>
      <c r="E181" s="396" t="e">
        <v>#N/A</v>
      </c>
      <c r="F181" s="395" t="e">
        <v>#N/A</v>
      </c>
      <c r="G181" s="393" t="e">
        <v>#N/A</v>
      </c>
      <c r="H181" s="393" t="e">
        <v>#N/A</v>
      </c>
      <c r="I181" s="1192" t="e">
        <v>#N/A</v>
      </c>
      <c r="J181" s="561" t="e">
        <v>#N/A</v>
      </c>
      <c r="K181" s="390" t="e">
        <v>#N/A</v>
      </c>
      <c r="L181" s="390" t="e">
        <v>#N/A</v>
      </c>
      <c r="M181" s="396" t="e">
        <v>#N/A</v>
      </c>
      <c r="N181" s="395" t="e">
        <v>#N/A</v>
      </c>
      <c r="O181" s="393" t="e">
        <v>#N/A</v>
      </c>
      <c r="P181" s="393" t="e">
        <v>#N/A</v>
      </c>
      <c r="Q181" s="1192" t="e">
        <v>#N/A</v>
      </c>
      <c r="R181" s="1172"/>
      <c r="S181" s="1195"/>
      <c r="T181" s="1195"/>
      <c r="U181" s="1196"/>
      <c r="V181" s="1197"/>
      <c r="W181" s="1198"/>
      <c r="X181" s="1198"/>
      <c r="Y181" s="1199"/>
      <c r="Z181" s="37"/>
      <c r="AA181" s="37"/>
      <c r="AB181" s="37"/>
      <c r="AC181" s="37"/>
      <c r="AD181" s="37"/>
      <c r="AE181" s="37"/>
      <c r="AF181" s="37"/>
      <c r="AG181" s="37"/>
      <c r="AH181" s="37"/>
      <c r="AI181" s="37"/>
      <c r="AJ181" s="37"/>
      <c r="AK181" s="37"/>
      <c r="AL181" s="37"/>
      <c r="AM181" s="37"/>
      <c r="AN181" s="37"/>
      <c r="AO181" s="37"/>
      <c r="AP181" s="37"/>
      <c r="AQ181" s="37"/>
      <c r="AR181" s="37"/>
    </row>
    <row r="182" spans="1:44" ht="12.75" customHeight="1" x14ac:dyDescent="0.2">
      <c r="A182" s="569">
        <v>2030.05</v>
      </c>
      <c r="B182" s="561" t="e">
        <v>#N/A</v>
      </c>
      <c r="C182" s="390" t="e">
        <v>#N/A</v>
      </c>
      <c r="D182" s="390" t="e">
        <v>#N/A</v>
      </c>
      <c r="E182" s="396" t="e">
        <v>#N/A</v>
      </c>
      <c r="F182" s="395" t="e">
        <v>#N/A</v>
      </c>
      <c r="G182" s="393" t="e">
        <v>#N/A</v>
      </c>
      <c r="H182" s="393" t="e">
        <v>#N/A</v>
      </c>
      <c r="I182" s="1192" t="e">
        <v>#N/A</v>
      </c>
      <c r="J182" s="561" t="e">
        <v>#N/A</v>
      </c>
      <c r="K182" s="390" t="e">
        <v>#N/A</v>
      </c>
      <c r="L182" s="390" t="e">
        <v>#N/A</v>
      </c>
      <c r="M182" s="396" t="e">
        <v>#N/A</v>
      </c>
      <c r="N182" s="395" t="e">
        <v>#N/A</v>
      </c>
      <c r="O182" s="393" t="e">
        <v>#N/A</v>
      </c>
      <c r="P182" s="393" t="e">
        <v>#N/A</v>
      </c>
      <c r="Q182" s="1192" t="e">
        <v>#N/A</v>
      </c>
      <c r="R182" s="1172"/>
      <c r="S182" s="1195"/>
      <c r="T182" s="1195"/>
      <c r="U182" s="1196"/>
      <c r="V182" s="1197"/>
      <c r="W182" s="1198"/>
      <c r="X182" s="1198"/>
      <c r="Y182" s="1199"/>
      <c r="Z182" s="37"/>
      <c r="AA182" s="37"/>
      <c r="AB182" s="37"/>
      <c r="AC182" s="37"/>
      <c r="AD182" s="37"/>
      <c r="AE182" s="37"/>
      <c r="AF182" s="37"/>
      <c r="AG182" s="37"/>
      <c r="AH182" s="37"/>
      <c r="AI182" s="37"/>
      <c r="AJ182" s="37"/>
      <c r="AK182" s="37"/>
      <c r="AL182" s="37"/>
      <c r="AM182" s="37"/>
      <c r="AN182" s="37"/>
      <c r="AO182" s="37"/>
      <c r="AP182" s="37"/>
      <c r="AQ182" s="37"/>
      <c r="AR182" s="37"/>
    </row>
    <row r="183" spans="1:44" ht="12.75" customHeight="1" x14ac:dyDescent="0.2">
      <c r="A183" s="569">
        <v>2030.06</v>
      </c>
      <c r="B183" s="561" t="e">
        <v>#N/A</v>
      </c>
      <c r="C183" s="390" t="e">
        <v>#N/A</v>
      </c>
      <c r="D183" s="390" t="e">
        <v>#N/A</v>
      </c>
      <c r="E183" s="396" t="e">
        <v>#N/A</v>
      </c>
      <c r="F183" s="395" t="e">
        <v>#N/A</v>
      </c>
      <c r="G183" s="393" t="e">
        <v>#N/A</v>
      </c>
      <c r="H183" s="393" t="e">
        <v>#N/A</v>
      </c>
      <c r="I183" s="1192" t="e">
        <v>#N/A</v>
      </c>
      <c r="J183" s="561" t="e">
        <v>#N/A</v>
      </c>
      <c r="K183" s="390" t="e">
        <v>#N/A</v>
      </c>
      <c r="L183" s="390" t="e">
        <v>#N/A</v>
      </c>
      <c r="M183" s="396" t="e">
        <v>#N/A</v>
      </c>
      <c r="N183" s="395" t="e">
        <v>#N/A</v>
      </c>
      <c r="O183" s="393" t="e">
        <v>#N/A</v>
      </c>
      <c r="P183" s="393" t="e">
        <v>#N/A</v>
      </c>
      <c r="Q183" s="1192" t="e">
        <v>#N/A</v>
      </c>
      <c r="R183" s="1172"/>
      <c r="S183" s="1195"/>
      <c r="T183" s="1195"/>
      <c r="U183" s="1196"/>
      <c r="V183" s="1197"/>
      <c r="W183" s="1198"/>
      <c r="X183" s="1198"/>
      <c r="Y183" s="1199"/>
      <c r="Z183" s="37"/>
      <c r="AA183" s="37"/>
      <c r="AB183" s="37"/>
      <c r="AC183" s="37"/>
      <c r="AD183" s="37"/>
      <c r="AE183" s="37"/>
      <c r="AF183" s="37"/>
      <c r="AG183" s="37"/>
      <c r="AH183" s="37"/>
      <c r="AI183" s="37"/>
      <c r="AJ183" s="37"/>
      <c r="AK183" s="37"/>
      <c r="AL183" s="37"/>
      <c r="AM183" s="37"/>
      <c r="AN183" s="37"/>
      <c r="AO183" s="37"/>
      <c r="AP183" s="37"/>
      <c r="AQ183" s="37"/>
      <c r="AR183" s="37"/>
    </row>
    <row r="184" spans="1:44" ht="12.75" customHeight="1" x14ac:dyDescent="0.2">
      <c r="A184" s="569">
        <v>2030.07</v>
      </c>
      <c r="B184" s="561" t="e">
        <v>#N/A</v>
      </c>
      <c r="C184" s="390" t="e">
        <v>#N/A</v>
      </c>
      <c r="D184" s="390" t="e">
        <v>#N/A</v>
      </c>
      <c r="E184" s="396" t="e">
        <v>#N/A</v>
      </c>
      <c r="F184" s="395" t="e">
        <v>#N/A</v>
      </c>
      <c r="G184" s="393" t="e">
        <v>#N/A</v>
      </c>
      <c r="H184" s="393" t="e">
        <v>#N/A</v>
      </c>
      <c r="I184" s="1192" t="e">
        <v>#N/A</v>
      </c>
      <c r="J184" s="561" t="e">
        <v>#N/A</v>
      </c>
      <c r="K184" s="390" t="e">
        <v>#N/A</v>
      </c>
      <c r="L184" s="390" t="e">
        <v>#N/A</v>
      </c>
      <c r="M184" s="396" t="e">
        <v>#N/A</v>
      </c>
      <c r="N184" s="395" t="e">
        <v>#N/A</v>
      </c>
      <c r="O184" s="393" t="e">
        <v>#N/A</v>
      </c>
      <c r="P184" s="393" t="e">
        <v>#N/A</v>
      </c>
      <c r="Q184" s="1192" t="e">
        <v>#N/A</v>
      </c>
      <c r="R184" s="1172"/>
      <c r="S184" s="1195"/>
      <c r="T184" s="1195"/>
      <c r="U184" s="1196"/>
      <c r="V184" s="1197"/>
      <c r="W184" s="1198"/>
      <c r="X184" s="1198"/>
      <c r="Y184" s="1199"/>
      <c r="Z184" s="37"/>
      <c r="AA184" s="37"/>
      <c r="AB184" s="37"/>
      <c r="AC184" s="37"/>
      <c r="AD184" s="37"/>
      <c r="AE184" s="37"/>
      <c r="AF184" s="37"/>
      <c r="AG184" s="37"/>
      <c r="AH184" s="37"/>
      <c r="AI184" s="37"/>
      <c r="AJ184" s="37"/>
      <c r="AK184" s="37"/>
      <c r="AL184" s="37"/>
      <c r="AM184" s="37"/>
      <c r="AN184" s="37"/>
      <c r="AO184" s="37"/>
      <c r="AP184" s="37"/>
      <c r="AQ184" s="37"/>
      <c r="AR184" s="37"/>
    </row>
    <row r="185" spans="1:44" ht="12.75" customHeight="1" x14ac:dyDescent="0.2">
      <c r="A185" s="569">
        <v>2030.08</v>
      </c>
      <c r="B185" s="561" t="e">
        <v>#N/A</v>
      </c>
      <c r="C185" s="390" t="e">
        <v>#N/A</v>
      </c>
      <c r="D185" s="390" t="e">
        <v>#N/A</v>
      </c>
      <c r="E185" s="396" t="e">
        <v>#N/A</v>
      </c>
      <c r="F185" s="395" t="e">
        <v>#N/A</v>
      </c>
      <c r="G185" s="393" t="e">
        <v>#N/A</v>
      </c>
      <c r="H185" s="393" t="e">
        <v>#N/A</v>
      </c>
      <c r="I185" s="1192" t="e">
        <v>#N/A</v>
      </c>
      <c r="J185" s="561" t="e">
        <v>#N/A</v>
      </c>
      <c r="K185" s="390" t="e">
        <v>#N/A</v>
      </c>
      <c r="L185" s="390" t="e">
        <v>#N/A</v>
      </c>
      <c r="M185" s="396" t="e">
        <v>#N/A</v>
      </c>
      <c r="N185" s="395" t="e">
        <v>#N/A</v>
      </c>
      <c r="O185" s="393" t="e">
        <v>#N/A</v>
      </c>
      <c r="P185" s="393" t="e">
        <v>#N/A</v>
      </c>
      <c r="Q185" s="1192" t="e">
        <v>#N/A</v>
      </c>
      <c r="R185" s="1172"/>
      <c r="S185" s="1195"/>
      <c r="T185" s="1195"/>
      <c r="U185" s="1196"/>
      <c r="V185" s="1197"/>
      <c r="W185" s="1198"/>
      <c r="X185" s="1198"/>
      <c r="Y185" s="1199"/>
      <c r="Z185" s="37"/>
      <c r="AA185" s="37"/>
      <c r="AB185" s="37"/>
      <c r="AC185" s="37"/>
      <c r="AD185" s="37"/>
      <c r="AE185" s="37"/>
      <c r="AF185" s="37"/>
      <c r="AG185" s="37"/>
      <c r="AH185" s="37"/>
      <c r="AI185" s="37"/>
      <c r="AJ185" s="37"/>
      <c r="AK185" s="37"/>
      <c r="AL185" s="37"/>
      <c r="AM185" s="37"/>
      <c r="AN185" s="37"/>
      <c r="AO185" s="37"/>
      <c r="AP185" s="37"/>
      <c r="AQ185" s="37"/>
      <c r="AR185" s="37"/>
    </row>
    <row r="186" spans="1:44" ht="12.75" customHeight="1" x14ac:dyDescent="0.2">
      <c r="A186" s="569">
        <v>2030.09</v>
      </c>
      <c r="B186" s="561" t="e">
        <v>#N/A</v>
      </c>
      <c r="C186" s="390" t="e">
        <v>#N/A</v>
      </c>
      <c r="D186" s="390" t="e">
        <v>#N/A</v>
      </c>
      <c r="E186" s="396" t="e">
        <v>#N/A</v>
      </c>
      <c r="F186" s="395" t="e">
        <v>#N/A</v>
      </c>
      <c r="G186" s="393" t="e">
        <v>#N/A</v>
      </c>
      <c r="H186" s="393" t="e">
        <v>#N/A</v>
      </c>
      <c r="I186" s="1192" t="e">
        <v>#N/A</v>
      </c>
      <c r="J186" s="561" t="e">
        <v>#N/A</v>
      </c>
      <c r="K186" s="390" t="e">
        <v>#N/A</v>
      </c>
      <c r="L186" s="390" t="e">
        <v>#N/A</v>
      </c>
      <c r="M186" s="396" t="e">
        <v>#N/A</v>
      </c>
      <c r="N186" s="395" t="e">
        <v>#N/A</v>
      </c>
      <c r="O186" s="393" t="e">
        <v>#N/A</v>
      </c>
      <c r="P186" s="393" t="e">
        <v>#N/A</v>
      </c>
      <c r="Q186" s="1192" t="e">
        <v>#N/A</v>
      </c>
      <c r="R186" s="1172"/>
      <c r="S186" s="1195"/>
      <c r="T186" s="1195"/>
      <c r="U186" s="1196"/>
      <c r="V186" s="1197"/>
      <c r="W186" s="1198"/>
      <c r="X186" s="1198"/>
      <c r="Y186" s="1199"/>
      <c r="Z186" s="37"/>
      <c r="AA186" s="37"/>
      <c r="AB186" s="37"/>
      <c r="AC186" s="37"/>
      <c r="AD186" s="37"/>
      <c r="AE186" s="37"/>
      <c r="AF186" s="37"/>
      <c r="AG186" s="37"/>
      <c r="AH186" s="37"/>
      <c r="AI186" s="37"/>
      <c r="AJ186" s="37"/>
      <c r="AK186" s="37"/>
      <c r="AL186" s="37"/>
      <c r="AM186" s="37"/>
      <c r="AN186" s="37"/>
      <c r="AO186" s="37"/>
      <c r="AP186" s="37"/>
      <c r="AQ186" s="37"/>
      <c r="AR186" s="37"/>
    </row>
    <row r="187" spans="1:44" ht="12.75" customHeight="1" x14ac:dyDescent="0.2">
      <c r="A187" s="569">
        <v>2030.1</v>
      </c>
      <c r="B187" s="561" t="e">
        <v>#N/A</v>
      </c>
      <c r="C187" s="390" t="e">
        <v>#N/A</v>
      </c>
      <c r="D187" s="390" t="e">
        <v>#N/A</v>
      </c>
      <c r="E187" s="396" t="e">
        <v>#N/A</v>
      </c>
      <c r="F187" s="395" t="e">
        <v>#N/A</v>
      </c>
      <c r="G187" s="393" t="e">
        <v>#N/A</v>
      </c>
      <c r="H187" s="393" t="e">
        <v>#N/A</v>
      </c>
      <c r="I187" s="1192" t="e">
        <v>#N/A</v>
      </c>
      <c r="J187" s="561" t="e">
        <v>#N/A</v>
      </c>
      <c r="K187" s="390" t="e">
        <v>#N/A</v>
      </c>
      <c r="L187" s="390" t="e">
        <v>#N/A</v>
      </c>
      <c r="M187" s="396" t="e">
        <v>#N/A</v>
      </c>
      <c r="N187" s="395" t="e">
        <v>#N/A</v>
      </c>
      <c r="O187" s="393" t="e">
        <v>#N/A</v>
      </c>
      <c r="P187" s="393" t="e">
        <v>#N/A</v>
      </c>
      <c r="Q187" s="1192" t="e">
        <v>#N/A</v>
      </c>
      <c r="R187" s="1172"/>
      <c r="S187" s="1195"/>
      <c r="T187" s="1195"/>
      <c r="U187" s="1196"/>
      <c r="V187" s="1197"/>
      <c r="W187" s="1198"/>
      <c r="X187" s="1198"/>
      <c r="Y187" s="1199"/>
      <c r="Z187" s="37"/>
      <c r="AA187" s="37"/>
      <c r="AB187" s="37"/>
      <c r="AC187" s="37"/>
      <c r="AD187" s="37"/>
      <c r="AE187" s="37"/>
      <c r="AF187" s="37"/>
      <c r="AG187" s="37"/>
      <c r="AH187" s="37"/>
      <c r="AI187" s="37"/>
      <c r="AJ187" s="37"/>
      <c r="AK187" s="37"/>
      <c r="AL187" s="37"/>
      <c r="AM187" s="37"/>
      <c r="AN187" s="37"/>
      <c r="AO187" s="37"/>
      <c r="AP187" s="37"/>
      <c r="AQ187" s="37"/>
      <c r="AR187" s="37"/>
    </row>
    <row r="188" spans="1:44" ht="12.75" customHeight="1" x14ac:dyDescent="0.2">
      <c r="A188" s="569">
        <v>2030.11</v>
      </c>
      <c r="B188" s="561" t="e">
        <v>#N/A</v>
      </c>
      <c r="C188" s="390" t="e">
        <v>#N/A</v>
      </c>
      <c r="D188" s="390" t="e">
        <v>#N/A</v>
      </c>
      <c r="E188" s="396" t="e">
        <v>#N/A</v>
      </c>
      <c r="F188" s="395" t="e">
        <v>#N/A</v>
      </c>
      <c r="G188" s="393" t="e">
        <v>#N/A</v>
      </c>
      <c r="H188" s="393" t="e">
        <v>#N/A</v>
      </c>
      <c r="I188" s="1192" t="e">
        <v>#N/A</v>
      </c>
      <c r="J188" s="561" t="e">
        <v>#N/A</v>
      </c>
      <c r="K188" s="390" t="e">
        <v>#N/A</v>
      </c>
      <c r="L188" s="390" t="e">
        <v>#N/A</v>
      </c>
      <c r="M188" s="396" t="e">
        <v>#N/A</v>
      </c>
      <c r="N188" s="395" t="e">
        <v>#N/A</v>
      </c>
      <c r="O188" s="393" t="e">
        <v>#N/A</v>
      </c>
      <c r="P188" s="393" t="e">
        <v>#N/A</v>
      </c>
      <c r="Q188" s="1192" t="e">
        <v>#N/A</v>
      </c>
      <c r="R188" s="1172"/>
      <c r="S188" s="1195"/>
      <c r="T188" s="1195"/>
      <c r="U188" s="1196"/>
      <c r="V188" s="1197"/>
      <c r="W188" s="1198"/>
      <c r="X188" s="1198"/>
      <c r="Y188" s="1199"/>
      <c r="Z188" s="37"/>
      <c r="AA188" s="37"/>
      <c r="AB188" s="37"/>
      <c r="AC188" s="37"/>
      <c r="AD188" s="37"/>
      <c r="AE188" s="37"/>
      <c r="AF188" s="37"/>
      <c r="AG188" s="37"/>
      <c r="AH188" s="37"/>
      <c r="AI188" s="37"/>
      <c r="AJ188" s="37"/>
      <c r="AK188" s="37"/>
      <c r="AL188" s="37"/>
      <c r="AM188" s="37"/>
      <c r="AN188" s="37"/>
      <c r="AO188" s="37"/>
      <c r="AP188" s="37"/>
      <c r="AQ188" s="37"/>
      <c r="AR188" s="37"/>
    </row>
    <row r="189" spans="1:44" ht="12.75" customHeight="1" thickBot="1" x14ac:dyDescent="0.25">
      <c r="A189" s="570">
        <v>2030.12</v>
      </c>
      <c r="B189" s="571" t="e">
        <v>#N/A</v>
      </c>
      <c r="C189" s="572" t="e">
        <v>#N/A</v>
      </c>
      <c r="D189" s="572" t="e">
        <v>#N/A</v>
      </c>
      <c r="E189" s="573" t="e">
        <v>#N/A</v>
      </c>
      <c r="F189" s="574" t="e">
        <v>#N/A</v>
      </c>
      <c r="G189" s="575" t="e">
        <v>#N/A</v>
      </c>
      <c r="H189" s="575" t="e">
        <v>#N/A</v>
      </c>
      <c r="I189" s="1193" t="e">
        <v>#N/A</v>
      </c>
      <c r="J189" s="571" t="e">
        <v>#N/A</v>
      </c>
      <c r="K189" s="572" t="e">
        <v>#N/A</v>
      </c>
      <c r="L189" s="572" t="e">
        <v>#N/A</v>
      </c>
      <c r="M189" s="573" t="e">
        <v>#N/A</v>
      </c>
      <c r="N189" s="574" t="e">
        <v>#N/A</v>
      </c>
      <c r="O189" s="575" t="e">
        <v>#N/A</v>
      </c>
      <c r="P189" s="575" t="e">
        <v>#N/A</v>
      </c>
      <c r="Q189" s="1193" t="e">
        <v>#N/A</v>
      </c>
      <c r="R189" s="1200"/>
      <c r="S189" s="1201"/>
      <c r="T189" s="1201"/>
      <c r="U189" s="1202"/>
      <c r="V189" s="1203"/>
      <c r="W189" s="1204"/>
      <c r="X189" s="1204"/>
      <c r="Y189" s="1205"/>
      <c r="Z189" s="37"/>
      <c r="AA189" s="37"/>
      <c r="AB189" s="37"/>
      <c r="AC189" s="37"/>
      <c r="AD189" s="37"/>
      <c r="AE189" s="37"/>
      <c r="AF189" s="37"/>
      <c r="AG189" s="37"/>
      <c r="AH189" s="37"/>
      <c r="AI189" s="37"/>
      <c r="AJ189" s="37"/>
      <c r="AK189" s="37"/>
      <c r="AL189" s="37"/>
      <c r="AM189" s="37"/>
      <c r="AN189" s="37"/>
      <c r="AO189" s="37"/>
      <c r="AP189" s="37"/>
      <c r="AQ189" s="37"/>
      <c r="AR189" s="37"/>
    </row>
    <row r="190" spans="1:44" ht="12.75" customHeight="1" x14ac:dyDescent="0.2">
      <c r="A190" s="34"/>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row>
    <row r="191" spans="1:44" ht="12.75" customHeight="1" x14ac:dyDescent="0.2">
      <c r="A191" s="34"/>
      <c r="B191" s="1158" t="s">
        <v>402</v>
      </c>
      <c r="C191" s="37"/>
      <c r="D191" s="37"/>
      <c r="E191" s="37"/>
      <c r="F191" s="37"/>
      <c r="G191" s="37"/>
      <c r="H191" s="37"/>
      <c r="I191" s="37"/>
      <c r="J191" s="1158" t="s">
        <v>402</v>
      </c>
      <c r="K191" s="37"/>
      <c r="L191" s="37"/>
      <c r="M191" s="37"/>
      <c r="N191" s="37"/>
      <c r="O191" s="37"/>
      <c r="P191" s="37"/>
      <c r="Q191" s="37"/>
      <c r="R191" s="1158" t="s">
        <v>402</v>
      </c>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row>
    <row r="192" spans="1:44" ht="12.75" customHeight="1" x14ac:dyDescent="0.2">
      <c r="A192" s="34"/>
      <c r="B192" s="34" t="s">
        <v>403</v>
      </c>
      <c r="C192" s="37"/>
      <c r="D192" s="37"/>
      <c r="E192" s="37"/>
      <c r="F192" s="37"/>
      <c r="G192" s="37"/>
      <c r="H192" s="37"/>
      <c r="I192" s="37"/>
      <c r="J192" s="34" t="s">
        <v>403</v>
      </c>
      <c r="K192" s="37"/>
      <c r="L192" s="37"/>
      <c r="M192" s="37"/>
      <c r="N192" s="37"/>
      <c r="O192" s="37"/>
      <c r="P192" s="37"/>
      <c r="Q192" s="37"/>
      <c r="R192" s="34" t="s">
        <v>403</v>
      </c>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row>
    <row r="193" spans="1:44" ht="12.75" customHeight="1" x14ac:dyDescent="0.2">
      <c r="A193" s="34"/>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row>
    <row r="194" spans="1:44" ht="12.75" customHeight="1" x14ac:dyDescent="0.2">
      <c r="A194" s="34"/>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row>
    <row r="195" spans="1:44" ht="12.75" customHeight="1" x14ac:dyDescent="0.2">
      <c r="A195" s="34"/>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row>
    <row r="196" spans="1:44" ht="12.75" customHeight="1" x14ac:dyDescent="0.2">
      <c r="A196" s="34"/>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row>
    <row r="197" spans="1:44" ht="12.75" customHeight="1" x14ac:dyDescent="0.2">
      <c r="A197" s="34"/>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row>
    <row r="198" spans="1:44" ht="12.75" customHeight="1" x14ac:dyDescent="0.2">
      <c r="A198" s="34"/>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row>
    <row r="199" spans="1:44" ht="12.75" customHeight="1" x14ac:dyDescent="0.2">
      <c r="A199" s="34"/>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row>
    <row r="200" spans="1:44" ht="12.75" customHeight="1" x14ac:dyDescent="0.2">
      <c r="A200" s="34"/>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row>
    <row r="201" spans="1:44" ht="12.75" customHeight="1" x14ac:dyDescent="0.2">
      <c r="A201" s="34"/>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row>
    <row r="202" spans="1:44" ht="12.75" customHeight="1" x14ac:dyDescent="0.2">
      <c r="A202" s="34"/>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row>
    <row r="203" spans="1:44" ht="12.75" customHeight="1" x14ac:dyDescent="0.2">
      <c r="A203" s="34"/>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row>
    <row r="204" spans="1:44" ht="12.75" customHeight="1" x14ac:dyDescent="0.2">
      <c r="A204" s="34"/>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row>
    <row r="205" spans="1:44" ht="12.75" customHeight="1" x14ac:dyDescent="0.2">
      <c r="A205" s="34"/>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row>
    <row r="206" spans="1:44" ht="12.75" customHeight="1" x14ac:dyDescent="0.2">
      <c r="A206" s="34"/>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row>
    <row r="207" spans="1:44" ht="12.75" customHeight="1" x14ac:dyDescent="0.2">
      <c r="A207" s="34"/>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row>
    <row r="208" spans="1:44" ht="12.75" customHeight="1" x14ac:dyDescent="0.2">
      <c r="A208" s="34"/>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row>
    <row r="209" spans="1:44" ht="12.75" customHeight="1" x14ac:dyDescent="0.2">
      <c r="A209" s="34"/>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row>
    <row r="210" spans="1:44" ht="12.75" customHeight="1" x14ac:dyDescent="0.2">
      <c r="A210" s="34"/>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row>
    <row r="211" spans="1:44" ht="12.75" customHeight="1" x14ac:dyDescent="0.2">
      <c r="A211" s="34"/>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row>
    <row r="212" spans="1:44" ht="12.75" customHeight="1" x14ac:dyDescent="0.2">
      <c r="A212" s="34"/>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row>
    <row r="213" spans="1:44" ht="12.75" customHeight="1" x14ac:dyDescent="0.2">
      <c r="A213" s="34"/>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row>
    <row r="214" spans="1:44" ht="12.75" customHeight="1" x14ac:dyDescent="0.2">
      <c r="A214" s="34"/>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row>
    <row r="215" spans="1:44" ht="12.75" customHeight="1" x14ac:dyDescent="0.2">
      <c r="A215" s="34"/>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row>
    <row r="216" spans="1:44" ht="12.75" customHeight="1" x14ac:dyDescent="0.2">
      <c r="A216" s="34"/>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row>
    <row r="217" spans="1:44" ht="12.75" customHeight="1" x14ac:dyDescent="0.2">
      <c r="A217" s="34"/>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row>
    <row r="218" spans="1:44" ht="12.75" customHeight="1" x14ac:dyDescent="0.2">
      <c r="A218" s="34"/>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row>
    <row r="219" spans="1:44" ht="12.75" customHeight="1" x14ac:dyDescent="0.2">
      <c r="A219" s="34"/>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row>
    <row r="220" spans="1:44" ht="12.75" customHeight="1" x14ac:dyDescent="0.2">
      <c r="A220" s="34"/>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row>
    <row r="221" spans="1:44" ht="12.75" customHeight="1" x14ac:dyDescent="0.2">
      <c r="A221" s="34"/>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row>
    <row r="222" spans="1:44" ht="12.75" customHeight="1" x14ac:dyDescent="0.2">
      <c r="A222" s="34"/>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row>
    <row r="223" spans="1:44" ht="12.75" customHeight="1" x14ac:dyDescent="0.2">
      <c r="A223" s="34"/>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row>
    <row r="224" spans="1:44" ht="12.75" customHeight="1" x14ac:dyDescent="0.2">
      <c r="A224" s="34"/>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row>
    <row r="225" spans="1:44" ht="12.75" customHeight="1" x14ac:dyDescent="0.2">
      <c r="A225" s="34"/>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row>
    <row r="226" spans="1:44" ht="12.75" customHeight="1" x14ac:dyDescent="0.2">
      <c r="A226" s="34"/>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row>
    <row r="227" spans="1:44" ht="12.75" customHeight="1" x14ac:dyDescent="0.2">
      <c r="A227" s="34"/>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row>
    <row r="228" spans="1:44" ht="12.75" customHeight="1" x14ac:dyDescent="0.2">
      <c r="A228" s="34"/>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row>
    <row r="229" spans="1:44" ht="12.75" customHeight="1" x14ac:dyDescent="0.2">
      <c r="A229" s="34"/>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row>
    <row r="230" spans="1:44" ht="12.75" customHeight="1" x14ac:dyDescent="0.2">
      <c r="A230" s="34"/>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row>
    <row r="231" spans="1:44" ht="12.75" customHeight="1" x14ac:dyDescent="0.2">
      <c r="A231" s="34"/>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row>
    <row r="232" spans="1:44" ht="12.75" customHeight="1" x14ac:dyDescent="0.2">
      <c r="A232" s="34"/>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row>
    <row r="233" spans="1:44" ht="12.75" customHeight="1" x14ac:dyDescent="0.2">
      <c r="A233" s="34"/>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row>
    <row r="234" spans="1:44" ht="12.75" customHeight="1" x14ac:dyDescent="0.2">
      <c r="A234" s="34"/>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row>
    <row r="235" spans="1:44" ht="12.75" customHeight="1" x14ac:dyDescent="0.2">
      <c r="A235" s="34"/>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row>
    <row r="236" spans="1:44" ht="12.75" customHeight="1" x14ac:dyDescent="0.2">
      <c r="A236" s="34"/>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row>
    <row r="237" spans="1:44" ht="12.75" customHeight="1" x14ac:dyDescent="0.2">
      <c r="A237" s="34"/>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row>
    <row r="238" spans="1:44" ht="12.75" customHeight="1" x14ac:dyDescent="0.2">
      <c r="A238" s="34"/>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row>
    <row r="239" spans="1:44" ht="12.75" customHeight="1" x14ac:dyDescent="0.2">
      <c r="A239" s="34"/>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row>
    <row r="240" spans="1:44" ht="12.75" customHeight="1" x14ac:dyDescent="0.2">
      <c r="A240" s="34"/>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row>
    <row r="241" spans="1:44" ht="12.75" customHeight="1" x14ac:dyDescent="0.2">
      <c r="A241" s="34"/>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row>
    <row r="242" spans="1:44" ht="12.75" customHeight="1" x14ac:dyDescent="0.2">
      <c r="A242" s="34"/>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row>
    <row r="243" spans="1:44" ht="12.75" customHeight="1" x14ac:dyDescent="0.2">
      <c r="A243" s="34"/>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row>
    <row r="244" spans="1:44" ht="12.75" customHeight="1" x14ac:dyDescent="0.2">
      <c r="A244" s="34"/>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row>
    <row r="245" spans="1:44" ht="12.75" customHeight="1" x14ac:dyDescent="0.2">
      <c r="A245" s="34"/>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row>
    <row r="246" spans="1:44" ht="12.75" customHeight="1" x14ac:dyDescent="0.2">
      <c r="A246" s="34"/>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row>
    <row r="247" spans="1:44" ht="12.75" customHeight="1" x14ac:dyDescent="0.2">
      <c r="A247" s="34"/>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row>
    <row r="248" spans="1:44" ht="12.75" customHeight="1" x14ac:dyDescent="0.2">
      <c r="A248" s="34"/>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row>
    <row r="249" spans="1:44" ht="12.75" customHeight="1" x14ac:dyDescent="0.2">
      <c r="A249" s="34"/>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row>
    <row r="250" spans="1:44" ht="12.75" customHeight="1" x14ac:dyDescent="0.2">
      <c r="A250" s="34"/>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row>
    <row r="251" spans="1:44" ht="12.75" customHeight="1" x14ac:dyDescent="0.2">
      <c r="A251" s="34"/>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row>
    <row r="252" spans="1:44" ht="12.75" customHeight="1" x14ac:dyDescent="0.2">
      <c r="A252" s="34"/>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row>
    <row r="253" spans="1:44" ht="12.75" customHeight="1" x14ac:dyDescent="0.2">
      <c r="A253" s="34"/>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row>
    <row r="254" spans="1:44" ht="12.75" customHeight="1" x14ac:dyDescent="0.2">
      <c r="A254" s="34"/>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row>
    <row r="255" spans="1:44" ht="12.75" customHeight="1" x14ac:dyDescent="0.2">
      <c r="A255" s="34"/>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row>
    <row r="256" spans="1:44" ht="12.75" customHeight="1" x14ac:dyDescent="0.2">
      <c r="A256" s="34"/>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row>
    <row r="257" spans="1:44" ht="12.75" customHeight="1" x14ac:dyDescent="0.2">
      <c r="A257" s="34"/>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row>
    <row r="258" spans="1:44" ht="12.75" customHeight="1" x14ac:dyDescent="0.2">
      <c r="A258" s="34"/>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row>
    <row r="259" spans="1:44" ht="12.75" customHeight="1" x14ac:dyDescent="0.2">
      <c r="A259" s="34"/>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row>
    <row r="260" spans="1:44" ht="12.75" customHeight="1" x14ac:dyDescent="0.2">
      <c r="A260" s="34"/>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row>
    <row r="261" spans="1:44" ht="12.75" customHeight="1" x14ac:dyDescent="0.2">
      <c r="A261" s="34"/>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row>
    <row r="262" spans="1:44" ht="12.75" customHeight="1" x14ac:dyDescent="0.2">
      <c r="A262" s="34"/>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row>
    <row r="263" spans="1:44" ht="12.75" customHeight="1" x14ac:dyDescent="0.2">
      <c r="A263" s="34"/>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row>
    <row r="264" spans="1:44" ht="12.75" customHeight="1" x14ac:dyDescent="0.2">
      <c r="A264" s="34"/>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row>
    <row r="265" spans="1:44" ht="12.75" customHeight="1" x14ac:dyDescent="0.2">
      <c r="A265" s="34"/>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row>
    <row r="266" spans="1:44" ht="12.75" customHeight="1" x14ac:dyDescent="0.2">
      <c r="A266" s="34"/>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row>
    <row r="267" spans="1:44" ht="12.75" customHeight="1" x14ac:dyDescent="0.2">
      <c r="A267" s="34"/>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row>
    <row r="268" spans="1:44" ht="12.75" customHeight="1" x14ac:dyDescent="0.2">
      <c r="A268" s="34"/>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row>
    <row r="269" spans="1:44" ht="12.75" customHeight="1" x14ac:dyDescent="0.2">
      <c r="A269" s="34"/>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row>
    <row r="270" spans="1:44" ht="12.75" customHeight="1" x14ac:dyDescent="0.2">
      <c r="A270" s="34"/>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row>
    <row r="271" spans="1:44" ht="12.75" customHeight="1" x14ac:dyDescent="0.2">
      <c r="A271" s="34"/>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row>
    <row r="272" spans="1:44" ht="12.75" customHeight="1" x14ac:dyDescent="0.2">
      <c r="A272" s="34"/>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row>
    <row r="273" spans="1:44" ht="12.75" customHeight="1" x14ac:dyDescent="0.2">
      <c r="A273" s="34"/>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row>
    <row r="274" spans="1:44" ht="12.75" customHeight="1" x14ac:dyDescent="0.2">
      <c r="A274" s="34"/>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row>
    <row r="275" spans="1:44" ht="12.75" customHeight="1" x14ac:dyDescent="0.2">
      <c r="A275" s="34"/>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row>
    <row r="276" spans="1:44" ht="12.75" customHeight="1" x14ac:dyDescent="0.2">
      <c r="A276" s="34"/>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row>
    <row r="277" spans="1:44" ht="12.75" customHeight="1" x14ac:dyDescent="0.2">
      <c r="A277" s="34"/>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row>
    <row r="278" spans="1:44" ht="12.75" customHeight="1" x14ac:dyDescent="0.2">
      <c r="A278" s="34"/>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row>
    <row r="279" spans="1:44" ht="12.75" customHeight="1" x14ac:dyDescent="0.2">
      <c r="A279" s="34"/>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row>
    <row r="280" spans="1:44" ht="12.75" customHeight="1" x14ac:dyDescent="0.2">
      <c r="A280" s="34"/>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row>
    <row r="281" spans="1:44" ht="12.75" customHeight="1" x14ac:dyDescent="0.2">
      <c r="A281" s="34"/>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row>
    <row r="282" spans="1:44" ht="12.75" customHeight="1" x14ac:dyDescent="0.2">
      <c r="A282" s="34"/>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row>
    <row r="283" spans="1:44" ht="12.75" customHeight="1" x14ac:dyDescent="0.2">
      <c r="A283" s="34"/>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row>
    <row r="284" spans="1:44" ht="12.75" customHeight="1" x14ac:dyDescent="0.2">
      <c r="A284" s="34"/>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row>
    <row r="285" spans="1:44" ht="12.75" customHeight="1" x14ac:dyDescent="0.2">
      <c r="A285" s="34"/>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row>
    <row r="286" spans="1:44" ht="12.75" customHeight="1" x14ac:dyDescent="0.2">
      <c r="A286" s="34"/>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row>
    <row r="287" spans="1:44" ht="12.75" customHeight="1" x14ac:dyDescent="0.2">
      <c r="A287" s="34"/>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row>
    <row r="288" spans="1:44" ht="12.75" customHeight="1" x14ac:dyDescent="0.2">
      <c r="A288" s="34"/>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row>
    <row r="289" spans="1:44" ht="12.75" customHeight="1" x14ac:dyDescent="0.2">
      <c r="A289" s="34"/>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row>
    <row r="290" spans="1:44" ht="12.75" customHeight="1" x14ac:dyDescent="0.2">
      <c r="A290" s="34"/>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row>
    <row r="291" spans="1:44" ht="12.75" customHeight="1" x14ac:dyDescent="0.2">
      <c r="A291" s="34"/>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row>
    <row r="292" spans="1:44" ht="12.75" customHeight="1" x14ac:dyDescent="0.2">
      <c r="A292" s="34"/>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row>
    <row r="293" spans="1:44" ht="12.75" customHeight="1" x14ac:dyDescent="0.2">
      <c r="A293" s="34"/>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row>
    <row r="294" spans="1:44" ht="12.75" customHeight="1" x14ac:dyDescent="0.2">
      <c r="A294" s="34"/>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row>
    <row r="295" spans="1:44" ht="12.75" customHeight="1" x14ac:dyDescent="0.2">
      <c r="A295" s="34"/>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row>
    <row r="296" spans="1:44" ht="12.75" customHeight="1" x14ac:dyDescent="0.2">
      <c r="A296" s="34"/>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row>
    <row r="297" spans="1:44" ht="12.75" customHeight="1" x14ac:dyDescent="0.2">
      <c r="A297" s="34"/>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row>
    <row r="298" spans="1:44" ht="12.75" customHeight="1" x14ac:dyDescent="0.2">
      <c r="A298" s="34"/>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row>
    <row r="299" spans="1:44" ht="12.75" customHeight="1" x14ac:dyDescent="0.2">
      <c r="A299" s="34"/>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row>
    <row r="300" spans="1:44" ht="12.75" customHeight="1" x14ac:dyDescent="0.2">
      <c r="A300" s="34"/>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row>
    <row r="301" spans="1:44" ht="12.75" customHeight="1" x14ac:dyDescent="0.2">
      <c r="A301" s="34"/>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row>
    <row r="302" spans="1:44" ht="12.75" customHeight="1" x14ac:dyDescent="0.2">
      <c r="A302" s="34"/>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row>
    <row r="303" spans="1:44" ht="12.75" customHeight="1" x14ac:dyDescent="0.2">
      <c r="A303" s="34"/>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row>
    <row r="304" spans="1:44" ht="12.75" customHeight="1" x14ac:dyDescent="0.2">
      <c r="A304" s="34"/>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row>
    <row r="305" spans="1:44" ht="12.75" customHeight="1" x14ac:dyDescent="0.2">
      <c r="A305" s="34"/>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row>
    <row r="306" spans="1:44" ht="12.75" customHeight="1" x14ac:dyDescent="0.2">
      <c r="A306" s="34"/>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row>
    <row r="307" spans="1:44" ht="12.75" customHeight="1" x14ac:dyDescent="0.2">
      <c r="A307" s="34"/>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row>
    <row r="308" spans="1:44" ht="12.75" customHeight="1" x14ac:dyDescent="0.2">
      <c r="A308" s="34"/>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row>
    <row r="309" spans="1:44" ht="12.75" customHeight="1" x14ac:dyDescent="0.2">
      <c r="A309" s="34"/>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row>
    <row r="310" spans="1:44" ht="12.75" customHeight="1" x14ac:dyDescent="0.2">
      <c r="A310" s="34"/>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row>
    <row r="311" spans="1:44" ht="12.75" customHeight="1" x14ac:dyDescent="0.2">
      <c r="A311" s="34"/>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row>
    <row r="312" spans="1:44" ht="12.75" customHeight="1" x14ac:dyDescent="0.2">
      <c r="A312" s="34"/>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row>
    <row r="313" spans="1:44" ht="12.75" customHeight="1" x14ac:dyDescent="0.2">
      <c r="A313" s="34"/>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row>
    <row r="314" spans="1:44" ht="12.75" customHeight="1" x14ac:dyDescent="0.2">
      <c r="A314" s="34"/>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row>
    <row r="315" spans="1:44" ht="12.75" customHeight="1" x14ac:dyDescent="0.2">
      <c r="A315" s="34"/>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row>
    <row r="316" spans="1:44" ht="12.75" customHeight="1" x14ac:dyDescent="0.2">
      <c r="A316" s="34"/>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row>
    <row r="317" spans="1:44" ht="12.75" customHeight="1" x14ac:dyDescent="0.2">
      <c r="A317" s="34"/>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row>
    <row r="318" spans="1:44" ht="12.75" customHeight="1" x14ac:dyDescent="0.2">
      <c r="A318" s="34"/>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row>
    <row r="319" spans="1:44" ht="12.75" customHeight="1" x14ac:dyDescent="0.2">
      <c r="A319" s="34"/>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row>
    <row r="320" spans="1:44" ht="12.75" customHeight="1" x14ac:dyDescent="0.2">
      <c r="A320" s="34"/>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row>
    <row r="321" spans="1:44" ht="12.75" customHeight="1" x14ac:dyDescent="0.2">
      <c r="A321" s="34"/>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row>
    <row r="322" spans="1:44" ht="12.75" customHeight="1" x14ac:dyDescent="0.2">
      <c r="A322" s="34"/>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row>
    <row r="323" spans="1:44" ht="12.75" customHeight="1" x14ac:dyDescent="0.2">
      <c r="A323" s="34"/>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row>
    <row r="324" spans="1:44" ht="12.75" customHeight="1" x14ac:dyDescent="0.2">
      <c r="A324" s="34"/>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row>
    <row r="325" spans="1:44" ht="12.75" customHeight="1" x14ac:dyDescent="0.2">
      <c r="A325" s="34"/>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row>
    <row r="326" spans="1:44" ht="12.75" customHeight="1" x14ac:dyDescent="0.2">
      <c r="A326" s="34"/>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row>
    <row r="327" spans="1:44" ht="12.75" customHeight="1" x14ac:dyDescent="0.2">
      <c r="A327" s="34"/>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row>
    <row r="328" spans="1:44" ht="12.75" customHeight="1" x14ac:dyDescent="0.2">
      <c r="A328" s="34"/>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row>
    <row r="329" spans="1:44" ht="12.75" customHeight="1" x14ac:dyDescent="0.2">
      <c r="A329" s="34"/>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row>
    <row r="330" spans="1:44" ht="12.75" customHeight="1" x14ac:dyDescent="0.2">
      <c r="A330" s="34"/>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row>
    <row r="331" spans="1:44" ht="12.75" customHeight="1" x14ac:dyDescent="0.2">
      <c r="A331" s="34"/>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row>
    <row r="332" spans="1:44" ht="12.75" customHeight="1" x14ac:dyDescent="0.2">
      <c r="A332" s="34"/>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row>
    <row r="333" spans="1:44" ht="12.75" customHeight="1" x14ac:dyDescent="0.2">
      <c r="A333" s="34"/>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row>
    <row r="334" spans="1:44" ht="12.75" customHeight="1" x14ac:dyDescent="0.2">
      <c r="A334" s="34"/>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row>
    <row r="335" spans="1:44" ht="12.75" customHeight="1" x14ac:dyDescent="0.2">
      <c r="A335" s="34"/>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row>
    <row r="336" spans="1:44" ht="12.75" customHeight="1" x14ac:dyDescent="0.2">
      <c r="A336" s="34"/>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row>
    <row r="337" spans="1:44" ht="12.75" customHeight="1" x14ac:dyDescent="0.2">
      <c r="A337" s="34"/>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row>
    <row r="338" spans="1:44" ht="12.75" customHeight="1" x14ac:dyDescent="0.2">
      <c r="A338" s="34"/>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row>
    <row r="339" spans="1:44" ht="12.75" customHeight="1" x14ac:dyDescent="0.2">
      <c r="A339" s="34"/>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row>
    <row r="340" spans="1:44" ht="12.75" customHeight="1" x14ac:dyDescent="0.2">
      <c r="A340" s="34"/>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row>
    <row r="341" spans="1:44" ht="12.75" customHeight="1" x14ac:dyDescent="0.2">
      <c r="A341" s="34"/>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row>
    <row r="342" spans="1:44" ht="12.75" customHeight="1" x14ac:dyDescent="0.2">
      <c r="A342" s="34"/>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row>
    <row r="343" spans="1:44" ht="12.75" customHeight="1" x14ac:dyDescent="0.2">
      <c r="A343" s="34"/>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row>
    <row r="344" spans="1:44" ht="12.75" customHeight="1" x14ac:dyDescent="0.2">
      <c r="A344" s="34"/>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row>
    <row r="345" spans="1:44" ht="12.75" customHeight="1" x14ac:dyDescent="0.2">
      <c r="A345" s="34"/>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row>
    <row r="346" spans="1:44" ht="12.75" customHeight="1" x14ac:dyDescent="0.2">
      <c r="A346" s="34"/>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row>
    <row r="347" spans="1:44" ht="12.75" customHeight="1" x14ac:dyDescent="0.2">
      <c r="A347" s="34"/>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row>
    <row r="348" spans="1:44" ht="12.75" customHeight="1" x14ac:dyDescent="0.2">
      <c r="A348" s="34"/>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row>
    <row r="349" spans="1:44" ht="12.75" customHeight="1" x14ac:dyDescent="0.2">
      <c r="A349" s="34"/>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row>
    <row r="350" spans="1:44" ht="12.75" customHeight="1" x14ac:dyDescent="0.2">
      <c r="A350" s="34"/>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row>
    <row r="351" spans="1:44" ht="12.75" customHeight="1" x14ac:dyDescent="0.2">
      <c r="A351" s="34"/>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row>
    <row r="352" spans="1:44" ht="12.75" customHeight="1" x14ac:dyDescent="0.2">
      <c r="A352" s="34"/>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row>
    <row r="353" spans="1:44" ht="12.75" customHeight="1" x14ac:dyDescent="0.2">
      <c r="A353" s="34"/>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row>
    <row r="354" spans="1:44" ht="12.75" customHeight="1" x14ac:dyDescent="0.2">
      <c r="A354" s="34"/>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row>
    <row r="355" spans="1:44" ht="12.75" customHeight="1" x14ac:dyDescent="0.2">
      <c r="A355" s="34"/>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row>
    <row r="356" spans="1:44" ht="12.75" customHeight="1" x14ac:dyDescent="0.2">
      <c r="A356" s="34"/>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row>
    <row r="357" spans="1:44" ht="12.75" customHeight="1" x14ac:dyDescent="0.2">
      <c r="A357" s="34"/>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row>
    <row r="358" spans="1:44" ht="12.75" customHeight="1" x14ac:dyDescent="0.2">
      <c r="A358" s="34"/>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row>
    <row r="359" spans="1:44" ht="12.75" customHeight="1" x14ac:dyDescent="0.2">
      <c r="A359" s="34"/>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row>
    <row r="360" spans="1:44" ht="12.75" customHeight="1" x14ac:dyDescent="0.2">
      <c r="A360" s="34"/>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row>
    <row r="361" spans="1:44" ht="12.75" customHeight="1" x14ac:dyDescent="0.2">
      <c r="A361" s="34"/>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row>
    <row r="362" spans="1:44" ht="12.75" customHeight="1" x14ac:dyDescent="0.2">
      <c r="A362" s="34"/>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row>
    <row r="363" spans="1:44" ht="12.75" customHeight="1" x14ac:dyDescent="0.2">
      <c r="A363" s="34"/>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row>
    <row r="364" spans="1:44" ht="12.75" customHeight="1" x14ac:dyDescent="0.2">
      <c r="A364" s="34"/>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row>
    <row r="365" spans="1:44" ht="12.75" customHeight="1" x14ac:dyDescent="0.2">
      <c r="A365" s="34"/>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row>
    <row r="366" spans="1:44" ht="12.75" customHeight="1" x14ac:dyDescent="0.2">
      <c r="A366" s="34"/>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row>
    <row r="367" spans="1:44" ht="12.75" customHeight="1" x14ac:dyDescent="0.2">
      <c r="A367" s="34"/>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row>
    <row r="368" spans="1:44" ht="12.75" customHeight="1" x14ac:dyDescent="0.2">
      <c r="A368" s="34"/>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row>
    <row r="369" spans="1:44" ht="12.75" customHeight="1" x14ac:dyDescent="0.2">
      <c r="A369" s="34"/>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row>
    <row r="370" spans="1:44" ht="12.75" customHeight="1" x14ac:dyDescent="0.2">
      <c r="A370" s="34"/>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row>
    <row r="371" spans="1:44" ht="12.75" customHeight="1" x14ac:dyDescent="0.2">
      <c r="A371" s="34"/>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row>
    <row r="372" spans="1:44" ht="12.75" customHeight="1" x14ac:dyDescent="0.2">
      <c r="A372" s="34"/>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row>
    <row r="373" spans="1:44" ht="12.75" customHeight="1" x14ac:dyDescent="0.2">
      <c r="A373" s="34"/>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row>
    <row r="374" spans="1:44" ht="12.75" customHeight="1" x14ac:dyDescent="0.2">
      <c r="A374" s="34"/>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row>
    <row r="375" spans="1:44" ht="12.75" customHeight="1" x14ac:dyDescent="0.2">
      <c r="A375" s="34"/>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row>
    <row r="376" spans="1:44" ht="12.75" customHeight="1" x14ac:dyDescent="0.2">
      <c r="A376" s="34"/>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row>
    <row r="377" spans="1:44" ht="12.75" customHeight="1" x14ac:dyDescent="0.2">
      <c r="A377" s="34"/>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row>
    <row r="378" spans="1:44" ht="12.75" customHeight="1" x14ac:dyDescent="0.2">
      <c r="A378" s="34"/>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row>
    <row r="379" spans="1:44" ht="12.75" customHeight="1" x14ac:dyDescent="0.2">
      <c r="A379" s="34"/>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row>
    <row r="380" spans="1:44" ht="12.75" customHeight="1" x14ac:dyDescent="0.2">
      <c r="A380" s="34"/>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row>
    <row r="381" spans="1:44" ht="12.75" customHeight="1" x14ac:dyDescent="0.2">
      <c r="A381" s="34"/>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row>
    <row r="382" spans="1:44" ht="12.75" customHeight="1" x14ac:dyDescent="0.2">
      <c r="A382" s="34"/>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row>
    <row r="383" spans="1:44" ht="12.75" customHeight="1" x14ac:dyDescent="0.2">
      <c r="A383" s="34"/>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row>
    <row r="384" spans="1:44" ht="12.75" customHeight="1" x14ac:dyDescent="0.2">
      <c r="A384" s="34"/>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row>
    <row r="385" spans="1:44" ht="12.75" customHeight="1" x14ac:dyDescent="0.2">
      <c r="A385" s="34"/>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row>
    <row r="386" spans="1:44" ht="12.75" customHeight="1" x14ac:dyDescent="0.2">
      <c r="A386" s="34"/>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row>
    <row r="387" spans="1:44" ht="12.75" customHeight="1" x14ac:dyDescent="0.2">
      <c r="A387" s="34"/>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row>
    <row r="388" spans="1:44" ht="12.75" customHeight="1" x14ac:dyDescent="0.2">
      <c r="A388" s="34"/>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row>
    <row r="389" spans="1:44" ht="12.75" customHeight="1" x14ac:dyDescent="0.2">
      <c r="A389" s="34"/>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row>
    <row r="390" spans="1:44" ht="12.75" customHeight="1" x14ac:dyDescent="0.2">
      <c r="A390" s="34"/>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row>
    <row r="391" spans="1:44" ht="12.75" customHeight="1" x14ac:dyDescent="0.2">
      <c r="A391" s="34"/>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row>
    <row r="392" spans="1:44" ht="12.75" customHeight="1" x14ac:dyDescent="0.2">
      <c r="A392" s="34"/>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row>
    <row r="393" spans="1:44" ht="12.75" customHeight="1" x14ac:dyDescent="0.2">
      <c r="A393" s="34"/>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row>
    <row r="394" spans="1:44" ht="12.75" customHeight="1" x14ac:dyDescent="0.2">
      <c r="A394" s="34"/>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row>
    <row r="395" spans="1:44" ht="12.75" customHeight="1" x14ac:dyDescent="0.2">
      <c r="A395" s="34"/>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row>
    <row r="396" spans="1:44" ht="12.75" customHeight="1" x14ac:dyDescent="0.2">
      <c r="A396" s="34"/>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row>
    <row r="397" spans="1:44" ht="12.75" customHeight="1" x14ac:dyDescent="0.2">
      <c r="A397" s="34"/>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row>
    <row r="398" spans="1:44" ht="12.75" customHeight="1" x14ac:dyDescent="0.2">
      <c r="A398" s="34"/>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row>
    <row r="399" spans="1:44" ht="12.75" customHeight="1" x14ac:dyDescent="0.2">
      <c r="A399" s="34"/>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row>
    <row r="400" spans="1:44" ht="12.75" customHeight="1" x14ac:dyDescent="0.2">
      <c r="A400" s="34"/>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row>
    <row r="401" spans="1:44" ht="12.75" customHeight="1" x14ac:dyDescent="0.2">
      <c r="A401" s="34"/>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row>
    <row r="402" spans="1:44" ht="12.75" customHeight="1" x14ac:dyDescent="0.2">
      <c r="A402" s="34"/>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row>
    <row r="403" spans="1:44" ht="12.75" customHeight="1" x14ac:dyDescent="0.2">
      <c r="A403" s="34"/>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row>
    <row r="404" spans="1:44" ht="12.75" customHeight="1" x14ac:dyDescent="0.2">
      <c r="A404" s="34"/>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row>
    <row r="405" spans="1:44" ht="12.75" customHeight="1" x14ac:dyDescent="0.2">
      <c r="A405" s="34"/>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row>
    <row r="406" spans="1:44" ht="12.75" customHeight="1" x14ac:dyDescent="0.2">
      <c r="A406" s="34"/>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row>
    <row r="407" spans="1:44" ht="12.75" customHeight="1" x14ac:dyDescent="0.2">
      <c r="A407" s="34"/>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row>
    <row r="408" spans="1:44" ht="12.75" customHeight="1" x14ac:dyDescent="0.2">
      <c r="A408" s="34"/>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row>
    <row r="409" spans="1:44" ht="12.75" customHeight="1" x14ac:dyDescent="0.2">
      <c r="A409" s="34"/>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row>
    <row r="410" spans="1:44" ht="12.75" customHeight="1" x14ac:dyDescent="0.2">
      <c r="A410" s="34"/>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row>
    <row r="411" spans="1:44" ht="12.75" customHeight="1" x14ac:dyDescent="0.2">
      <c r="A411" s="34"/>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row>
    <row r="412" spans="1:44" ht="12.75" customHeight="1" x14ac:dyDescent="0.2">
      <c r="A412" s="34"/>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row>
    <row r="413" spans="1:44" ht="12.75" customHeight="1" x14ac:dyDescent="0.2">
      <c r="A413" s="34"/>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row>
    <row r="414" spans="1:44" ht="12.75" customHeight="1" x14ac:dyDescent="0.2">
      <c r="A414" s="34"/>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row>
    <row r="415" spans="1:44" ht="12.75" customHeight="1" x14ac:dyDescent="0.2">
      <c r="A415" s="34"/>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row>
    <row r="416" spans="1:44" ht="12.75" customHeight="1" x14ac:dyDescent="0.2">
      <c r="A416" s="34"/>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row>
    <row r="417" spans="1:44" ht="12.75" customHeight="1" x14ac:dyDescent="0.2">
      <c r="A417" s="34"/>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row>
    <row r="418" spans="1:44" ht="12.75" customHeight="1" x14ac:dyDescent="0.2">
      <c r="A418" s="34"/>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row>
    <row r="419" spans="1:44" ht="12.75" customHeight="1" x14ac:dyDescent="0.2">
      <c r="A419" s="34"/>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row>
    <row r="420" spans="1:44" ht="12.75" customHeight="1" x14ac:dyDescent="0.2">
      <c r="A420" s="34"/>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row>
    <row r="421" spans="1:44" ht="12.75" customHeight="1" x14ac:dyDescent="0.2">
      <c r="A421" s="34"/>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row>
    <row r="422" spans="1:44" ht="12.75" customHeight="1" x14ac:dyDescent="0.2">
      <c r="A422" s="34"/>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row>
    <row r="423" spans="1:44" ht="12.75" customHeight="1" x14ac:dyDescent="0.2">
      <c r="A423" s="34"/>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row>
    <row r="424" spans="1:44" ht="12.75" customHeight="1" x14ac:dyDescent="0.2">
      <c r="A424" s="34"/>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row>
    <row r="425" spans="1:44" ht="12.75" customHeight="1" x14ac:dyDescent="0.2">
      <c r="A425" s="34"/>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row>
    <row r="426" spans="1:44" ht="12.75" customHeight="1" x14ac:dyDescent="0.2">
      <c r="A426" s="34"/>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row>
    <row r="427" spans="1:44" ht="12.75" customHeight="1" x14ac:dyDescent="0.2">
      <c r="A427" s="34"/>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row>
    <row r="428" spans="1:44" ht="12.75" customHeight="1" x14ac:dyDescent="0.2">
      <c r="A428" s="34"/>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row>
    <row r="429" spans="1:44" ht="12.75" customHeight="1" x14ac:dyDescent="0.2">
      <c r="A429" s="34"/>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row>
    <row r="430" spans="1:44" ht="12.75" customHeight="1" x14ac:dyDescent="0.2">
      <c r="A430" s="34"/>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row>
    <row r="431" spans="1:44" ht="12.75" customHeight="1" x14ac:dyDescent="0.2">
      <c r="A431" s="34"/>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row>
    <row r="432" spans="1:44" ht="12.75" customHeight="1" x14ac:dyDescent="0.2">
      <c r="A432" s="34"/>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row>
    <row r="433" spans="1:44" ht="12.75" customHeight="1" x14ac:dyDescent="0.2">
      <c r="A433" s="34"/>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row>
    <row r="434" spans="1:44" ht="12.75" customHeight="1" x14ac:dyDescent="0.2">
      <c r="A434" s="34"/>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row>
    <row r="435" spans="1:44" ht="12.75" customHeight="1" x14ac:dyDescent="0.2">
      <c r="A435" s="34"/>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row>
    <row r="436" spans="1:44" ht="12.75" customHeight="1" x14ac:dyDescent="0.2">
      <c r="A436" s="34"/>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row>
    <row r="437" spans="1:44" ht="12.75" customHeight="1" x14ac:dyDescent="0.2">
      <c r="A437" s="34"/>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row>
    <row r="438" spans="1:44" ht="12.75" customHeight="1" x14ac:dyDescent="0.2">
      <c r="A438" s="34"/>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row>
    <row r="439" spans="1:44" ht="12.75" customHeight="1" x14ac:dyDescent="0.2">
      <c r="A439" s="34"/>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row>
    <row r="440" spans="1:44" ht="12.75" customHeight="1" x14ac:dyDescent="0.2">
      <c r="A440" s="34"/>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row>
    <row r="441" spans="1:44" ht="12.75" customHeight="1" x14ac:dyDescent="0.2">
      <c r="A441" s="34"/>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row>
    <row r="442" spans="1:44" ht="12.75" customHeight="1" x14ac:dyDescent="0.2">
      <c r="A442" s="34"/>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row>
    <row r="443" spans="1:44" ht="12.75" customHeight="1" x14ac:dyDescent="0.2">
      <c r="A443" s="34"/>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row>
    <row r="444" spans="1:44" ht="12.75" customHeight="1" x14ac:dyDescent="0.2">
      <c r="A444" s="34"/>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row>
    <row r="445" spans="1:44" ht="12.75" customHeight="1" x14ac:dyDescent="0.2">
      <c r="A445" s="34"/>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row>
    <row r="446" spans="1:44" ht="12.75" customHeight="1" x14ac:dyDescent="0.2">
      <c r="A446" s="34"/>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row>
    <row r="447" spans="1:44" ht="12.75" customHeight="1" x14ac:dyDescent="0.2">
      <c r="A447" s="34"/>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row>
    <row r="448" spans="1:44" ht="12.75" customHeight="1" x14ac:dyDescent="0.2">
      <c r="A448" s="34"/>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row>
    <row r="449" spans="1:44" ht="12.75" customHeight="1" x14ac:dyDescent="0.2">
      <c r="A449" s="34"/>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row>
    <row r="450" spans="1:44" ht="12.75" customHeight="1" x14ac:dyDescent="0.2">
      <c r="A450" s="34"/>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row>
    <row r="451" spans="1:44" ht="12.75" customHeight="1" x14ac:dyDescent="0.2">
      <c r="A451" s="34"/>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row>
    <row r="452" spans="1:44" ht="12.75" customHeight="1" x14ac:dyDescent="0.2">
      <c r="A452" s="34"/>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row>
    <row r="453" spans="1:44" ht="12.75" customHeight="1" x14ac:dyDescent="0.2">
      <c r="A453" s="34"/>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row>
    <row r="454" spans="1:44" ht="12.75" customHeight="1" x14ac:dyDescent="0.2">
      <c r="A454" s="34"/>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row>
    <row r="455" spans="1:44" ht="12.75" customHeight="1" x14ac:dyDescent="0.2">
      <c r="A455" s="34"/>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row>
    <row r="456" spans="1:44" ht="12.75" customHeight="1" x14ac:dyDescent="0.2">
      <c r="A456" s="34"/>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row>
    <row r="457" spans="1:44" ht="12.75" customHeight="1" x14ac:dyDescent="0.2">
      <c r="A457" s="34"/>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row>
    <row r="458" spans="1:44" ht="12.75" customHeight="1" x14ac:dyDescent="0.2">
      <c r="A458" s="34"/>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row>
    <row r="459" spans="1:44" ht="12.75" customHeight="1" x14ac:dyDescent="0.2">
      <c r="A459" s="34"/>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row>
    <row r="460" spans="1:44" ht="12.75" customHeight="1" x14ac:dyDescent="0.2">
      <c r="A460" s="34"/>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row>
    <row r="461" spans="1:44" ht="12.75" customHeight="1" x14ac:dyDescent="0.2">
      <c r="A461" s="34"/>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row>
    <row r="462" spans="1:44" ht="12.75" customHeight="1" x14ac:dyDescent="0.2">
      <c r="A462" s="34"/>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row>
    <row r="463" spans="1:44" ht="12.75" customHeight="1" x14ac:dyDescent="0.2">
      <c r="A463" s="34"/>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row>
    <row r="464" spans="1:44" ht="12.75" customHeight="1" x14ac:dyDescent="0.2">
      <c r="A464" s="34"/>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row>
    <row r="465" spans="1:44" ht="12.75" customHeight="1" x14ac:dyDescent="0.2">
      <c r="A465" s="34"/>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row>
    <row r="466" spans="1:44" ht="12.75" customHeight="1" x14ac:dyDescent="0.2">
      <c r="A466" s="34"/>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row>
    <row r="467" spans="1:44" ht="12.75" customHeight="1" x14ac:dyDescent="0.2">
      <c r="A467" s="34"/>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row>
    <row r="468" spans="1:44" ht="12.75" customHeight="1" x14ac:dyDescent="0.2">
      <c r="A468" s="34"/>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row>
    <row r="469" spans="1:44" ht="12.75" customHeight="1" x14ac:dyDescent="0.2">
      <c r="A469" s="34"/>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row>
    <row r="470" spans="1:44" ht="12.75" customHeight="1" x14ac:dyDescent="0.2">
      <c r="A470" s="34"/>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row>
    <row r="471" spans="1:44" ht="12.75" customHeight="1" x14ac:dyDescent="0.2">
      <c r="A471" s="34"/>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row>
    <row r="472" spans="1:44" ht="12.75" customHeight="1" x14ac:dyDescent="0.2">
      <c r="A472" s="34"/>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row>
    <row r="473" spans="1:44" ht="12.75" customHeight="1" x14ac:dyDescent="0.2">
      <c r="A473" s="34"/>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row>
    <row r="474" spans="1:44" ht="12.75" customHeight="1" x14ac:dyDescent="0.2">
      <c r="A474" s="34"/>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row>
    <row r="475" spans="1:44" ht="12.75" customHeight="1" x14ac:dyDescent="0.2">
      <c r="A475" s="34"/>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row>
    <row r="476" spans="1:44" ht="12.75" customHeight="1" x14ac:dyDescent="0.2">
      <c r="A476" s="34"/>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row>
    <row r="477" spans="1:44" ht="12.75" customHeight="1" x14ac:dyDescent="0.2">
      <c r="A477" s="34"/>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row>
    <row r="478" spans="1:44" ht="12.75" customHeight="1" x14ac:dyDescent="0.2">
      <c r="A478" s="34"/>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row>
    <row r="479" spans="1:44" ht="12.75" customHeight="1" x14ac:dyDescent="0.2">
      <c r="A479" s="34"/>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row>
    <row r="480" spans="1:44" ht="12.75" customHeight="1" x14ac:dyDescent="0.2">
      <c r="A480" s="34"/>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row>
    <row r="481" spans="1:44" ht="12.75" customHeight="1" x14ac:dyDescent="0.2">
      <c r="A481" s="34"/>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row>
    <row r="482" spans="1:44" ht="12.75" customHeight="1" x14ac:dyDescent="0.2">
      <c r="A482" s="34"/>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row>
    <row r="483" spans="1:44" ht="12.75" customHeight="1" x14ac:dyDescent="0.2">
      <c r="A483" s="34"/>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row>
    <row r="484" spans="1:44" ht="12.75" customHeight="1" x14ac:dyDescent="0.2">
      <c r="A484" s="34"/>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row>
    <row r="485" spans="1:44" ht="12.75" customHeight="1" x14ac:dyDescent="0.2">
      <c r="A485" s="34"/>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row>
    <row r="486" spans="1:44" ht="12.75" customHeight="1" x14ac:dyDescent="0.2">
      <c r="A486" s="34"/>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row>
    <row r="487" spans="1:44" ht="12.75" customHeight="1" x14ac:dyDescent="0.2">
      <c r="A487" s="34"/>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row>
    <row r="488" spans="1:44" ht="12.75" customHeight="1" x14ac:dyDescent="0.2">
      <c r="A488" s="34"/>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row>
    <row r="489" spans="1:44" ht="12.75" customHeight="1" x14ac:dyDescent="0.2">
      <c r="A489" s="34"/>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row>
    <row r="490" spans="1:44" ht="12.75" customHeight="1" x14ac:dyDescent="0.2">
      <c r="A490" s="34"/>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row>
    <row r="491" spans="1:44" ht="12.75" customHeight="1" x14ac:dyDescent="0.2">
      <c r="A491" s="34"/>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row>
    <row r="492" spans="1:44" ht="12.75" customHeight="1" x14ac:dyDescent="0.2">
      <c r="A492" s="34"/>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row>
    <row r="493" spans="1:44" ht="12.75" customHeight="1" x14ac:dyDescent="0.2">
      <c r="A493" s="34"/>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row>
    <row r="494" spans="1:44" ht="12.75" customHeight="1" x14ac:dyDescent="0.2">
      <c r="A494" s="34"/>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row>
    <row r="495" spans="1:44" ht="12.75" customHeight="1" x14ac:dyDescent="0.2">
      <c r="A495" s="34"/>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row>
    <row r="496" spans="1:44" ht="12.75" customHeight="1" x14ac:dyDescent="0.2">
      <c r="A496" s="34"/>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row>
    <row r="497" spans="1:44" ht="12.75" customHeight="1" x14ac:dyDescent="0.2">
      <c r="A497" s="34"/>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row>
    <row r="498" spans="1:44" ht="12.75" customHeight="1" x14ac:dyDescent="0.2">
      <c r="A498" s="34"/>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row>
    <row r="499" spans="1:44" ht="12.75" customHeight="1" x14ac:dyDescent="0.2">
      <c r="A499" s="34"/>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row>
    <row r="500" spans="1:44" ht="12.75" customHeight="1" x14ac:dyDescent="0.2">
      <c r="A500" s="34"/>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row>
    <row r="501" spans="1:44" ht="12.75" customHeight="1" x14ac:dyDescent="0.2">
      <c r="A501" s="34"/>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row>
    <row r="502" spans="1:44" ht="12.75" customHeight="1" x14ac:dyDescent="0.2">
      <c r="A502" s="34"/>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row>
    <row r="503" spans="1:44" ht="12.75" customHeight="1" x14ac:dyDescent="0.2">
      <c r="A503" s="34"/>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row>
    <row r="504" spans="1:44" ht="12.75" customHeight="1" x14ac:dyDescent="0.2">
      <c r="A504" s="34"/>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row>
    <row r="505" spans="1:44" ht="12.75" customHeight="1" x14ac:dyDescent="0.2">
      <c r="A505" s="34"/>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row>
    <row r="506" spans="1:44" ht="12.75" customHeight="1" x14ac:dyDescent="0.2">
      <c r="A506" s="34"/>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row>
    <row r="507" spans="1:44" ht="12.75" customHeight="1" x14ac:dyDescent="0.2">
      <c r="A507" s="34"/>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row>
    <row r="508" spans="1:44" ht="12.75" customHeight="1" x14ac:dyDescent="0.2">
      <c r="A508" s="34"/>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row>
    <row r="509" spans="1:44" ht="12.75" customHeight="1" x14ac:dyDescent="0.2">
      <c r="A509" s="34"/>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row>
    <row r="510" spans="1:44" ht="12.75" customHeight="1" x14ac:dyDescent="0.2">
      <c r="A510" s="34"/>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row>
    <row r="511" spans="1:44" ht="12.75" customHeight="1" x14ac:dyDescent="0.2">
      <c r="A511" s="34"/>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row>
    <row r="512" spans="1:44" ht="12.75" customHeight="1" x14ac:dyDescent="0.2">
      <c r="A512" s="34"/>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row>
    <row r="513" spans="1:44" ht="12.75" customHeight="1" x14ac:dyDescent="0.2">
      <c r="A513" s="34"/>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row>
    <row r="514" spans="1:44" ht="12.75" customHeight="1" x14ac:dyDescent="0.2">
      <c r="A514" s="34"/>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row>
    <row r="515" spans="1:44" ht="12.75" customHeight="1" x14ac:dyDescent="0.2">
      <c r="A515" s="34"/>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row>
    <row r="516" spans="1:44" ht="12.75" customHeight="1" x14ac:dyDescent="0.2">
      <c r="A516" s="34"/>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row>
    <row r="517" spans="1:44" ht="12.75" customHeight="1" x14ac:dyDescent="0.2">
      <c r="A517" s="34"/>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row>
    <row r="518" spans="1:44" ht="12.75" customHeight="1" x14ac:dyDescent="0.2">
      <c r="A518" s="34"/>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row>
    <row r="519" spans="1:44" ht="12.75" customHeight="1" x14ac:dyDescent="0.2">
      <c r="A519" s="34"/>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row>
    <row r="520" spans="1:44" ht="12.75" customHeight="1" x14ac:dyDescent="0.2">
      <c r="A520" s="34"/>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row>
    <row r="521" spans="1:44" ht="12.75" customHeight="1" x14ac:dyDescent="0.2">
      <c r="A521" s="34"/>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row>
    <row r="522" spans="1:44" ht="12.75" customHeight="1" x14ac:dyDescent="0.2">
      <c r="A522" s="34"/>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row>
    <row r="523" spans="1:44" ht="12.75" customHeight="1" x14ac:dyDescent="0.2">
      <c r="A523" s="34"/>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row>
    <row r="524" spans="1:44" ht="12.75" customHeight="1" x14ac:dyDescent="0.2">
      <c r="A524" s="34"/>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row>
    <row r="525" spans="1:44" ht="12.75" customHeight="1" x14ac:dyDescent="0.2">
      <c r="A525" s="34"/>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row>
    <row r="526" spans="1:44" ht="12.75" customHeight="1" x14ac:dyDescent="0.2">
      <c r="A526" s="34"/>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row>
    <row r="527" spans="1:44" ht="12.75" customHeight="1" x14ac:dyDescent="0.2">
      <c r="A527" s="34"/>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row>
    <row r="528" spans="1:44" ht="12.75" customHeight="1" x14ac:dyDescent="0.2">
      <c r="A528" s="34"/>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row>
    <row r="529" spans="1:44" ht="12.75" customHeight="1" x14ac:dyDescent="0.2">
      <c r="A529" s="34"/>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row>
    <row r="530" spans="1:44" ht="12.75" customHeight="1" x14ac:dyDescent="0.2">
      <c r="A530" s="34"/>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row>
    <row r="531" spans="1:44" ht="12.75" customHeight="1" x14ac:dyDescent="0.2">
      <c r="A531" s="34"/>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row>
    <row r="532" spans="1:44" ht="12.75" customHeight="1" x14ac:dyDescent="0.2">
      <c r="A532" s="34"/>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row>
    <row r="533" spans="1:44" ht="12.75" customHeight="1" x14ac:dyDescent="0.2">
      <c r="A533" s="34"/>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row>
    <row r="534" spans="1:44" ht="12.75" customHeight="1" x14ac:dyDescent="0.2">
      <c r="A534" s="34"/>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row>
    <row r="535" spans="1:44" ht="12.75" customHeight="1" x14ac:dyDescent="0.2">
      <c r="A535" s="34"/>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row>
    <row r="536" spans="1:44" ht="12.75" customHeight="1" x14ac:dyDescent="0.2">
      <c r="A536" s="34"/>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row>
    <row r="537" spans="1:44" ht="12.75" customHeight="1" x14ac:dyDescent="0.2">
      <c r="A537" s="34"/>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row>
    <row r="538" spans="1:44" ht="12.75" customHeight="1" x14ac:dyDescent="0.2">
      <c r="A538" s="34"/>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row>
    <row r="539" spans="1:44" ht="12.75" customHeight="1" x14ac:dyDescent="0.2">
      <c r="A539" s="34"/>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row>
    <row r="540" spans="1:44" ht="12.75" customHeight="1" x14ac:dyDescent="0.2">
      <c r="A540" s="34"/>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row>
    <row r="541" spans="1:44" ht="12.75" customHeight="1" x14ac:dyDescent="0.2">
      <c r="A541" s="34"/>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row>
    <row r="542" spans="1:44" ht="12.75" customHeight="1" x14ac:dyDescent="0.2">
      <c r="A542" s="34"/>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row>
    <row r="543" spans="1:44" ht="12.75" customHeight="1" x14ac:dyDescent="0.2">
      <c r="A543" s="34"/>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row>
    <row r="544" spans="1:44" ht="12.75" customHeight="1" x14ac:dyDescent="0.2">
      <c r="A544" s="34"/>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row>
    <row r="545" spans="1:44" ht="12.75" customHeight="1" x14ac:dyDescent="0.2">
      <c r="A545" s="34"/>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row>
    <row r="546" spans="1:44" ht="12.75" customHeight="1" x14ac:dyDescent="0.2">
      <c r="A546" s="34"/>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row>
    <row r="547" spans="1:44" ht="12.75" customHeight="1" x14ac:dyDescent="0.2">
      <c r="A547" s="34"/>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row>
    <row r="548" spans="1:44" ht="12.75" customHeight="1" x14ac:dyDescent="0.2">
      <c r="A548" s="34"/>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row>
    <row r="549" spans="1:44" ht="12.75" customHeight="1" x14ac:dyDescent="0.2">
      <c r="A549" s="34"/>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row>
    <row r="550" spans="1:44" ht="12.75" customHeight="1" x14ac:dyDescent="0.2">
      <c r="A550" s="34"/>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row>
    <row r="551" spans="1:44" ht="12.75" customHeight="1" x14ac:dyDescent="0.2">
      <c r="A551" s="34"/>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row>
    <row r="552" spans="1:44" ht="12.75" customHeight="1" x14ac:dyDescent="0.2">
      <c r="A552" s="34"/>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row>
    <row r="553" spans="1:44" ht="12.75" customHeight="1" x14ac:dyDescent="0.2">
      <c r="A553" s="34"/>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row>
    <row r="554" spans="1:44" ht="12.75" customHeight="1" x14ac:dyDescent="0.2">
      <c r="A554" s="34"/>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row>
    <row r="555" spans="1:44" ht="12.75" customHeight="1" x14ac:dyDescent="0.2">
      <c r="A555" s="34"/>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row>
    <row r="556" spans="1:44" ht="12.75" customHeight="1" x14ac:dyDescent="0.2">
      <c r="A556" s="34"/>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row>
    <row r="557" spans="1:44" ht="12.75" customHeight="1" x14ac:dyDescent="0.2">
      <c r="A557" s="34"/>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row>
    <row r="558" spans="1:44" ht="12.75" customHeight="1" x14ac:dyDescent="0.2">
      <c r="A558" s="34"/>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row>
    <row r="559" spans="1:44" ht="12.75" customHeight="1" x14ac:dyDescent="0.2">
      <c r="A559" s="34"/>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row>
    <row r="560" spans="1:44" ht="12.75" customHeight="1" x14ac:dyDescent="0.2">
      <c r="A560" s="34"/>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row>
    <row r="561" spans="1:44" ht="12.75" customHeight="1" x14ac:dyDescent="0.2">
      <c r="A561" s="34"/>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row>
    <row r="562" spans="1:44" ht="12.75" customHeight="1" x14ac:dyDescent="0.2">
      <c r="A562" s="34"/>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row>
    <row r="563" spans="1:44" ht="12.75" customHeight="1" x14ac:dyDescent="0.2">
      <c r="A563" s="34"/>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row>
    <row r="564" spans="1:44" ht="12.75" customHeight="1" x14ac:dyDescent="0.2">
      <c r="A564" s="34"/>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row>
    <row r="565" spans="1:44" ht="12.75" customHeight="1" x14ac:dyDescent="0.2">
      <c r="A565" s="34"/>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row>
    <row r="566" spans="1:44" ht="12.75" customHeight="1" x14ac:dyDescent="0.2">
      <c r="A566" s="34"/>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row>
    <row r="567" spans="1:44" ht="12.75" customHeight="1" x14ac:dyDescent="0.2">
      <c r="A567" s="34"/>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row>
    <row r="568" spans="1:44" ht="12.75" customHeight="1" x14ac:dyDescent="0.2">
      <c r="A568" s="34"/>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row>
    <row r="569" spans="1:44" ht="12.75" customHeight="1" x14ac:dyDescent="0.2">
      <c r="A569" s="34"/>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row>
    <row r="570" spans="1:44" ht="12.75" customHeight="1" x14ac:dyDescent="0.2">
      <c r="A570" s="34"/>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row>
    <row r="571" spans="1:44" ht="12.75" customHeight="1" x14ac:dyDescent="0.2">
      <c r="A571" s="34"/>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row>
    <row r="572" spans="1:44" ht="12.75" customHeight="1" x14ac:dyDescent="0.2">
      <c r="A572" s="34"/>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row>
    <row r="573" spans="1:44" ht="12.75" customHeight="1" x14ac:dyDescent="0.2">
      <c r="A573" s="34"/>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row>
    <row r="574" spans="1:44" ht="12.75" customHeight="1" x14ac:dyDescent="0.2">
      <c r="A574" s="34"/>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row>
    <row r="575" spans="1:44" ht="12.75" customHeight="1" x14ac:dyDescent="0.2">
      <c r="A575" s="34"/>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row>
    <row r="576" spans="1:44" ht="12.75" customHeight="1" x14ac:dyDescent="0.2">
      <c r="A576" s="34"/>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row>
    <row r="577" spans="1:44" ht="12.75" customHeight="1" x14ac:dyDescent="0.2">
      <c r="A577" s="34"/>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row>
    <row r="578" spans="1:44" ht="12.75" customHeight="1" x14ac:dyDescent="0.2">
      <c r="A578" s="34"/>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row>
    <row r="579" spans="1:44" ht="12.75" customHeight="1" x14ac:dyDescent="0.2">
      <c r="A579" s="34"/>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row>
    <row r="580" spans="1:44" ht="12.75" customHeight="1" x14ac:dyDescent="0.2">
      <c r="A580" s="34"/>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row>
    <row r="581" spans="1:44" ht="12.75" customHeight="1" x14ac:dyDescent="0.2">
      <c r="A581" s="34"/>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row>
    <row r="582" spans="1:44" ht="12.75" customHeight="1" x14ac:dyDescent="0.2">
      <c r="A582" s="34"/>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row>
    <row r="583" spans="1:44" ht="12.75" customHeight="1" x14ac:dyDescent="0.2">
      <c r="A583" s="34"/>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row>
    <row r="584" spans="1:44" ht="12.75" customHeight="1" x14ac:dyDescent="0.2">
      <c r="A584" s="34"/>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row>
    <row r="585" spans="1:44" ht="12.75" customHeight="1" x14ac:dyDescent="0.2">
      <c r="A585" s="34"/>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row>
    <row r="586" spans="1:44" ht="12.75" customHeight="1" x14ac:dyDescent="0.2">
      <c r="A586" s="34"/>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row>
    <row r="587" spans="1:44" ht="12.75" customHeight="1" x14ac:dyDescent="0.2">
      <c r="A587" s="34"/>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row>
    <row r="588" spans="1:44" ht="12.75" customHeight="1" x14ac:dyDescent="0.2">
      <c r="A588" s="34"/>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row>
    <row r="589" spans="1:44" ht="12.75" customHeight="1" x14ac:dyDescent="0.2">
      <c r="A589" s="34"/>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row>
    <row r="590" spans="1:44" ht="12.75" customHeight="1" x14ac:dyDescent="0.2">
      <c r="A590" s="34"/>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row>
    <row r="591" spans="1:44" ht="12.75" customHeight="1" x14ac:dyDescent="0.2">
      <c r="A591" s="34"/>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row>
    <row r="592" spans="1:44" ht="12.75" customHeight="1" x14ac:dyDescent="0.2">
      <c r="A592" s="34"/>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row>
    <row r="593" spans="1:44" ht="12.75" customHeight="1" x14ac:dyDescent="0.2">
      <c r="A593" s="34"/>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row>
    <row r="594" spans="1:44" ht="12.75" customHeight="1" x14ac:dyDescent="0.2">
      <c r="A594" s="34"/>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row>
    <row r="595" spans="1:44" ht="12.75" customHeight="1" x14ac:dyDescent="0.2">
      <c r="A595" s="34"/>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row>
    <row r="596" spans="1:44" ht="12.75" customHeight="1" x14ac:dyDescent="0.2">
      <c r="A596" s="34"/>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row>
    <row r="597" spans="1:44" ht="12.75" customHeight="1" x14ac:dyDescent="0.2">
      <c r="A597" s="34"/>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row>
    <row r="598" spans="1:44" ht="12.75" customHeight="1" x14ac:dyDescent="0.2">
      <c r="A598" s="34"/>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row>
    <row r="599" spans="1:44" ht="12.75" customHeight="1" x14ac:dyDescent="0.2">
      <c r="A599" s="34"/>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row>
    <row r="600" spans="1:44" ht="12.75" customHeight="1" x14ac:dyDescent="0.2">
      <c r="A600" s="34"/>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row>
    <row r="601" spans="1:44" ht="12.75" customHeight="1" x14ac:dyDescent="0.2">
      <c r="A601" s="34"/>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row>
    <row r="602" spans="1:44" ht="12.75" customHeight="1" x14ac:dyDescent="0.2">
      <c r="A602" s="34"/>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row>
    <row r="603" spans="1:44" ht="12.75" customHeight="1" x14ac:dyDescent="0.2">
      <c r="A603" s="34"/>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row>
    <row r="604" spans="1:44" ht="12.75" customHeight="1" x14ac:dyDescent="0.2">
      <c r="A604" s="34"/>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row>
    <row r="605" spans="1:44" ht="12.75" customHeight="1" x14ac:dyDescent="0.2">
      <c r="A605" s="34"/>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row>
    <row r="606" spans="1:44" ht="12.75" customHeight="1" x14ac:dyDescent="0.2">
      <c r="A606" s="34"/>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row>
    <row r="607" spans="1:44" ht="12.75" customHeight="1" x14ac:dyDescent="0.2">
      <c r="A607" s="34"/>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row>
    <row r="608" spans="1:44" ht="12.75" customHeight="1" x14ac:dyDescent="0.2">
      <c r="A608" s="34"/>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row>
    <row r="609" spans="1:44" ht="12.75" customHeight="1" x14ac:dyDescent="0.2">
      <c r="A609" s="34"/>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row>
    <row r="610" spans="1:44" ht="12.75" customHeight="1" x14ac:dyDescent="0.2">
      <c r="A610" s="34"/>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row>
    <row r="611" spans="1:44" ht="12.75" customHeight="1" x14ac:dyDescent="0.2">
      <c r="A611" s="34"/>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row>
    <row r="612" spans="1:44" ht="12.75" customHeight="1" x14ac:dyDescent="0.2">
      <c r="A612" s="34"/>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row>
    <row r="613" spans="1:44" ht="12.75" customHeight="1" x14ac:dyDescent="0.2">
      <c r="A613" s="34"/>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row>
    <row r="614" spans="1:44" ht="12.75" customHeight="1" x14ac:dyDescent="0.2">
      <c r="A614" s="34"/>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row>
    <row r="615" spans="1:44" ht="12.75" customHeight="1" x14ac:dyDescent="0.2">
      <c r="A615" s="34"/>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row>
    <row r="616" spans="1:44" ht="12.75" customHeight="1" x14ac:dyDescent="0.2">
      <c r="A616" s="34"/>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row>
    <row r="617" spans="1:44" ht="12.75" customHeight="1" x14ac:dyDescent="0.2">
      <c r="A617" s="34"/>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row>
    <row r="618" spans="1:44" ht="12.75" customHeight="1" x14ac:dyDescent="0.2">
      <c r="A618" s="34"/>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row>
    <row r="619" spans="1:44" ht="12.75" customHeight="1" x14ac:dyDescent="0.2">
      <c r="A619" s="34"/>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row>
    <row r="620" spans="1:44" ht="12.75" customHeight="1" x14ac:dyDescent="0.2">
      <c r="A620" s="34"/>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row>
    <row r="621" spans="1:44" ht="12.75" customHeight="1" x14ac:dyDescent="0.2">
      <c r="A621" s="34"/>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row>
    <row r="622" spans="1:44" ht="12.75" customHeight="1" x14ac:dyDescent="0.2">
      <c r="A622" s="34"/>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row>
    <row r="623" spans="1:44" ht="12.75" customHeight="1" x14ac:dyDescent="0.2">
      <c r="A623" s="34"/>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row>
    <row r="624" spans="1:44" ht="12.75" customHeight="1" x14ac:dyDescent="0.2">
      <c r="A624" s="34"/>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row>
    <row r="625" spans="1:44" ht="12.75" customHeight="1" x14ac:dyDescent="0.2">
      <c r="A625" s="34"/>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row>
    <row r="626" spans="1:44" ht="12.75" customHeight="1" x14ac:dyDescent="0.2">
      <c r="A626" s="34"/>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row>
    <row r="627" spans="1:44" ht="12.75" customHeight="1" x14ac:dyDescent="0.2">
      <c r="A627" s="34"/>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row>
    <row r="628" spans="1:44" ht="12.75" customHeight="1" x14ac:dyDescent="0.2">
      <c r="A628" s="34"/>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row>
    <row r="629" spans="1:44" ht="12.75" customHeight="1" x14ac:dyDescent="0.2">
      <c r="A629" s="34"/>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row>
    <row r="630" spans="1:44" ht="12.75" customHeight="1" x14ac:dyDescent="0.2">
      <c r="A630" s="34"/>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row>
    <row r="631" spans="1:44" ht="12.75" customHeight="1" x14ac:dyDescent="0.2">
      <c r="A631" s="34"/>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row>
    <row r="632" spans="1:44" ht="12.75" customHeight="1" x14ac:dyDescent="0.2">
      <c r="A632" s="34"/>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row>
    <row r="633" spans="1:44" ht="12.75" customHeight="1" x14ac:dyDescent="0.2">
      <c r="A633" s="34"/>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row>
    <row r="634" spans="1:44" ht="12.75" customHeight="1" x14ac:dyDescent="0.2">
      <c r="A634" s="34"/>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row>
    <row r="635" spans="1:44" ht="12.75" customHeight="1" x14ac:dyDescent="0.2">
      <c r="A635" s="34"/>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row>
    <row r="636" spans="1:44" ht="12.75" customHeight="1" x14ac:dyDescent="0.2">
      <c r="A636" s="34"/>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row>
    <row r="637" spans="1:44" ht="12.75" customHeight="1" x14ac:dyDescent="0.2">
      <c r="A637" s="34"/>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row>
    <row r="638" spans="1:44" ht="12.75" customHeight="1" x14ac:dyDescent="0.2">
      <c r="A638" s="34"/>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row>
    <row r="639" spans="1:44" ht="12.75" customHeight="1" x14ac:dyDescent="0.2">
      <c r="A639" s="34"/>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row>
    <row r="640" spans="1:44" ht="12.75" customHeight="1" x14ac:dyDescent="0.2">
      <c r="A640" s="34"/>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row>
    <row r="641" spans="1:44" ht="12.75" customHeight="1" x14ac:dyDescent="0.2">
      <c r="A641" s="34"/>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row>
    <row r="642" spans="1:44" ht="12.75" customHeight="1" x14ac:dyDescent="0.2">
      <c r="A642" s="34"/>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row>
    <row r="643" spans="1:44" ht="12.75" customHeight="1" x14ac:dyDescent="0.2">
      <c r="A643" s="34"/>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row>
    <row r="644" spans="1:44" ht="12.75" customHeight="1" x14ac:dyDescent="0.2">
      <c r="A644" s="34"/>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row>
    <row r="645" spans="1:44" ht="12.75" customHeight="1" x14ac:dyDescent="0.2">
      <c r="A645" s="34"/>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row>
    <row r="646" spans="1:44" ht="12.75" customHeight="1" x14ac:dyDescent="0.2">
      <c r="A646" s="34"/>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row>
    <row r="647" spans="1:44" ht="12.75" customHeight="1" x14ac:dyDescent="0.2">
      <c r="A647" s="34"/>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row>
    <row r="648" spans="1:44" ht="12.75" customHeight="1" x14ac:dyDescent="0.2">
      <c r="A648" s="34"/>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row>
    <row r="649" spans="1:44" ht="12.75" customHeight="1" x14ac:dyDescent="0.2">
      <c r="A649" s="34"/>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row>
    <row r="650" spans="1:44" ht="12.75" customHeight="1" x14ac:dyDescent="0.2">
      <c r="A650" s="34"/>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row>
    <row r="651" spans="1:44" ht="12.75" customHeight="1" x14ac:dyDescent="0.2">
      <c r="A651" s="34"/>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row>
    <row r="652" spans="1:44" ht="12.75" customHeight="1" x14ac:dyDescent="0.2">
      <c r="A652" s="34"/>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row>
    <row r="653" spans="1:44" ht="12.75" customHeight="1" x14ac:dyDescent="0.2">
      <c r="A653" s="34"/>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row>
    <row r="654" spans="1:44" ht="12.75" customHeight="1" x14ac:dyDescent="0.2">
      <c r="A654" s="34"/>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row>
    <row r="655" spans="1:44" ht="12.75" customHeight="1" x14ac:dyDescent="0.2">
      <c r="A655" s="34"/>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row>
    <row r="656" spans="1:44" ht="12.75" customHeight="1" x14ac:dyDescent="0.2">
      <c r="A656" s="34"/>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row>
    <row r="657" spans="1:44" ht="12.75" customHeight="1" x14ac:dyDescent="0.2">
      <c r="A657" s="34"/>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row>
    <row r="658" spans="1:44" ht="12.75" customHeight="1" x14ac:dyDescent="0.2">
      <c r="A658" s="34"/>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row>
    <row r="659" spans="1:44" ht="12.75" customHeight="1" x14ac:dyDescent="0.2">
      <c r="A659" s="34"/>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row>
    <row r="660" spans="1:44" ht="12.75" customHeight="1" x14ac:dyDescent="0.2">
      <c r="A660" s="34"/>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row>
    <row r="661" spans="1:44" ht="12.75" customHeight="1" x14ac:dyDescent="0.2">
      <c r="A661" s="34"/>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row>
    <row r="662" spans="1:44" ht="12.75" customHeight="1" x14ac:dyDescent="0.2">
      <c r="A662" s="34"/>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row>
    <row r="663" spans="1:44" ht="12.75" customHeight="1" x14ac:dyDescent="0.2">
      <c r="A663" s="34"/>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row>
    <row r="664" spans="1:44" ht="12.75" customHeight="1" x14ac:dyDescent="0.2">
      <c r="A664" s="34"/>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row>
    <row r="665" spans="1:44" ht="12.75" customHeight="1" x14ac:dyDescent="0.2">
      <c r="A665" s="34"/>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row>
    <row r="666" spans="1:44" ht="12.75" customHeight="1" x14ac:dyDescent="0.2">
      <c r="A666" s="34"/>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row>
    <row r="667" spans="1:44" ht="12.75" customHeight="1" x14ac:dyDescent="0.2">
      <c r="A667" s="34"/>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row>
    <row r="668" spans="1:44" ht="12.75" customHeight="1" x14ac:dyDescent="0.2">
      <c r="A668" s="34"/>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row>
    <row r="669" spans="1:44" ht="12.75" customHeight="1" x14ac:dyDescent="0.2">
      <c r="A669" s="34"/>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row>
    <row r="670" spans="1:44" ht="12.75" customHeight="1" x14ac:dyDescent="0.2">
      <c r="A670" s="34"/>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row>
    <row r="671" spans="1:44" ht="12.75" customHeight="1" x14ac:dyDescent="0.2">
      <c r="A671" s="34"/>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row>
    <row r="672" spans="1:44" ht="12.75" customHeight="1" x14ac:dyDescent="0.2">
      <c r="A672" s="34"/>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row>
    <row r="673" spans="1:44" ht="12.75" customHeight="1" x14ac:dyDescent="0.2">
      <c r="A673" s="34"/>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row>
    <row r="674" spans="1:44" ht="12.75" customHeight="1" x14ac:dyDescent="0.2">
      <c r="A674" s="34"/>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row>
    <row r="675" spans="1:44" ht="12.75" customHeight="1" x14ac:dyDescent="0.2">
      <c r="A675" s="34"/>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row>
    <row r="676" spans="1:44" ht="12.75" customHeight="1" x14ac:dyDescent="0.2">
      <c r="A676" s="34"/>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row>
    <row r="677" spans="1:44" ht="12.75" customHeight="1" x14ac:dyDescent="0.2">
      <c r="A677" s="34"/>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row>
    <row r="678" spans="1:44" ht="12.75" customHeight="1" x14ac:dyDescent="0.2">
      <c r="A678" s="34"/>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row>
    <row r="679" spans="1:44" ht="12.75" customHeight="1" x14ac:dyDescent="0.2">
      <c r="A679" s="34"/>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row>
    <row r="680" spans="1:44" ht="12.75" customHeight="1" x14ac:dyDescent="0.2">
      <c r="A680" s="34"/>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row>
    <row r="681" spans="1:44" ht="12.75" customHeight="1" x14ac:dyDescent="0.2">
      <c r="A681" s="34"/>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row>
    <row r="682" spans="1:44" ht="12.75" customHeight="1" x14ac:dyDescent="0.2">
      <c r="A682" s="34"/>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row>
    <row r="683" spans="1:44" ht="12.75" customHeight="1" x14ac:dyDescent="0.2">
      <c r="A683" s="34"/>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row>
    <row r="684" spans="1:44" ht="12.75" customHeight="1" x14ac:dyDescent="0.2">
      <c r="A684" s="34"/>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row>
    <row r="685" spans="1:44" ht="12.75" customHeight="1" x14ac:dyDescent="0.2">
      <c r="A685" s="34"/>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row>
    <row r="686" spans="1:44" ht="12.75" customHeight="1" x14ac:dyDescent="0.2">
      <c r="A686" s="34"/>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row>
    <row r="687" spans="1:44" ht="12.75" customHeight="1" x14ac:dyDescent="0.2">
      <c r="A687" s="34"/>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row>
    <row r="688" spans="1:44" ht="12.75" customHeight="1" x14ac:dyDescent="0.2">
      <c r="A688" s="34"/>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row>
    <row r="689" spans="1:44" ht="12.75" customHeight="1" x14ac:dyDescent="0.2">
      <c r="A689" s="34"/>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row>
    <row r="690" spans="1:44" ht="12.75" customHeight="1" x14ac:dyDescent="0.2">
      <c r="A690" s="34"/>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row>
    <row r="691" spans="1:44" ht="12.75" customHeight="1" x14ac:dyDescent="0.2">
      <c r="A691" s="34"/>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row>
    <row r="692" spans="1:44" ht="12.75" customHeight="1" x14ac:dyDescent="0.2">
      <c r="A692" s="34"/>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row>
    <row r="693" spans="1:44" ht="12.75" customHeight="1" x14ac:dyDescent="0.2">
      <c r="A693" s="34"/>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row>
    <row r="694" spans="1:44" ht="12.75" customHeight="1" x14ac:dyDescent="0.2">
      <c r="A694" s="34"/>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row>
    <row r="695" spans="1:44" ht="12.75" customHeight="1" x14ac:dyDescent="0.2">
      <c r="A695" s="34"/>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row>
    <row r="696" spans="1:44" ht="12.75" customHeight="1" x14ac:dyDescent="0.2">
      <c r="A696" s="34"/>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row>
    <row r="697" spans="1:44" ht="12.75" customHeight="1" x14ac:dyDescent="0.2">
      <c r="A697" s="34"/>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row>
    <row r="698" spans="1:44" ht="12.75" customHeight="1" x14ac:dyDescent="0.2">
      <c r="A698" s="34"/>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row>
    <row r="699" spans="1:44" ht="12.75" customHeight="1" x14ac:dyDescent="0.2">
      <c r="A699" s="34"/>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row>
    <row r="700" spans="1:44" ht="12.75" customHeight="1" x14ac:dyDescent="0.2">
      <c r="A700" s="34"/>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row>
    <row r="701" spans="1:44" ht="12.75" customHeight="1" x14ac:dyDescent="0.2">
      <c r="A701" s="34"/>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row>
    <row r="702" spans="1:44" ht="12.75" customHeight="1" x14ac:dyDescent="0.2">
      <c r="A702" s="34"/>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row>
    <row r="703" spans="1:44" ht="12.75" customHeight="1" x14ac:dyDescent="0.2">
      <c r="A703" s="34"/>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row>
    <row r="704" spans="1:44" ht="12.75" customHeight="1" x14ac:dyDescent="0.2">
      <c r="A704" s="34"/>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row>
    <row r="705" spans="1:44" ht="12.75" customHeight="1" x14ac:dyDescent="0.2">
      <c r="A705" s="34"/>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row>
    <row r="706" spans="1:44" ht="12.75" customHeight="1" x14ac:dyDescent="0.2">
      <c r="A706" s="34"/>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row>
    <row r="707" spans="1:44" ht="12.75" customHeight="1" x14ac:dyDescent="0.2">
      <c r="A707" s="34"/>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row>
    <row r="708" spans="1:44" ht="12.75" customHeight="1" x14ac:dyDescent="0.2">
      <c r="A708" s="34"/>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row>
    <row r="709" spans="1:44" ht="12.75" customHeight="1" x14ac:dyDescent="0.2">
      <c r="A709" s="34"/>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row>
    <row r="710" spans="1:44" ht="12.75" customHeight="1" x14ac:dyDescent="0.2">
      <c r="A710" s="34"/>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row>
    <row r="711" spans="1:44" ht="12.75" customHeight="1" x14ac:dyDescent="0.2">
      <c r="A711" s="34"/>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row>
    <row r="712" spans="1:44" ht="12.75" customHeight="1" x14ac:dyDescent="0.2">
      <c r="A712" s="34"/>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row>
    <row r="713" spans="1:44" ht="12.75" customHeight="1" x14ac:dyDescent="0.2">
      <c r="A713" s="34"/>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row>
    <row r="714" spans="1:44" ht="12.75" customHeight="1" x14ac:dyDescent="0.2">
      <c r="A714" s="34"/>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row>
    <row r="715" spans="1:44" ht="12.75" customHeight="1" x14ac:dyDescent="0.2">
      <c r="A715" s="34"/>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row>
    <row r="716" spans="1:44" ht="12.75" customHeight="1" x14ac:dyDescent="0.2">
      <c r="A716" s="34"/>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row>
    <row r="717" spans="1:44" ht="12.75" customHeight="1" x14ac:dyDescent="0.2">
      <c r="A717" s="34"/>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row>
    <row r="718" spans="1:44" ht="12.75" customHeight="1" x14ac:dyDescent="0.2">
      <c r="A718" s="34"/>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row>
    <row r="719" spans="1:44" ht="12.75" customHeight="1" x14ac:dyDescent="0.2">
      <c r="A719" s="34"/>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row>
    <row r="720" spans="1:44" ht="12.75" customHeight="1" x14ac:dyDescent="0.2">
      <c r="A720" s="34"/>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row>
    <row r="721" spans="1:44" ht="12.75" customHeight="1" x14ac:dyDescent="0.2">
      <c r="A721" s="34"/>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row>
    <row r="722" spans="1:44" ht="12.75" customHeight="1" x14ac:dyDescent="0.2">
      <c r="A722" s="34"/>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row>
    <row r="723" spans="1:44" ht="12.75" customHeight="1" x14ac:dyDescent="0.2">
      <c r="A723" s="34"/>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row>
    <row r="724" spans="1:44" ht="12.75" customHeight="1" x14ac:dyDescent="0.2">
      <c r="A724" s="34"/>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row>
    <row r="725" spans="1:44" ht="12.75" customHeight="1" x14ac:dyDescent="0.2">
      <c r="A725" s="34"/>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row>
    <row r="726" spans="1:44" ht="12.75" customHeight="1" x14ac:dyDescent="0.2">
      <c r="A726" s="34"/>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row>
    <row r="727" spans="1:44" ht="12.75" customHeight="1" x14ac:dyDescent="0.2">
      <c r="A727" s="34"/>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row>
    <row r="728" spans="1:44" ht="12.75" customHeight="1" x14ac:dyDescent="0.2">
      <c r="A728" s="34"/>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row>
    <row r="729" spans="1:44" ht="12.75" customHeight="1" x14ac:dyDescent="0.2">
      <c r="A729" s="34"/>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row>
    <row r="730" spans="1:44" ht="12.75" customHeight="1" x14ac:dyDescent="0.2">
      <c r="A730" s="34"/>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row>
    <row r="731" spans="1:44" ht="12.75" customHeight="1" x14ac:dyDescent="0.2">
      <c r="A731" s="34"/>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row>
    <row r="732" spans="1:44" ht="12.75" customHeight="1" x14ac:dyDescent="0.2">
      <c r="A732" s="34"/>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row>
    <row r="733" spans="1:44" ht="12.75" customHeight="1" x14ac:dyDescent="0.2">
      <c r="A733" s="34"/>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row>
    <row r="734" spans="1:44" ht="12.75" customHeight="1" x14ac:dyDescent="0.2">
      <c r="A734" s="34"/>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row>
    <row r="735" spans="1:44" ht="12.75" customHeight="1" x14ac:dyDescent="0.2">
      <c r="A735" s="34"/>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row>
    <row r="736" spans="1:44" ht="12.75" customHeight="1" x14ac:dyDescent="0.2">
      <c r="A736" s="34"/>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row>
    <row r="737" spans="1:44" ht="12.75" customHeight="1" x14ac:dyDescent="0.2">
      <c r="A737" s="34"/>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row>
    <row r="738" spans="1:44" ht="12.75" customHeight="1" x14ac:dyDescent="0.2">
      <c r="A738" s="34"/>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row>
    <row r="739" spans="1:44" ht="12.75" customHeight="1" x14ac:dyDescent="0.2">
      <c r="A739" s="34"/>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row>
    <row r="740" spans="1:44" ht="12.75" customHeight="1" x14ac:dyDescent="0.2">
      <c r="A740" s="34"/>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row>
    <row r="741" spans="1:44" ht="12.75" customHeight="1" x14ac:dyDescent="0.2">
      <c r="A741" s="34"/>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row>
    <row r="742" spans="1:44" ht="12.75" customHeight="1" x14ac:dyDescent="0.2">
      <c r="A742" s="34"/>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row>
    <row r="743" spans="1:44" ht="12.75" customHeight="1" x14ac:dyDescent="0.2">
      <c r="A743" s="34"/>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row>
    <row r="744" spans="1:44" ht="12.75" customHeight="1" x14ac:dyDescent="0.2">
      <c r="A744" s="34"/>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row>
    <row r="745" spans="1:44" ht="12.75" customHeight="1" x14ac:dyDescent="0.2">
      <c r="A745" s="34"/>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row>
    <row r="746" spans="1:44" ht="12.75" customHeight="1" x14ac:dyDescent="0.2">
      <c r="A746" s="34"/>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row>
    <row r="747" spans="1:44" ht="12.75" customHeight="1" x14ac:dyDescent="0.2">
      <c r="A747" s="34"/>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row>
    <row r="748" spans="1:44" ht="12.75" customHeight="1" x14ac:dyDescent="0.2">
      <c r="A748" s="34"/>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row>
    <row r="749" spans="1:44" ht="12.75" customHeight="1" x14ac:dyDescent="0.2">
      <c r="A749" s="34"/>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row>
    <row r="750" spans="1:44" ht="12.75" customHeight="1" x14ac:dyDescent="0.2">
      <c r="A750" s="34"/>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row>
    <row r="751" spans="1:44" ht="12.75" customHeight="1" x14ac:dyDescent="0.2">
      <c r="A751" s="34"/>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row>
    <row r="752" spans="1:44" ht="12.75" customHeight="1" x14ac:dyDescent="0.2">
      <c r="A752" s="34"/>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row>
    <row r="753" spans="1:44" ht="12.75" customHeight="1" x14ac:dyDescent="0.2">
      <c r="A753" s="34"/>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row>
    <row r="754" spans="1:44" ht="12.75" customHeight="1" x14ac:dyDescent="0.2">
      <c r="A754" s="34"/>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row>
    <row r="755" spans="1:44" ht="12.75" customHeight="1" x14ac:dyDescent="0.2">
      <c r="A755" s="34"/>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row>
    <row r="756" spans="1:44" ht="12.75" customHeight="1" x14ac:dyDescent="0.2">
      <c r="A756" s="34"/>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row>
    <row r="757" spans="1:44" ht="12.75" customHeight="1" x14ac:dyDescent="0.2">
      <c r="A757" s="34"/>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row>
    <row r="758" spans="1:44" ht="12.75" customHeight="1" x14ac:dyDescent="0.2">
      <c r="A758" s="34"/>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row>
    <row r="759" spans="1:44" ht="12.75" customHeight="1" x14ac:dyDescent="0.2">
      <c r="A759" s="34"/>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row>
    <row r="760" spans="1:44" ht="12.75" customHeight="1" x14ac:dyDescent="0.2">
      <c r="A760" s="34"/>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row>
    <row r="761" spans="1:44" ht="12.75" customHeight="1" x14ac:dyDescent="0.2">
      <c r="A761" s="34"/>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row>
    <row r="762" spans="1:44" ht="12.75" customHeight="1" x14ac:dyDescent="0.2">
      <c r="A762" s="34"/>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row>
    <row r="763" spans="1:44" ht="12.75" customHeight="1" x14ac:dyDescent="0.2">
      <c r="A763" s="34"/>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row>
    <row r="764" spans="1:44" ht="12.75" customHeight="1" x14ac:dyDescent="0.2">
      <c r="A764" s="34"/>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row>
    <row r="765" spans="1:44" ht="12.75" customHeight="1" x14ac:dyDescent="0.2">
      <c r="A765" s="34"/>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row>
    <row r="766" spans="1:44" ht="12.75" customHeight="1" x14ac:dyDescent="0.2">
      <c r="A766" s="34"/>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row>
    <row r="767" spans="1:44" ht="12.75" customHeight="1" x14ac:dyDescent="0.2">
      <c r="A767" s="34"/>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row>
    <row r="768" spans="1:44" ht="12.75" customHeight="1" x14ac:dyDescent="0.2">
      <c r="A768" s="34"/>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row>
    <row r="769" spans="1:44" ht="12.75" customHeight="1" x14ac:dyDescent="0.2">
      <c r="A769" s="34"/>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row>
    <row r="770" spans="1:44" ht="12.75" customHeight="1" x14ac:dyDescent="0.2">
      <c r="A770" s="34"/>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row>
    <row r="771" spans="1:44" ht="12.75" customHeight="1" x14ac:dyDescent="0.2">
      <c r="A771" s="34"/>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row>
    <row r="772" spans="1:44" ht="12.75" customHeight="1" x14ac:dyDescent="0.2">
      <c r="A772" s="34"/>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row>
    <row r="773" spans="1:44" ht="12.75" customHeight="1" x14ac:dyDescent="0.2">
      <c r="A773" s="34"/>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row>
    <row r="774" spans="1:44" ht="12.75" customHeight="1" x14ac:dyDescent="0.2">
      <c r="A774" s="34"/>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row>
    <row r="775" spans="1:44" ht="12.75" customHeight="1" x14ac:dyDescent="0.2">
      <c r="A775" s="34"/>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row>
    <row r="776" spans="1:44" ht="12.75" customHeight="1" x14ac:dyDescent="0.2">
      <c r="A776" s="34"/>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row>
    <row r="777" spans="1:44" ht="12.75" customHeight="1" x14ac:dyDescent="0.2">
      <c r="A777" s="34"/>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row>
    <row r="778" spans="1:44" ht="12.75" customHeight="1" x14ac:dyDescent="0.2">
      <c r="A778" s="34"/>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row>
    <row r="779" spans="1:44" ht="12.75" customHeight="1" x14ac:dyDescent="0.2">
      <c r="A779" s="34"/>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row>
    <row r="780" spans="1:44" ht="12.75" customHeight="1" x14ac:dyDescent="0.2">
      <c r="A780" s="34"/>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row>
    <row r="781" spans="1:44" ht="12.75" customHeight="1" x14ac:dyDescent="0.2">
      <c r="A781" s="34"/>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row>
    <row r="782" spans="1:44" ht="12.75" customHeight="1" x14ac:dyDescent="0.2">
      <c r="A782" s="34"/>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row>
    <row r="783" spans="1:44" ht="12.75" customHeight="1" x14ac:dyDescent="0.2">
      <c r="A783" s="34"/>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row>
    <row r="784" spans="1:44" ht="12.75" customHeight="1" x14ac:dyDescent="0.2">
      <c r="A784" s="34"/>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row>
    <row r="785" spans="1:44" ht="12.75" customHeight="1" x14ac:dyDescent="0.2">
      <c r="A785" s="34"/>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row>
    <row r="786" spans="1:44" ht="12.75" customHeight="1" x14ac:dyDescent="0.2">
      <c r="A786" s="34"/>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row>
    <row r="787" spans="1:44" ht="12.75" customHeight="1" x14ac:dyDescent="0.2">
      <c r="A787" s="34"/>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row>
    <row r="788" spans="1:44" ht="12.75" customHeight="1" x14ac:dyDescent="0.2">
      <c r="A788" s="34"/>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row>
    <row r="789" spans="1:44" ht="12.75" customHeight="1" x14ac:dyDescent="0.2">
      <c r="A789" s="34"/>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row>
    <row r="790" spans="1:44" ht="12.75" customHeight="1" x14ac:dyDescent="0.2">
      <c r="A790" s="34"/>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row>
    <row r="791" spans="1:44" ht="12.75" customHeight="1" x14ac:dyDescent="0.2">
      <c r="A791" s="34"/>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row>
    <row r="792" spans="1:44" ht="12.75" customHeight="1" x14ac:dyDescent="0.2">
      <c r="A792" s="34"/>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row>
    <row r="793" spans="1:44" ht="12.75" customHeight="1" x14ac:dyDescent="0.2">
      <c r="A793" s="34"/>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row>
    <row r="794" spans="1:44" ht="12.75" customHeight="1" x14ac:dyDescent="0.2">
      <c r="A794" s="34"/>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row>
    <row r="795" spans="1:44" ht="12.75" customHeight="1" x14ac:dyDescent="0.2">
      <c r="A795" s="34"/>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row>
    <row r="796" spans="1:44" ht="12.75" customHeight="1" x14ac:dyDescent="0.2">
      <c r="A796" s="34"/>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row>
    <row r="797" spans="1:44" ht="12.75" customHeight="1" x14ac:dyDescent="0.2">
      <c r="A797" s="34"/>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row>
    <row r="798" spans="1:44" ht="12.75" customHeight="1" x14ac:dyDescent="0.2">
      <c r="A798" s="34"/>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row>
    <row r="799" spans="1:44" ht="12.75" customHeight="1" x14ac:dyDescent="0.2">
      <c r="A799" s="34"/>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row>
    <row r="800" spans="1:44" ht="12.75" customHeight="1" x14ac:dyDescent="0.2">
      <c r="A800" s="34"/>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row>
    <row r="801" spans="1:44" ht="12.75" customHeight="1" x14ac:dyDescent="0.2">
      <c r="A801" s="34"/>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row>
    <row r="802" spans="1:44" ht="12.75" customHeight="1" x14ac:dyDescent="0.2">
      <c r="A802" s="34"/>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row>
    <row r="803" spans="1:44" ht="12.75" customHeight="1" x14ac:dyDescent="0.2">
      <c r="A803" s="34"/>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row>
    <row r="804" spans="1:44" ht="12.75" customHeight="1" x14ac:dyDescent="0.2">
      <c r="A804" s="34"/>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row>
    <row r="805" spans="1:44" ht="12.75" customHeight="1" x14ac:dyDescent="0.2">
      <c r="A805" s="34"/>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row>
    <row r="806" spans="1:44" ht="12.75" customHeight="1" x14ac:dyDescent="0.2">
      <c r="A806" s="34"/>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row>
    <row r="807" spans="1:44" ht="12.75" customHeight="1" x14ac:dyDescent="0.2">
      <c r="A807" s="34"/>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row>
    <row r="808" spans="1:44" ht="12.75" customHeight="1" x14ac:dyDescent="0.2">
      <c r="A808" s="34"/>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row>
    <row r="809" spans="1:44" ht="12.75" customHeight="1" x14ac:dyDescent="0.2">
      <c r="A809" s="34"/>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row>
    <row r="810" spans="1:44" ht="12.75" customHeight="1" x14ac:dyDescent="0.2">
      <c r="A810" s="34"/>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row>
    <row r="811" spans="1:44" ht="12.75" customHeight="1" x14ac:dyDescent="0.2">
      <c r="A811" s="34"/>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row>
    <row r="812" spans="1:44" ht="12.75" customHeight="1" x14ac:dyDescent="0.2">
      <c r="A812" s="34"/>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row>
    <row r="813" spans="1:44" ht="12.75" customHeight="1" x14ac:dyDescent="0.2">
      <c r="A813" s="34"/>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row>
    <row r="814" spans="1:44" ht="12.75" customHeight="1" x14ac:dyDescent="0.2">
      <c r="A814" s="34"/>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row>
    <row r="815" spans="1:44" ht="12.75" customHeight="1" x14ac:dyDescent="0.2">
      <c r="A815" s="34"/>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row>
    <row r="816" spans="1:44" ht="12.75" customHeight="1" x14ac:dyDescent="0.2">
      <c r="A816" s="34"/>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row>
    <row r="817" spans="1:44" ht="12.75" customHeight="1" x14ac:dyDescent="0.2">
      <c r="A817" s="34"/>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row>
    <row r="818" spans="1:44" ht="12.75" customHeight="1" x14ac:dyDescent="0.2">
      <c r="A818" s="34"/>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row>
    <row r="819" spans="1:44" ht="12.75" customHeight="1" x14ac:dyDescent="0.2">
      <c r="A819" s="34"/>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row>
    <row r="820" spans="1:44" ht="12.75" customHeight="1" x14ac:dyDescent="0.2">
      <c r="A820" s="34"/>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row>
    <row r="821" spans="1:44" ht="12.75" customHeight="1" x14ac:dyDescent="0.2">
      <c r="A821" s="34"/>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row>
    <row r="822" spans="1:44" ht="12.75" customHeight="1" x14ac:dyDescent="0.2">
      <c r="A822" s="34"/>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row>
    <row r="823" spans="1:44" ht="12.75" customHeight="1" x14ac:dyDescent="0.2">
      <c r="A823" s="34"/>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row>
    <row r="824" spans="1:44" ht="12.75" customHeight="1" x14ac:dyDescent="0.2">
      <c r="A824" s="34"/>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row>
    <row r="825" spans="1:44" ht="12.75" customHeight="1" x14ac:dyDescent="0.2">
      <c r="A825" s="34"/>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row>
    <row r="826" spans="1:44" ht="12.75" customHeight="1" x14ac:dyDescent="0.2">
      <c r="A826" s="34"/>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row>
    <row r="827" spans="1:44" ht="12.75" customHeight="1" x14ac:dyDescent="0.2">
      <c r="A827" s="34"/>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row>
    <row r="828" spans="1:44" ht="12.75" customHeight="1" x14ac:dyDescent="0.2">
      <c r="A828" s="34"/>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row>
    <row r="829" spans="1:44" ht="12.75" customHeight="1" x14ac:dyDescent="0.2">
      <c r="A829" s="34"/>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row>
    <row r="830" spans="1:44" ht="12.75" customHeight="1" x14ac:dyDescent="0.2">
      <c r="A830" s="34"/>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row>
    <row r="831" spans="1:44" ht="12.75" customHeight="1" x14ac:dyDescent="0.2">
      <c r="A831" s="34"/>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row>
    <row r="832" spans="1:44" ht="12.75" customHeight="1" x14ac:dyDescent="0.2">
      <c r="A832" s="34"/>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row>
    <row r="833" spans="1:44" ht="12.75" customHeight="1" x14ac:dyDescent="0.2">
      <c r="A833" s="34"/>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row>
    <row r="834" spans="1:44" ht="12.75" customHeight="1" x14ac:dyDescent="0.2">
      <c r="A834" s="34"/>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row>
    <row r="835" spans="1:44" ht="12.75" customHeight="1" x14ac:dyDescent="0.2">
      <c r="A835" s="34"/>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row>
    <row r="836" spans="1:44" ht="12.75" customHeight="1" x14ac:dyDescent="0.2">
      <c r="A836" s="34"/>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row>
    <row r="837" spans="1:44" ht="12.75" customHeight="1" x14ac:dyDescent="0.2">
      <c r="A837" s="34"/>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row>
    <row r="838" spans="1:44" ht="12.75" customHeight="1" x14ac:dyDescent="0.2">
      <c r="A838" s="34"/>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row>
    <row r="839" spans="1:44" ht="12.75" customHeight="1" x14ac:dyDescent="0.2">
      <c r="A839" s="34"/>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row>
    <row r="840" spans="1:44" ht="12.75" customHeight="1" x14ac:dyDescent="0.2">
      <c r="A840" s="34"/>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row>
    <row r="841" spans="1:44" ht="12.75" customHeight="1" x14ac:dyDescent="0.2">
      <c r="A841" s="34"/>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row>
    <row r="842" spans="1:44" ht="12.75" customHeight="1" x14ac:dyDescent="0.2">
      <c r="A842" s="34"/>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row>
    <row r="843" spans="1:44" ht="12.75" customHeight="1" x14ac:dyDescent="0.2">
      <c r="A843" s="34"/>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row>
    <row r="844" spans="1:44" ht="12.75" customHeight="1" x14ac:dyDescent="0.2">
      <c r="A844" s="34"/>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row>
    <row r="845" spans="1:44" ht="12.75" customHeight="1" x14ac:dyDescent="0.2">
      <c r="A845" s="34"/>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row>
    <row r="846" spans="1:44" ht="12.75" customHeight="1" x14ac:dyDescent="0.2">
      <c r="A846" s="34"/>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row>
    <row r="847" spans="1:44" ht="12.75" customHeight="1" x14ac:dyDescent="0.2">
      <c r="A847" s="34"/>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row>
    <row r="848" spans="1:44" ht="12.75" customHeight="1" x14ac:dyDescent="0.2">
      <c r="A848" s="34"/>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row>
    <row r="849" spans="1:44" ht="12.75" customHeight="1" x14ac:dyDescent="0.2">
      <c r="A849" s="34"/>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row>
    <row r="850" spans="1:44" ht="12.75" customHeight="1" x14ac:dyDescent="0.2">
      <c r="A850" s="34"/>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row>
    <row r="851" spans="1:44" ht="12.75" customHeight="1" x14ac:dyDescent="0.2">
      <c r="A851" s="34"/>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row>
    <row r="852" spans="1:44" ht="12.75" customHeight="1" x14ac:dyDescent="0.2">
      <c r="A852" s="34"/>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row>
    <row r="853" spans="1:44" ht="12.75" customHeight="1" x14ac:dyDescent="0.2">
      <c r="A853" s="34"/>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row>
    <row r="854" spans="1:44" ht="12.75" customHeight="1" x14ac:dyDescent="0.2">
      <c r="A854" s="34"/>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row>
    <row r="855" spans="1:44" ht="12.75" customHeight="1" x14ac:dyDescent="0.2">
      <c r="A855" s="34"/>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row>
    <row r="856" spans="1:44" ht="12.75" customHeight="1" x14ac:dyDescent="0.2">
      <c r="A856" s="34"/>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row>
    <row r="857" spans="1:44" ht="12.75" customHeight="1" x14ac:dyDescent="0.2">
      <c r="A857" s="34"/>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row>
    <row r="858" spans="1:44" ht="12.75" customHeight="1" x14ac:dyDescent="0.2">
      <c r="A858" s="34"/>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row>
    <row r="859" spans="1:44" ht="12.75" customHeight="1" x14ac:dyDescent="0.2">
      <c r="A859" s="34"/>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row>
    <row r="860" spans="1:44" ht="12.75" customHeight="1" x14ac:dyDescent="0.2">
      <c r="A860" s="34"/>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row>
    <row r="861" spans="1:44" ht="12.75" customHeight="1" x14ac:dyDescent="0.2">
      <c r="A861" s="34"/>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row>
    <row r="862" spans="1:44" ht="12.75" customHeight="1" x14ac:dyDescent="0.2">
      <c r="A862" s="34"/>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row>
    <row r="863" spans="1:44" ht="12.75" customHeight="1" x14ac:dyDescent="0.2">
      <c r="A863" s="34"/>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row>
    <row r="864" spans="1:44" ht="12.75" customHeight="1" x14ac:dyDescent="0.2">
      <c r="A864" s="34"/>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row>
    <row r="865" spans="1:44" ht="12.75" customHeight="1" x14ac:dyDescent="0.2">
      <c r="A865" s="34"/>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row>
    <row r="866" spans="1:44" ht="12.75" customHeight="1" x14ac:dyDescent="0.2">
      <c r="A866" s="34"/>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row>
    <row r="867" spans="1:44" ht="12.75" customHeight="1" x14ac:dyDescent="0.2">
      <c r="A867" s="34"/>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row>
    <row r="868" spans="1:44" ht="12.75" customHeight="1" x14ac:dyDescent="0.2">
      <c r="A868" s="34"/>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row>
    <row r="869" spans="1:44" ht="12.75" customHeight="1" x14ac:dyDescent="0.2">
      <c r="A869" s="34"/>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row>
    <row r="870" spans="1:44" ht="12.75" customHeight="1" x14ac:dyDescent="0.2">
      <c r="A870" s="34"/>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row>
    <row r="871" spans="1:44" ht="12.75" customHeight="1" x14ac:dyDescent="0.2">
      <c r="A871" s="34"/>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row>
    <row r="872" spans="1:44" ht="12.75" customHeight="1" x14ac:dyDescent="0.2">
      <c r="A872" s="34"/>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row>
    <row r="873" spans="1:44" ht="12.75" customHeight="1" x14ac:dyDescent="0.2">
      <c r="A873" s="34"/>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row>
    <row r="874" spans="1:44" ht="12.75" customHeight="1" x14ac:dyDescent="0.2">
      <c r="A874" s="34"/>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row>
    <row r="875" spans="1:44" ht="12.75" customHeight="1" x14ac:dyDescent="0.2">
      <c r="A875" s="34"/>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row>
    <row r="876" spans="1:44" ht="12.75" customHeight="1" x14ac:dyDescent="0.2">
      <c r="A876" s="34"/>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row>
    <row r="877" spans="1:44" ht="12.75" customHeight="1" x14ac:dyDescent="0.2">
      <c r="A877" s="34"/>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row>
    <row r="878" spans="1:44" ht="12.75" customHeight="1" x14ac:dyDescent="0.2">
      <c r="A878" s="34"/>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row>
    <row r="879" spans="1:44" ht="12.75" customHeight="1" x14ac:dyDescent="0.2">
      <c r="A879" s="34"/>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row>
    <row r="880" spans="1:44" ht="12.75" customHeight="1" x14ac:dyDescent="0.2">
      <c r="A880" s="34"/>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row>
    <row r="881" spans="1:44" ht="12.75" customHeight="1" x14ac:dyDescent="0.2">
      <c r="A881" s="34"/>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row>
    <row r="882" spans="1:44" ht="12.75" customHeight="1" x14ac:dyDescent="0.2">
      <c r="A882" s="34"/>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row>
    <row r="883" spans="1:44" ht="12.75" customHeight="1" x14ac:dyDescent="0.2">
      <c r="A883" s="34"/>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row>
    <row r="884" spans="1:44" ht="12.75" customHeight="1" x14ac:dyDescent="0.2">
      <c r="A884" s="34"/>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row>
    <row r="885" spans="1:44" ht="12.75" customHeight="1" x14ac:dyDescent="0.2">
      <c r="A885" s="34"/>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row>
    <row r="886" spans="1:44" ht="12.75" customHeight="1" x14ac:dyDescent="0.2">
      <c r="A886" s="34"/>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row>
    <row r="887" spans="1:44" ht="12.75" customHeight="1" x14ac:dyDescent="0.2">
      <c r="A887" s="34"/>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row>
    <row r="888" spans="1:44" ht="12.75" customHeight="1" x14ac:dyDescent="0.2">
      <c r="A888" s="34"/>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row>
    <row r="889" spans="1:44" ht="12.75" customHeight="1" x14ac:dyDescent="0.2">
      <c r="A889" s="34"/>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row>
    <row r="890" spans="1:44" ht="12.75" customHeight="1" x14ac:dyDescent="0.2">
      <c r="A890" s="34"/>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row>
    <row r="891" spans="1:44" ht="12.75" customHeight="1" x14ac:dyDescent="0.2">
      <c r="A891" s="34"/>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row>
    <row r="892" spans="1:44" ht="12.75" customHeight="1" x14ac:dyDescent="0.2">
      <c r="A892" s="34"/>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row>
    <row r="893" spans="1:44" ht="12.75" customHeight="1" x14ac:dyDescent="0.2">
      <c r="A893" s="34"/>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row>
    <row r="894" spans="1:44" ht="12.75" customHeight="1" x14ac:dyDescent="0.2">
      <c r="A894" s="34"/>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row>
    <row r="895" spans="1:44" ht="12.75" customHeight="1" x14ac:dyDescent="0.2">
      <c r="A895" s="34"/>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row>
    <row r="896" spans="1:44" ht="12.75" customHeight="1" x14ac:dyDescent="0.2">
      <c r="A896" s="34"/>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row>
    <row r="897" spans="1:44" ht="12.75" customHeight="1" x14ac:dyDescent="0.2">
      <c r="A897" s="34"/>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row>
    <row r="898" spans="1:44" ht="12.75" customHeight="1" x14ac:dyDescent="0.2">
      <c r="A898" s="34"/>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row>
    <row r="899" spans="1:44" ht="12.75" customHeight="1" x14ac:dyDescent="0.2">
      <c r="A899" s="34"/>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row>
    <row r="900" spans="1:44" ht="12.75" customHeight="1" x14ac:dyDescent="0.2">
      <c r="A900" s="34"/>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row>
    <row r="901" spans="1:44" ht="12.75" customHeight="1" x14ac:dyDescent="0.2">
      <c r="A901" s="34"/>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row>
    <row r="902" spans="1:44" ht="12.75" customHeight="1" x14ac:dyDescent="0.2">
      <c r="A902" s="34"/>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row>
    <row r="903" spans="1:44" ht="12.75" customHeight="1" x14ac:dyDescent="0.2">
      <c r="A903" s="34"/>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row>
    <row r="904" spans="1:44" ht="12.75" customHeight="1" x14ac:dyDescent="0.2">
      <c r="A904" s="34"/>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row>
    <row r="905" spans="1:44" ht="12.75" customHeight="1" x14ac:dyDescent="0.2">
      <c r="A905" s="34"/>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row>
    <row r="906" spans="1:44" ht="12.75" customHeight="1" x14ac:dyDescent="0.2">
      <c r="A906" s="34"/>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row>
    <row r="907" spans="1:44" ht="12.75" customHeight="1" x14ac:dyDescent="0.2">
      <c r="A907" s="34"/>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row>
    <row r="908" spans="1:44" ht="12.75" customHeight="1" x14ac:dyDescent="0.2">
      <c r="A908" s="34"/>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row>
    <row r="909" spans="1:44" ht="12.75" customHeight="1" x14ac:dyDescent="0.2">
      <c r="A909" s="34"/>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row>
    <row r="910" spans="1:44" ht="12.75" customHeight="1" x14ac:dyDescent="0.2">
      <c r="A910" s="34"/>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row>
    <row r="911" spans="1:44" ht="12.75" customHeight="1" x14ac:dyDescent="0.2">
      <c r="A911" s="34"/>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row>
    <row r="912" spans="1:44" ht="12.75" customHeight="1" x14ac:dyDescent="0.2">
      <c r="A912" s="34"/>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row>
    <row r="913" spans="1:44" ht="12.75" customHeight="1" x14ac:dyDescent="0.2">
      <c r="A913" s="34"/>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row>
    <row r="914" spans="1:44" ht="12.75" customHeight="1" x14ac:dyDescent="0.2">
      <c r="A914" s="34"/>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row>
    <row r="915" spans="1:44" ht="12.75" customHeight="1" x14ac:dyDescent="0.2">
      <c r="A915" s="34"/>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row>
    <row r="916" spans="1:44" ht="12.75" customHeight="1" x14ac:dyDescent="0.2">
      <c r="A916" s="34"/>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row>
    <row r="917" spans="1:44" ht="12.75" customHeight="1" x14ac:dyDescent="0.2">
      <c r="A917" s="34"/>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row>
    <row r="918" spans="1:44" ht="12.75" customHeight="1" x14ac:dyDescent="0.2">
      <c r="A918" s="34"/>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row>
    <row r="919" spans="1:44" ht="12.75" customHeight="1" x14ac:dyDescent="0.2">
      <c r="A919" s="34"/>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row>
    <row r="920" spans="1:44" ht="12.75" customHeight="1" x14ac:dyDescent="0.2">
      <c r="A920" s="34"/>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row>
    <row r="921" spans="1:44" ht="12.75" customHeight="1" x14ac:dyDescent="0.2">
      <c r="A921" s="34"/>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row>
    <row r="922" spans="1:44" ht="12.75" customHeight="1" x14ac:dyDescent="0.2">
      <c r="A922" s="34"/>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row>
    <row r="923" spans="1:44" ht="12.75" customHeight="1" x14ac:dyDescent="0.2">
      <c r="A923" s="34"/>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row>
    <row r="924" spans="1:44" ht="12.75" customHeight="1" x14ac:dyDescent="0.2">
      <c r="A924" s="34"/>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row>
    <row r="925" spans="1:44" ht="12.75" customHeight="1" x14ac:dyDescent="0.2">
      <c r="A925" s="34"/>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row>
    <row r="926" spans="1:44" ht="12.75" customHeight="1" x14ac:dyDescent="0.2">
      <c r="A926" s="34"/>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row>
    <row r="927" spans="1:44" ht="12.75" customHeight="1" x14ac:dyDescent="0.2">
      <c r="A927" s="34"/>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row>
    <row r="928" spans="1:44" ht="12.75" customHeight="1" x14ac:dyDescent="0.2">
      <c r="A928" s="34"/>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row>
    <row r="929" spans="1:44" ht="12.75" customHeight="1" x14ac:dyDescent="0.2">
      <c r="A929" s="34"/>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row>
    <row r="930" spans="1:44" ht="12.75" customHeight="1" x14ac:dyDescent="0.2">
      <c r="A930" s="34"/>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row>
    <row r="931" spans="1:44" ht="12.75" customHeight="1" x14ac:dyDescent="0.2">
      <c r="A931" s="34"/>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row>
    <row r="932" spans="1:44" ht="12.75" customHeight="1" x14ac:dyDescent="0.2">
      <c r="A932" s="34"/>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row>
    <row r="933" spans="1:44" ht="12.75" customHeight="1" x14ac:dyDescent="0.2">
      <c r="A933" s="34"/>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row>
    <row r="934" spans="1:44" ht="12.75" customHeight="1" x14ac:dyDescent="0.2">
      <c r="A934" s="34"/>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row>
    <row r="935" spans="1:44" ht="12.75" customHeight="1" x14ac:dyDescent="0.2">
      <c r="A935" s="34"/>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row>
    <row r="936" spans="1:44" ht="12.75" customHeight="1" x14ac:dyDescent="0.2">
      <c r="A936" s="34"/>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row>
    <row r="937" spans="1:44" ht="12.75" customHeight="1" x14ac:dyDescent="0.2">
      <c r="A937" s="34"/>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row>
    <row r="938" spans="1:44" ht="12.75" customHeight="1" x14ac:dyDescent="0.2">
      <c r="A938" s="34"/>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row>
    <row r="939" spans="1:44" ht="12.75" customHeight="1" x14ac:dyDescent="0.2">
      <c r="A939" s="34"/>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row>
    <row r="940" spans="1:44" ht="12.75" customHeight="1" x14ac:dyDescent="0.2">
      <c r="A940" s="34"/>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row>
    <row r="941" spans="1:44" ht="12.75" customHeight="1" x14ac:dyDescent="0.2">
      <c r="A941" s="34"/>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row>
    <row r="942" spans="1:44" ht="12.75" customHeight="1" x14ac:dyDescent="0.2">
      <c r="A942" s="34"/>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row>
    <row r="943" spans="1:44" ht="12.75" customHeight="1" x14ac:dyDescent="0.2">
      <c r="A943" s="34"/>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row>
    <row r="944" spans="1:44" ht="12.75" customHeight="1" x14ac:dyDescent="0.2">
      <c r="A944" s="34"/>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row>
    <row r="945" spans="1:44" ht="12.75" customHeight="1" x14ac:dyDescent="0.2">
      <c r="A945" s="34"/>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row>
    <row r="946" spans="1:44" ht="12.75" customHeight="1" x14ac:dyDescent="0.2">
      <c r="A946" s="34"/>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row>
    <row r="947" spans="1:44" ht="12.75" customHeight="1" x14ac:dyDescent="0.2">
      <c r="A947" s="34"/>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row>
    <row r="948" spans="1:44" ht="12.75" customHeight="1" x14ac:dyDescent="0.2">
      <c r="A948" s="34"/>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row>
    <row r="949" spans="1:44" ht="12.75" customHeight="1" x14ac:dyDescent="0.2">
      <c r="A949" s="34"/>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row>
    <row r="950" spans="1:44" ht="12.75" customHeight="1" x14ac:dyDescent="0.2">
      <c r="A950" s="34"/>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row>
    <row r="951" spans="1:44" ht="12.75" customHeight="1" x14ac:dyDescent="0.2">
      <c r="A951" s="34"/>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row>
    <row r="952" spans="1:44" ht="12.75" customHeight="1" x14ac:dyDescent="0.2">
      <c r="A952" s="34"/>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row>
    <row r="953" spans="1:44" ht="12.75" customHeight="1" x14ac:dyDescent="0.2">
      <c r="A953" s="34"/>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row>
    <row r="954" spans="1:44" ht="12.75" customHeight="1" x14ac:dyDescent="0.2">
      <c r="A954" s="34"/>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row>
    <row r="955" spans="1:44" ht="12.75" customHeight="1" x14ac:dyDescent="0.2">
      <c r="A955" s="34"/>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row>
    <row r="956" spans="1:44" ht="12.75" customHeight="1" x14ac:dyDescent="0.2">
      <c r="A956" s="34"/>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row>
    <row r="957" spans="1:44" ht="12.75" customHeight="1" x14ac:dyDescent="0.2">
      <c r="A957" s="34"/>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row>
    <row r="958" spans="1:44" ht="12.75" customHeight="1" x14ac:dyDescent="0.2">
      <c r="A958" s="34"/>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row>
    <row r="959" spans="1:44" ht="12.75" customHeight="1" x14ac:dyDescent="0.2">
      <c r="A959" s="34"/>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row>
    <row r="960" spans="1:44" ht="12.75" customHeight="1" x14ac:dyDescent="0.2">
      <c r="A960" s="34"/>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row>
    <row r="961" spans="1:44" ht="12.75" customHeight="1" x14ac:dyDescent="0.2">
      <c r="A961" s="34"/>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row>
    <row r="962" spans="1:44" ht="12.75" customHeight="1" x14ac:dyDescent="0.2">
      <c r="A962" s="34"/>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row>
    <row r="963" spans="1:44" ht="12.75" customHeight="1" x14ac:dyDescent="0.2">
      <c r="A963" s="34"/>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row>
    <row r="964" spans="1:44" ht="12.75" customHeight="1" x14ac:dyDescent="0.2">
      <c r="A964" s="34"/>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row>
    <row r="965" spans="1:44" ht="12.75" customHeight="1" x14ac:dyDescent="0.2">
      <c r="A965" s="34"/>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row>
    <row r="966" spans="1:44" ht="12.75" customHeight="1" x14ac:dyDescent="0.2">
      <c r="A966" s="34"/>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row>
    <row r="967" spans="1:44" ht="12.75" customHeight="1" x14ac:dyDescent="0.2">
      <c r="A967" s="34"/>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row>
    <row r="968" spans="1:44" ht="12.75" customHeight="1" x14ac:dyDescent="0.2">
      <c r="A968" s="34"/>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row>
    <row r="969" spans="1:44" ht="12.75" customHeight="1" x14ac:dyDescent="0.2">
      <c r="A969" s="34"/>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row>
    <row r="970" spans="1:44" ht="12.75" customHeight="1" x14ac:dyDescent="0.2">
      <c r="A970" s="34"/>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row>
    <row r="971" spans="1:44" ht="12.75" customHeight="1" x14ac:dyDescent="0.2">
      <c r="A971" s="34"/>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row>
    <row r="972" spans="1:44" ht="12.75" customHeight="1" x14ac:dyDescent="0.2">
      <c r="A972" s="34"/>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row>
    <row r="973" spans="1:44" ht="12.75" customHeight="1" x14ac:dyDescent="0.2">
      <c r="A973" s="34"/>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row>
    <row r="974" spans="1:44" ht="12.75" customHeight="1" x14ac:dyDescent="0.2">
      <c r="A974" s="34"/>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row>
    <row r="975" spans="1:44" ht="12.75" customHeight="1" x14ac:dyDescent="0.2">
      <c r="A975" s="34"/>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row>
    <row r="976" spans="1:44" ht="12.75" customHeight="1" x14ac:dyDescent="0.2">
      <c r="A976" s="34"/>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row>
    <row r="977" spans="1:44" ht="12.75" customHeight="1" x14ac:dyDescent="0.2">
      <c r="A977" s="34"/>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row>
    <row r="978" spans="1:44" ht="12.75" customHeight="1" x14ac:dyDescent="0.2">
      <c r="A978" s="34"/>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row>
    <row r="979" spans="1:44" ht="12.75" customHeight="1" x14ac:dyDescent="0.2">
      <c r="A979" s="34"/>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row>
    <row r="980" spans="1:44" ht="12.75" customHeight="1" x14ac:dyDescent="0.2">
      <c r="A980" s="34"/>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row>
    <row r="981" spans="1:44" ht="12.75" customHeight="1" x14ac:dyDescent="0.2">
      <c r="A981" s="34"/>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row>
    <row r="982" spans="1:44" ht="12.75" customHeight="1" x14ac:dyDescent="0.2">
      <c r="A982" s="34"/>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row>
    <row r="983" spans="1:44" ht="12.75" customHeight="1" x14ac:dyDescent="0.2">
      <c r="A983" s="34"/>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row>
    <row r="984" spans="1:44" ht="12.75" customHeight="1" x14ac:dyDescent="0.2">
      <c r="A984" s="34"/>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row>
    <row r="985" spans="1:44" ht="12.75" customHeight="1" x14ac:dyDescent="0.2">
      <c r="A985" s="34"/>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row>
    <row r="986" spans="1:44" ht="12.75" customHeight="1" x14ac:dyDescent="0.2">
      <c r="A986" s="34"/>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row>
    <row r="987" spans="1:44" ht="12.75" customHeight="1" x14ac:dyDescent="0.2">
      <c r="A987" s="34"/>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row>
    <row r="988" spans="1:44" ht="12.75" customHeight="1" x14ac:dyDescent="0.2">
      <c r="A988" s="34"/>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row>
  </sheetData>
  <hyperlinks>
    <hyperlink ref="A5" location="INDICE!A8" display="VOLVER AL INDICE" xr:uid="{83A085A6-6377-4354-A3A5-F9051FD61413}"/>
    <hyperlink ref="A118" location="'6.3'!B191" display="2025.01 (1)" xr:uid="{6EA55891-EFB4-4C54-8D9E-D808B14500AC}"/>
  </hyperlinks>
  <pageMargins left="0.7" right="0.7" top="0.75" bottom="0.75" header="0" footer="0"/>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4FA3A-850C-4D28-A1CB-7FF2A54110B7}">
  <dimension ref="A1:O988"/>
  <sheetViews>
    <sheetView zoomScale="130" zoomScaleNormal="130" workbookViewId="0">
      <pane xSplit="1" ySplit="9" topLeftCell="B427" activePane="bottomRight" state="frozen"/>
      <selection pane="topRight" activeCell="B1" sqref="B1"/>
      <selection pane="bottomLeft" activeCell="A10" sqref="A10"/>
      <selection pane="bottomRight" activeCell="A5" sqref="A5"/>
    </sheetView>
  </sheetViews>
  <sheetFormatPr baseColWidth="10" defaultColWidth="14.42578125" defaultRowHeight="11.25" x14ac:dyDescent="0.2"/>
  <cols>
    <col min="1" max="1" width="9.85546875" style="81" customWidth="1"/>
    <col min="2" max="3" width="26.7109375" style="81" customWidth="1"/>
    <col min="4" max="15" width="11.42578125" style="76" customWidth="1"/>
    <col min="16" max="16384" width="14.42578125" style="76"/>
  </cols>
  <sheetData>
    <row r="1" spans="1:15" ht="3" customHeight="1" x14ac:dyDescent="0.2">
      <c r="A1" s="436"/>
      <c r="B1" s="152"/>
      <c r="C1" s="153"/>
      <c r="D1" s="154"/>
      <c r="E1" s="154"/>
      <c r="F1" s="154"/>
      <c r="G1" s="154"/>
      <c r="H1" s="154"/>
      <c r="I1" s="154"/>
      <c r="J1" s="154"/>
      <c r="K1" s="154"/>
      <c r="L1" s="154"/>
      <c r="M1" s="154"/>
      <c r="N1" s="154"/>
      <c r="O1" s="154"/>
    </row>
    <row r="2" spans="1:15" ht="23.25" customHeight="1" x14ac:dyDescent="0.2">
      <c r="A2" s="488" t="s">
        <v>13</v>
      </c>
      <c r="B2" s="225" t="s">
        <v>388</v>
      </c>
      <c r="C2" s="194"/>
      <c r="D2" s="154"/>
      <c r="E2" s="154"/>
      <c r="F2" s="154"/>
      <c r="G2" s="154"/>
      <c r="H2" s="154"/>
      <c r="I2" s="154"/>
      <c r="J2" s="154"/>
      <c r="K2" s="154"/>
      <c r="L2" s="154"/>
      <c r="M2" s="154"/>
      <c r="N2" s="154"/>
      <c r="O2" s="154"/>
    </row>
    <row r="3" spans="1:15" ht="11.25" customHeight="1" x14ac:dyDescent="0.2">
      <c r="A3" s="488" t="s">
        <v>14</v>
      </c>
      <c r="B3" s="226" t="s">
        <v>79</v>
      </c>
      <c r="C3" s="195"/>
      <c r="D3" s="154"/>
      <c r="E3" s="154"/>
      <c r="F3" s="154"/>
      <c r="G3" s="154"/>
      <c r="H3" s="154"/>
      <c r="I3" s="154"/>
      <c r="J3" s="154"/>
      <c r="K3" s="154"/>
      <c r="L3" s="154"/>
      <c r="M3" s="154"/>
      <c r="N3" s="154"/>
      <c r="O3" s="154"/>
    </row>
    <row r="4" spans="1:15" ht="3" customHeight="1" x14ac:dyDescent="0.2">
      <c r="A4" s="489"/>
      <c r="B4" s="155"/>
      <c r="C4" s="156"/>
      <c r="D4" s="154"/>
      <c r="E4" s="154"/>
      <c r="F4" s="154"/>
      <c r="G4" s="154"/>
      <c r="H4" s="154"/>
      <c r="I4" s="154"/>
      <c r="J4" s="154"/>
      <c r="K4" s="154"/>
      <c r="L4" s="154"/>
      <c r="M4" s="154"/>
      <c r="N4" s="154"/>
      <c r="O4" s="154"/>
    </row>
    <row r="5" spans="1:15" ht="21" customHeight="1" x14ac:dyDescent="0.2">
      <c r="A5" s="438" t="s">
        <v>84</v>
      </c>
      <c r="B5" s="157"/>
      <c r="C5" s="158"/>
      <c r="D5" s="154"/>
      <c r="E5" s="154"/>
      <c r="F5" s="154"/>
      <c r="G5" s="154"/>
      <c r="H5" s="154"/>
      <c r="I5" s="154"/>
      <c r="J5" s="154"/>
      <c r="K5" s="154"/>
      <c r="L5" s="154"/>
      <c r="M5" s="154"/>
      <c r="N5" s="154"/>
      <c r="O5" s="154"/>
    </row>
    <row r="6" spans="1:15" ht="3" customHeight="1" x14ac:dyDescent="0.2">
      <c r="A6" s="490"/>
      <c r="B6" s="159"/>
      <c r="C6" s="158"/>
      <c r="D6" s="154"/>
      <c r="E6" s="154"/>
      <c r="F6" s="154"/>
      <c r="G6" s="154"/>
      <c r="H6" s="154"/>
      <c r="I6" s="154"/>
      <c r="J6" s="154"/>
      <c r="K6" s="154"/>
      <c r="L6" s="154"/>
      <c r="M6" s="154"/>
      <c r="N6" s="154"/>
      <c r="O6" s="154"/>
    </row>
    <row r="7" spans="1:15" ht="21" customHeight="1" x14ac:dyDescent="0.2">
      <c r="A7" s="441" t="s">
        <v>15</v>
      </c>
      <c r="B7" s="588" t="s">
        <v>83</v>
      </c>
      <c r="C7" s="160" t="s">
        <v>83</v>
      </c>
      <c r="D7" s="154"/>
      <c r="E7" s="154"/>
      <c r="F7" s="154"/>
      <c r="G7" s="154"/>
      <c r="H7" s="154"/>
      <c r="I7" s="154"/>
      <c r="J7" s="154"/>
      <c r="K7" s="154"/>
      <c r="L7" s="154"/>
      <c r="M7" s="154"/>
      <c r="N7" s="154"/>
      <c r="O7" s="154"/>
    </row>
    <row r="8" spans="1:15" ht="3" hidden="1" customHeight="1" x14ac:dyDescent="0.2">
      <c r="A8" s="489"/>
      <c r="B8" s="589"/>
      <c r="C8" s="161"/>
      <c r="D8" s="154"/>
      <c r="E8" s="154"/>
      <c r="F8" s="154"/>
      <c r="G8" s="154"/>
      <c r="H8" s="154"/>
      <c r="I8" s="154"/>
      <c r="J8" s="154"/>
      <c r="K8" s="154"/>
      <c r="L8" s="154"/>
      <c r="M8" s="154"/>
      <c r="N8" s="154"/>
      <c r="O8" s="154"/>
    </row>
    <row r="9" spans="1:15" ht="12.75" customHeight="1" thickBot="1" x14ac:dyDescent="0.25">
      <c r="A9" s="594" t="s">
        <v>24</v>
      </c>
      <c r="B9" s="590" t="s">
        <v>11</v>
      </c>
      <c r="C9" s="808" t="s">
        <v>247</v>
      </c>
      <c r="D9" s="162"/>
      <c r="E9" s="162"/>
      <c r="F9" s="162"/>
      <c r="G9" s="162"/>
      <c r="H9" s="162"/>
      <c r="I9" s="162"/>
      <c r="J9" s="162"/>
      <c r="K9" s="162"/>
      <c r="L9" s="162"/>
      <c r="M9" s="162"/>
      <c r="N9" s="162"/>
      <c r="O9" s="162"/>
    </row>
    <row r="10" spans="1:15" ht="12.75" customHeight="1" x14ac:dyDescent="0.2">
      <c r="A10" s="595">
        <v>1991.01</v>
      </c>
      <c r="B10" s="591">
        <v>1381</v>
      </c>
      <c r="C10" s="585"/>
      <c r="D10" s="163"/>
      <c r="E10" s="163"/>
      <c r="F10" s="163"/>
      <c r="G10" s="163"/>
      <c r="H10" s="163"/>
      <c r="I10" s="163"/>
      <c r="J10" s="163"/>
      <c r="K10" s="163"/>
      <c r="L10" s="163"/>
      <c r="M10" s="163"/>
      <c r="N10" s="163"/>
      <c r="O10" s="163"/>
    </row>
    <row r="11" spans="1:15" ht="12.75" customHeight="1" x14ac:dyDescent="0.2">
      <c r="A11" s="595">
        <v>1991.02</v>
      </c>
      <c r="B11" s="164">
        <v>1297</v>
      </c>
      <c r="C11" s="585"/>
      <c r="D11" s="163"/>
      <c r="E11" s="163"/>
      <c r="F11" s="163"/>
      <c r="G11" s="163"/>
      <c r="H11" s="163"/>
      <c r="I11" s="163"/>
      <c r="J11" s="163"/>
      <c r="K11" s="163"/>
      <c r="L11" s="163"/>
      <c r="M11" s="163"/>
      <c r="N11" s="163"/>
      <c r="O11" s="163"/>
    </row>
    <row r="12" spans="1:15" ht="12.75" customHeight="1" x14ac:dyDescent="0.2">
      <c r="A12" s="595">
        <v>1991.03</v>
      </c>
      <c r="B12" s="164">
        <v>2192</v>
      </c>
      <c r="C12" s="585"/>
      <c r="D12" s="163"/>
      <c r="E12" s="163"/>
      <c r="F12" s="163"/>
      <c r="G12" s="163"/>
      <c r="H12" s="163"/>
      <c r="I12" s="163"/>
      <c r="J12" s="163"/>
      <c r="K12" s="163"/>
      <c r="L12" s="163"/>
      <c r="M12" s="163"/>
      <c r="N12" s="163"/>
      <c r="O12" s="163"/>
    </row>
    <row r="13" spans="1:15" ht="12.75" customHeight="1" x14ac:dyDescent="0.2">
      <c r="A13" s="595">
        <v>1991.04</v>
      </c>
      <c r="B13" s="164">
        <v>619</v>
      </c>
      <c r="C13" s="585"/>
      <c r="D13" s="163"/>
      <c r="E13" s="163"/>
      <c r="F13" s="163"/>
      <c r="G13" s="163"/>
      <c r="H13" s="163"/>
      <c r="I13" s="163"/>
      <c r="J13" s="163"/>
      <c r="K13" s="163"/>
      <c r="L13" s="163"/>
      <c r="M13" s="163"/>
      <c r="N13" s="163"/>
      <c r="O13" s="163"/>
    </row>
    <row r="14" spans="1:15" ht="12.75" customHeight="1" x14ac:dyDescent="0.2">
      <c r="A14" s="595">
        <v>1991.05</v>
      </c>
      <c r="B14" s="164">
        <v>3650</v>
      </c>
      <c r="C14" s="585"/>
      <c r="D14" s="163"/>
      <c r="E14" s="163"/>
      <c r="F14" s="163"/>
      <c r="G14" s="163"/>
      <c r="H14" s="163"/>
      <c r="I14" s="163"/>
      <c r="J14" s="163"/>
      <c r="K14" s="163"/>
      <c r="L14" s="163"/>
      <c r="M14" s="163"/>
      <c r="N14" s="163"/>
      <c r="O14" s="163"/>
    </row>
    <row r="15" spans="1:15" ht="12.75" customHeight="1" x14ac:dyDescent="0.2">
      <c r="A15" s="595">
        <v>1991.06</v>
      </c>
      <c r="B15" s="164">
        <v>1711</v>
      </c>
      <c r="C15" s="585"/>
      <c r="D15" s="163"/>
      <c r="E15" s="163"/>
      <c r="F15" s="163"/>
      <c r="G15" s="163"/>
      <c r="H15" s="163"/>
      <c r="I15" s="163"/>
      <c r="J15" s="163"/>
      <c r="K15" s="163"/>
      <c r="L15" s="163"/>
      <c r="M15" s="163"/>
      <c r="N15" s="163"/>
      <c r="O15" s="163"/>
    </row>
    <row r="16" spans="1:15" ht="12.75" customHeight="1" x14ac:dyDescent="0.2">
      <c r="A16" s="595">
        <v>1991.07</v>
      </c>
      <c r="B16" s="164">
        <v>1970</v>
      </c>
      <c r="C16" s="585"/>
      <c r="D16" s="163"/>
      <c r="E16" s="163"/>
      <c r="F16" s="163"/>
      <c r="G16" s="163"/>
      <c r="H16" s="163"/>
      <c r="I16" s="163"/>
      <c r="J16" s="163"/>
      <c r="K16" s="163"/>
      <c r="L16" s="163"/>
      <c r="M16" s="163"/>
      <c r="N16" s="163"/>
      <c r="O16" s="163"/>
    </row>
    <row r="17" spans="1:15" ht="12.75" customHeight="1" x14ac:dyDescent="0.2">
      <c r="A17" s="595">
        <v>1991.08</v>
      </c>
      <c r="B17" s="164">
        <v>2134</v>
      </c>
      <c r="C17" s="585"/>
      <c r="D17" s="163"/>
      <c r="E17" s="163"/>
      <c r="F17" s="163"/>
      <c r="G17" s="163"/>
      <c r="H17" s="163"/>
      <c r="I17" s="163"/>
      <c r="J17" s="163"/>
      <c r="K17" s="163"/>
      <c r="L17" s="163"/>
      <c r="M17" s="163"/>
      <c r="N17" s="163"/>
      <c r="O17" s="163"/>
    </row>
    <row r="18" spans="1:15" ht="12.75" customHeight="1" x14ac:dyDescent="0.2">
      <c r="A18" s="595">
        <v>1991.09</v>
      </c>
      <c r="B18" s="164">
        <v>3354</v>
      </c>
      <c r="C18" s="585"/>
      <c r="D18" s="163"/>
      <c r="E18" s="163"/>
      <c r="F18" s="163"/>
      <c r="G18" s="163"/>
      <c r="H18" s="163"/>
      <c r="I18" s="163"/>
      <c r="J18" s="163"/>
      <c r="K18" s="163"/>
      <c r="L18" s="163"/>
      <c r="M18" s="163"/>
      <c r="N18" s="163"/>
      <c r="O18" s="163"/>
    </row>
    <row r="19" spans="1:15" ht="12.75" customHeight="1" x14ac:dyDescent="0.2">
      <c r="A19" s="595">
        <v>1991.1</v>
      </c>
      <c r="B19" s="164">
        <v>6461</v>
      </c>
      <c r="C19" s="585"/>
      <c r="D19" s="163"/>
      <c r="E19" s="163"/>
      <c r="F19" s="163"/>
      <c r="G19" s="163"/>
      <c r="H19" s="163"/>
      <c r="I19" s="163"/>
      <c r="J19" s="163"/>
      <c r="K19" s="163"/>
      <c r="L19" s="163"/>
      <c r="M19" s="163"/>
      <c r="N19" s="163"/>
      <c r="O19" s="163"/>
    </row>
    <row r="20" spans="1:15" ht="12.75" customHeight="1" x14ac:dyDescent="0.2">
      <c r="A20" s="595">
        <v>1991.11</v>
      </c>
      <c r="B20" s="164">
        <v>6022</v>
      </c>
      <c r="C20" s="585"/>
      <c r="D20" s="34"/>
      <c r="E20" s="34"/>
      <c r="F20" s="34"/>
      <c r="G20" s="34"/>
      <c r="H20" s="34"/>
      <c r="I20" s="34"/>
      <c r="J20" s="34"/>
      <c r="K20" s="34"/>
      <c r="L20" s="34"/>
      <c r="M20" s="34"/>
      <c r="N20" s="34"/>
      <c r="O20" s="34"/>
    </row>
    <row r="21" spans="1:15" ht="12.75" customHeight="1" x14ac:dyDescent="0.2">
      <c r="A21" s="595">
        <v>1991.12</v>
      </c>
      <c r="B21" s="164">
        <v>2449</v>
      </c>
      <c r="C21" s="585"/>
      <c r="D21" s="34"/>
      <c r="E21" s="34"/>
      <c r="F21" s="34"/>
      <c r="G21" s="34"/>
      <c r="H21" s="34"/>
      <c r="I21" s="34"/>
      <c r="J21" s="34"/>
      <c r="K21" s="34"/>
      <c r="L21" s="34"/>
      <c r="M21" s="34"/>
      <c r="N21" s="34"/>
      <c r="O21" s="34"/>
    </row>
    <row r="22" spans="1:15" ht="12.75" customHeight="1" x14ac:dyDescent="0.2">
      <c r="A22" s="595">
        <v>1992.01</v>
      </c>
      <c r="B22" s="164">
        <v>1316</v>
      </c>
      <c r="C22" s="585"/>
      <c r="D22" s="34"/>
      <c r="E22" s="34"/>
      <c r="F22" s="34"/>
      <c r="G22" s="34"/>
      <c r="H22" s="34"/>
      <c r="I22" s="34"/>
      <c r="J22" s="34"/>
      <c r="K22" s="34"/>
      <c r="L22" s="34"/>
      <c r="M22" s="34"/>
      <c r="N22" s="34"/>
      <c r="O22" s="34"/>
    </row>
    <row r="23" spans="1:15" ht="12.75" customHeight="1" x14ac:dyDescent="0.2">
      <c r="A23" s="595">
        <v>1992.02</v>
      </c>
      <c r="B23" s="164">
        <v>1410</v>
      </c>
      <c r="C23" s="585"/>
      <c r="D23" s="34"/>
      <c r="E23" s="34"/>
      <c r="F23" s="34"/>
      <c r="G23" s="34"/>
      <c r="H23" s="34"/>
      <c r="I23" s="34"/>
      <c r="J23" s="34"/>
      <c r="K23" s="34"/>
      <c r="L23" s="34"/>
      <c r="M23" s="34"/>
      <c r="N23" s="34"/>
      <c r="O23" s="34"/>
    </row>
    <row r="24" spans="1:15" ht="12.75" customHeight="1" x14ac:dyDescent="0.2">
      <c r="A24" s="595">
        <v>1992.03</v>
      </c>
      <c r="B24" s="164">
        <v>8063</v>
      </c>
      <c r="C24" s="585"/>
      <c r="D24" s="34"/>
      <c r="E24" s="34"/>
      <c r="F24" s="34"/>
      <c r="G24" s="34"/>
      <c r="H24" s="34"/>
      <c r="I24" s="34"/>
      <c r="J24" s="34"/>
      <c r="K24" s="34"/>
      <c r="L24" s="34"/>
      <c r="M24" s="34"/>
      <c r="N24" s="34"/>
      <c r="O24" s="34"/>
    </row>
    <row r="25" spans="1:15" ht="12.75" customHeight="1" x14ac:dyDescent="0.2">
      <c r="A25" s="595">
        <v>1992.04</v>
      </c>
      <c r="B25" s="164">
        <v>4928</v>
      </c>
      <c r="C25" s="585"/>
      <c r="D25" s="34"/>
      <c r="E25" s="34"/>
      <c r="F25" s="34"/>
      <c r="G25" s="34"/>
      <c r="H25" s="34"/>
      <c r="I25" s="34"/>
      <c r="J25" s="34"/>
      <c r="K25" s="34"/>
      <c r="L25" s="34"/>
      <c r="M25" s="34"/>
      <c r="N25" s="34"/>
      <c r="O25" s="34"/>
    </row>
    <row r="26" spans="1:15" ht="12.75" customHeight="1" x14ac:dyDescent="0.2">
      <c r="A26" s="595">
        <v>1992.05</v>
      </c>
      <c r="B26" s="164">
        <v>6019</v>
      </c>
      <c r="C26" s="585"/>
      <c r="D26" s="34"/>
      <c r="E26" s="34"/>
      <c r="F26" s="34"/>
      <c r="G26" s="34"/>
      <c r="H26" s="34"/>
      <c r="I26" s="34"/>
      <c r="J26" s="34"/>
      <c r="K26" s="34"/>
      <c r="L26" s="34"/>
      <c r="M26" s="34"/>
      <c r="N26" s="34"/>
      <c r="O26" s="34"/>
    </row>
    <row r="27" spans="1:15" ht="12.75" customHeight="1" x14ac:dyDescent="0.2">
      <c r="A27" s="595">
        <v>1992.06</v>
      </c>
      <c r="B27" s="164">
        <v>4544</v>
      </c>
      <c r="C27" s="585"/>
      <c r="D27" s="34"/>
      <c r="E27" s="34"/>
      <c r="F27" s="34"/>
      <c r="G27" s="34"/>
      <c r="H27" s="34"/>
      <c r="I27" s="34"/>
      <c r="J27" s="34"/>
      <c r="K27" s="34"/>
      <c r="L27" s="34"/>
      <c r="M27" s="34"/>
      <c r="N27" s="34"/>
      <c r="O27" s="34"/>
    </row>
    <row r="28" spans="1:15" ht="12.75" customHeight="1" x14ac:dyDescent="0.2">
      <c r="A28" s="595">
        <v>1992.07</v>
      </c>
      <c r="B28" s="164">
        <v>3246</v>
      </c>
      <c r="C28" s="585"/>
      <c r="D28" s="34"/>
      <c r="E28" s="34"/>
      <c r="F28" s="34"/>
      <c r="G28" s="34"/>
      <c r="H28" s="34"/>
      <c r="I28" s="34"/>
      <c r="J28" s="34"/>
      <c r="K28" s="34"/>
      <c r="L28" s="34"/>
      <c r="M28" s="34"/>
      <c r="N28" s="34"/>
      <c r="O28" s="34"/>
    </row>
    <row r="29" spans="1:15" ht="12.75" customHeight="1" x14ac:dyDescent="0.2">
      <c r="A29" s="595">
        <v>1992.08</v>
      </c>
      <c r="B29" s="164">
        <v>6199</v>
      </c>
      <c r="C29" s="585"/>
      <c r="D29" s="34"/>
      <c r="E29" s="34"/>
      <c r="F29" s="34"/>
      <c r="G29" s="34"/>
      <c r="H29" s="34"/>
      <c r="I29" s="34"/>
      <c r="J29" s="34"/>
      <c r="K29" s="34"/>
      <c r="L29" s="34"/>
      <c r="M29" s="34"/>
      <c r="N29" s="34"/>
      <c r="O29" s="34"/>
    </row>
    <row r="30" spans="1:15" ht="12.75" customHeight="1" x14ac:dyDescent="0.2">
      <c r="A30" s="595">
        <v>1992.09</v>
      </c>
      <c r="B30" s="164">
        <v>7738</v>
      </c>
      <c r="C30" s="585"/>
      <c r="D30" s="34"/>
      <c r="E30" s="34"/>
      <c r="F30" s="34"/>
      <c r="G30" s="34"/>
      <c r="H30" s="34"/>
      <c r="I30" s="34"/>
      <c r="J30" s="34"/>
      <c r="K30" s="34"/>
      <c r="L30" s="34"/>
      <c r="M30" s="34"/>
      <c r="N30" s="34"/>
      <c r="O30" s="34"/>
    </row>
    <row r="31" spans="1:15" ht="12.75" customHeight="1" x14ac:dyDescent="0.2">
      <c r="A31" s="595">
        <v>1992.1</v>
      </c>
      <c r="B31" s="164">
        <v>10301</v>
      </c>
      <c r="C31" s="585"/>
      <c r="D31" s="34"/>
      <c r="E31" s="34"/>
      <c r="F31" s="34"/>
      <c r="G31" s="34"/>
      <c r="H31" s="34"/>
      <c r="I31" s="34"/>
      <c r="J31" s="34"/>
      <c r="K31" s="34"/>
      <c r="L31" s="34"/>
      <c r="M31" s="34"/>
      <c r="N31" s="34"/>
      <c r="O31" s="34"/>
    </row>
    <row r="32" spans="1:15" ht="12.75" customHeight="1" x14ac:dyDescent="0.2">
      <c r="A32" s="595">
        <v>1992.11</v>
      </c>
      <c r="B32" s="164">
        <v>3340</v>
      </c>
      <c r="C32" s="585"/>
      <c r="D32" s="34"/>
      <c r="E32" s="34"/>
      <c r="F32" s="34"/>
      <c r="G32" s="34"/>
      <c r="H32" s="34"/>
      <c r="I32" s="34"/>
      <c r="J32" s="34"/>
      <c r="K32" s="34"/>
      <c r="L32" s="34"/>
      <c r="M32" s="34"/>
      <c r="N32" s="34"/>
      <c r="O32" s="34"/>
    </row>
    <row r="33" spans="1:15" ht="12.75" customHeight="1" x14ac:dyDescent="0.2">
      <c r="A33" s="595">
        <v>1992.12</v>
      </c>
      <c r="B33" s="164">
        <v>5621</v>
      </c>
      <c r="C33" s="585"/>
      <c r="D33" s="34"/>
      <c r="E33" s="34"/>
      <c r="F33" s="34"/>
      <c r="G33" s="34"/>
      <c r="H33" s="34"/>
      <c r="I33" s="34"/>
      <c r="J33" s="34"/>
      <c r="K33" s="34"/>
      <c r="L33" s="34"/>
      <c r="M33" s="34"/>
      <c r="N33" s="34"/>
      <c r="O33" s="34"/>
    </row>
    <row r="34" spans="1:15" ht="12.75" customHeight="1" x14ac:dyDescent="0.2">
      <c r="A34" s="595">
        <v>1993.01</v>
      </c>
      <c r="B34" s="164">
        <v>2014</v>
      </c>
      <c r="C34" s="585"/>
      <c r="D34" s="34"/>
      <c r="E34" s="34"/>
      <c r="F34" s="34"/>
      <c r="G34" s="34"/>
      <c r="H34" s="34"/>
      <c r="I34" s="34"/>
      <c r="J34" s="34"/>
      <c r="K34" s="34"/>
      <c r="L34" s="34"/>
      <c r="M34" s="34"/>
      <c r="N34" s="34"/>
      <c r="O34" s="34"/>
    </row>
    <row r="35" spans="1:15" ht="12.75" customHeight="1" x14ac:dyDescent="0.2">
      <c r="A35" s="595">
        <v>1993.02</v>
      </c>
      <c r="B35" s="164">
        <v>10714</v>
      </c>
      <c r="C35" s="585"/>
      <c r="D35" s="34"/>
      <c r="E35" s="34"/>
      <c r="F35" s="34"/>
      <c r="G35" s="34"/>
      <c r="H35" s="34"/>
      <c r="I35" s="34"/>
      <c r="J35" s="34"/>
      <c r="K35" s="34"/>
      <c r="L35" s="34"/>
      <c r="M35" s="34"/>
      <c r="N35" s="34"/>
      <c r="O35" s="34"/>
    </row>
    <row r="36" spans="1:15" ht="12.75" customHeight="1" x14ac:dyDescent="0.2">
      <c r="A36" s="595">
        <v>1993.03</v>
      </c>
      <c r="B36" s="164">
        <v>2823</v>
      </c>
      <c r="C36" s="585"/>
      <c r="D36" s="34"/>
      <c r="E36" s="34"/>
      <c r="F36" s="34"/>
      <c r="G36" s="34"/>
      <c r="H36" s="34"/>
      <c r="I36" s="34"/>
      <c r="J36" s="34"/>
      <c r="K36" s="34"/>
      <c r="L36" s="34"/>
      <c r="M36" s="34"/>
      <c r="N36" s="34"/>
      <c r="O36" s="34"/>
    </row>
    <row r="37" spans="1:15" ht="12.75" customHeight="1" x14ac:dyDescent="0.2">
      <c r="A37" s="595">
        <v>1993.04</v>
      </c>
      <c r="B37" s="164">
        <v>4150</v>
      </c>
      <c r="C37" s="585"/>
      <c r="D37" s="34"/>
      <c r="E37" s="34"/>
      <c r="F37" s="34"/>
      <c r="G37" s="34"/>
      <c r="H37" s="34"/>
      <c r="I37" s="34"/>
      <c r="J37" s="34"/>
      <c r="K37" s="34"/>
      <c r="L37" s="34"/>
      <c r="M37" s="34"/>
      <c r="N37" s="34"/>
      <c r="O37" s="34"/>
    </row>
    <row r="38" spans="1:15" ht="12.75" customHeight="1" x14ac:dyDescent="0.2">
      <c r="A38" s="595">
        <v>1993.05</v>
      </c>
      <c r="B38" s="164">
        <v>5588</v>
      </c>
      <c r="C38" s="585"/>
      <c r="D38" s="34"/>
      <c r="E38" s="34"/>
      <c r="F38" s="34"/>
      <c r="G38" s="34"/>
      <c r="H38" s="34"/>
      <c r="I38" s="34"/>
      <c r="J38" s="34"/>
      <c r="K38" s="34"/>
      <c r="L38" s="34"/>
      <c r="M38" s="34"/>
      <c r="N38" s="34"/>
      <c r="O38" s="34"/>
    </row>
    <row r="39" spans="1:15" ht="12.75" customHeight="1" x14ac:dyDescent="0.2">
      <c r="A39" s="595">
        <v>1993.06</v>
      </c>
      <c r="B39" s="164">
        <v>3308</v>
      </c>
      <c r="C39" s="585"/>
      <c r="D39" s="34"/>
      <c r="E39" s="34"/>
      <c r="F39" s="34"/>
      <c r="G39" s="34"/>
      <c r="H39" s="34"/>
      <c r="I39" s="34"/>
      <c r="J39" s="34"/>
      <c r="K39" s="34"/>
      <c r="L39" s="34"/>
      <c r="M39" s="34"/>
      <c r="N39" s="34"/>
      <c r="O39" s="34"/>
    </row>
    <row r="40" spans="1:15" ht="12.75" customHeight="1" x14ac:dyDescent="0.2">
      <c r="A40" s="595">
        <v>1993.07</v>
      </c>
      <c r="B40" s="164">
        <v>2868</v>
      </c>
      <c r="C40" s="585"/>
      <c r="D40" s="34"/>
      <c r="E40" s="34"/>
      <c r="F40" s="34"/>
      <c r="G40" s="34"/>
      <c r="H40" s="34"/>
      <c r="I40" s="34"/>
      <c r="J40" s="34"/>
      <c r="K40" s="34"/>
      <c r="L40" s="34"/>
      <c r="M40" s="34"/>
      <c r="N40" s="34"/>
      <c r="O40" s="34"/>
    </row>
    <row r="41" spans="1:15" ht="12.75" customHeight="1" x14ac:dyDescent="0.2">
      <c r="A41" s="595">
        <v>1993.08</v>
      </c>
      <c r="B41" s="164">
        <v>8516</v>
      </c>
      <c r="C41" s="585"/>
      <c r="D41" s="34"/>
      <c r="E41" s="34"/>
      <c r="F41" s="34"/>
      <c r="G41" s="34"/>
      <c r="H41" s="34"/>
      <c r="I41" s="34"/>
      <c r="J41" s="34"/>
      <c r="K41" s="34"/>
      <c r="L41" s="34"/>
      <c r="M41" s="34"/>
      <c r="N41" s="34"/>
      <c r="O41" s="34"/>
    </row>
    <row r="42" spans="1:15" ht="12.75" customHeight="1" x14ac:dyDescent="0.2">
      <c r="A42" s="595">
        <v>1993.09</v>
      </c>
      <c r="B42" s="164">
        <v>5424</v>
      </c>
      <c r="C42" s="585"/>
      <c r="D42" s="34"/>
      <c r="E42" s="34"/>
      <c r="F42" s="34"/>
      <c r="G42" s="34"/>
      <c r="H42" s="34"/>
      <c r="I42" s="34"/>
      <c r="J42" s="34"/>
      <c r="K42" s="34"/>
      <c r="L42" s="34"/>
      <c r="M42" s="34"/>
      <c r="N42" s="34"/>
      <c r="O42" s="34"/>
    </row>
    <row r="43" spans="1:15" ht="12.75" customHeight="1" x14ac:dyDescent="0.2">
      <c r="A43" s="595">
        <v>1993.1</v>
      </c>
      <c r="B43" s="164">
        <v>5689</v>
      </c>
      <c r="C43" s="585"/>
      <c r="D43" s="34"/>
      <c r="E43" s="34"/>
      <c r="F43" s="34"/>
      <c r="G43" s="34"/>
      <c r="H43" s="34"/>
      <c r="I43" s="34"/>
      <c r="J43" s="34"/>
      <c r="K43" s="34"/>
      <c r="L43" s="34"/>
      <c r="M43" s="34"/>
      <c r="N43" s="34"/>
      <c r="O43" s="34"/>
    </row>
    <row r="44" spans="1:15" ht="12.75" customHeight="1" x14ac:dyDescent="0.2">
      <c r="A44" s="595">
        <v>1993.11</v>
      </c>
      <c r="B44" s="164">
        <v>5398</v>
      </c>
      <c r="C44" s="585"/>
      <c r="D44" s="34"/>
      <c r="E44" s="34"/>
      <c r="F44" s="34"/>
      <c r="G44" s="34"/>
      <c r="H44" s="34"/>
      <c r="I44" s="34"/>
      <c r="J44" s="34"/>
      <c r="K44" s="34"/>
      <c r="L44" s="34"/>
      <c r="M44" s="34"/>
      <c r="N44" s="34"/>
      <c r="O44" s="34"/>
    </row>
    <row r="45" spans="1:15" ht="12.75" customHeight="1" x14ac:dyDescent="0.2">
      <c r="A45" s="595">
        <v>1993.12</v>
      </c>
      <c r="B45" s="164">
        <v>5825</v>
      </c>
      <c r="C45" s="585"/>
      <c r="D45" s="34"/>
      <c r="E45" s="34"/>
      <c r="F45" s="34"/>
      <c r="G45" s="34"/>
      <c r="H45" s="34"/>
      <c r="I45" s="34"/>
      <c r="J45" s="34"/>
      <c r="K45" s="34"/>
      <c r="L45" s="34"/>
      <c r="M45" s="34"/>
      <c r="N45" s="34"/>
      <c r="O45" s="34"/>
    </row>
    <row r="46" spans="1:15" ht="12.75" customHeight="1" x14ac:dyDescent="0.2">
      <c r="A46" s="595">
        <v>1994.01</v>
      </c>
      <c r="B46" s="164">
        <v>1822</v>
      </c>
      <c r="C46" s="585"/>
      <c r="D46" s="34"/>
      <c r="E46" s="34"/>
      <c r="F46" s="34"/>
      <c r="G46" s="34"/>
      <c r="H46" s="34"/>
      <c r="I46" s="34"/>
      <c r="J46" s="34"/>
      <c r="K46" s="34"/>
      <c r="L46" s="34"/>
      <c r="M46" s="34"/>
      <c r="N46" s="34"/>
      <c r="O46" s="34"/>
    </row>
    <row r="47" spans="1:15" ht="12.75" customHeight="1" x14ac:dyDescent="0.2">
      <c r="A47" s="595">
        <v>1994.02</v>
      </c>
      <c r="B47" s="164">
        <v>7600</v>
      </c>
      <c r="C47" s="585"/>
      <c r="D47" s="34"/>
      <c r="E47" s="34"/>
      <c r="F47" s="34"/>
      <c r="G47" s="34"/>
      <c r="H47" s="34"/>
      <c r="I47" s="34"/>
      <c r="J47" s="34"/>
      <c r="K47" s="34"/>
      <c r="L47" s="34"/>
      <c r="M47" s="34"/>
      <c r="N47" s="34"/>
      <c r="O47" s="34"/>
    </row>
    <row r="48" spans="1:15" ht="12.75" customHeight="1" x14ac:dyDescent="0.2">
      <c r="A48" s="595">
        <v>1994.03</v>
      </c>
      <c r="B48" s="164">
        <v>10933</v>
      </c>
      <c r="C48" s="585"/>
      <c r="D48" s="34"/>
      <c r="E48" s="34"/>
      <c r="F48" s="34"/>
      <c r="G48" s="34"/>
      <c r="H48" s="34"/>
      <c r="I48" s="34"/>
      <c r="J48" s="34"/>
      <c r="K48" s="34"/>
      <c r="L48" s="34"/>
      <c r="M48" s="34"/>
      <c r="N48" s="34"/>
      <c r="O48" s="34"/>
    </row>
    <row r="49" spans="1:15" ht="12.75" customHeight="1" x14ac:dyDescent="0.2">
      <c r="A49" s="595">
        <v>1994.04</v>
      </c>
      <c r="B49" s="164">
        <v>7371</v>
      </c>
      <c r="C49" s="585"/>
      <c r="D49" s="34"/>
      <c r="E49" s="34"/>
      <c r="F49" s="34"/>
      <c r="G49" s="34"/>
      <c r="H49" s="34"/>
      <c r="I49" s="34"/>
      <c r="J49" s="34"/>
      <c r="K49" s="34"/>
      <c r="L49" s="34"/>
      <c r="M49" s="34"/>
      <c r="N49" s="34"/>
      <c r="O49" s="34"/>
    </row>
    <row r="50" spans="1:15" ht="12.75" customHeight="1" x14ac:dyDescent="0.2">
      <c r="A50" s="595">
        <v>1994.05</v>
      </c>
      <c r="B50" s="164">
        <v>6809</v>
      </c>
      <c r="C50" s="585"/>
      <c r="D50" s="34"/>
      <c r="E50" s="34"/>
      <c r="F50" s="34"/>
      <c r="G50" s="34"/>
      <c r="H50" s="34"/>
      <c r="I50" s="34"/>
      <c r="J50" s="34"/>
      <c r="K50" s="34"/>
      <c r="L50" s="34"/>
      <c r="M50" s="34"/>
      <c r="N50" s="34"/>
      <c r="O50" s="34"/>
    </row>
    <row r="51" spans="1:15" ht="12.75" customHeight="1" x14ac:dyDescent="0.2">
      <c r="A51" s="595">
        <v>1994.06</v>
      </c>
      <c r="B51" s="164">
        <v>6241</v>
      </c>
      <c r="C51" s="585"/>
      <c r="D51" s="34"/>
      <c r="E51" s="34"/>
      <c r="F51" s="34"/>
      <c r="G51" s="34"/>
      <c r="H51" s="34"/>
      <c r="I51" s="34"/>
      <c r="J51" s="34"/>
      <c r="K51" s="34"/>
      <c r="L51" s="34"/>
      <c r="M51" s="34"/>
      <c r="N51" s="34"/>
      <c r="O51" s="34"/>
    </row>
    <row r="52" spans="1:15" ht="12.75" customHeight="1" x14ac:dyDescent="0.2">
      <c r="A52" s="595">
        <v>1994.07</v>
      </c>
      <c r="B52" s="164">
        <v>8587</v>
      </c>
      <c r="C52" s="585"/>
      <c r="D52" s="34"/>
      <c r="E52" s="34"/>
      <c r="F52" s="34"/>
      <c r="G52" s="34"/>
      <c r="H52" s="34"/>
      <c r="I52" s="34"/>
      <c r="J52" s="34"/>
      <c r="K52" s="34"/>
      <c r="L52" s="34"/>
      <c r="M52" s="34"/>
      <c r="N52" s="34"/>
      <c r="O52" s="34"/>
    </row>
    <row r="53" spans="1:15" ht="12.75" customHeight="1" x14ac:dyDescent="0.2">
      <c r="A53" s="595">
        <v>1994.08</v>
      </c>
      <c r="B53" s="164">
        <v>5299</v>
      </c>
      <c r="C53" s="585"/>
      <c r="D53" s="34"/>
      <c r="E53" s="34"/>
      <c r="F53" s="34"/>
      <c r="G53" s="34"/>
      <c r="H53" s="34"/>
      <c r="I53" s="34"/>
      <c r="J53" s="34"/>
      <c r="K53" s="34"/>
      <c r="L53" s="34"/>
      <c r="M53" s="34"/>
      <c r="N53" s="34"/>
      <c r="O53" s="34"/>
    </row>
    <row r="54" spans="1:15" ht="12.75" customHeight="1" x14ac:dyDescent="0.2">
      <c r="A54" s="595">
        <v>1994.09</v>
      </c>
      <c r="B54" s="164">
        <v>6665</v>
      </c>
      <c r="C54" s="585"/>
      <c r="D54" s="34"/>
      <c r="E54" s="34"/>
      <c r="F54" s="34"/>
      <c r="G54" s="34"/>
      <c r="H54" s="34"/>
      <c r="I54" s="34"/>
      <c r="J54" s="34"/>
      <c r="K54" s="34"/>
      <c r="L54" s="34"/>
      <c r="M54" s="34"/>
      <c r="N54" s="34"/>
      <c r="O54" s="34"/>
    </row>
    <row r="55" spans="1:15" ht="12.75" customHeight="1" x14ac:dyDescent="0.2">
      <c r="A55" s="595">
        <v>1994.1</v>
      </c>
      <c r="B55" s="164">
        <v>11402</v>
      </c>
      <c r="C55" s="585"/>
      <c r="D55" s="34"/>
      <c r="E55" s="34"/>
      <c r="F55" s="34"/>
      <c r="G55" s="34"/>
      <c r="H55" s="34"/>
      <c r="I55" s="34"/>
      <c r="J55" s="34"/>
      <c r="K55" s="34"/>
      <c r="L55" s="34"/>
      <c r="M55" s="34"/>
      <c r="N55" s="34"/>
      <c r="O55" s="34"/>
    </row>
    <row r="56" spans="1:15" ht="12.75" customHeight="1" x14ac:dyDescent="0.2">
      <c r="A56" s="595">
        <v>1994.11</v>
      </c>
      <c r="B56" s="164">
        <v>7175</v>
      </c>
      <c r="C56" s="585"/>
      <c r="D56" s="34"/>
      <c r="E56" s="34"/>
      <c r="F56" s="34"/>
      <c r="G56" s="34"/>
      <c r="H56" s="34"/>
      <c r="I56" s="34"/>
      <c r="J56" s="34"/>
      <c r="K56" s="34"/>
      <c r="L56" s="34"/>
      <c r="M56" s="34"/>
      <c r="N56" s="34"/>
      <c r="O56" s="34"/>
    </row>
    <row r="57" spans="1:15" ht="12.75" customHeight="1" x14ac:dyDescent="0.2">
      <c r="A57" s="595">
        <v>1994.12</v>
      </c>
      <c r="B57" s="164">
        <v>4840</v>
      </c>
      <c r="C57" s="585"/>
      <c r="D57" s="34"/>
      <c r="E57" s="34"/>
      <c r="F57" s="34"/>
      <c r="G57" s="34"/>
      <c r="H57" s="34"/>
      <c r="I57" s="34"/>
      <c r="J57" s="34"/>
      <c r="K57" s="34"/>
      <c r="L57" s="34"/>
      <c r="M57" s="34"/>
      <c r="N57" s="34"/>
      <c r="O57" s="34"/>
    </row>
    <row r="58" spans="1:15" ht="12.75" customHeight="1" x14ac:dyDescent="0.2">
      <c r="A58" s="595">
        <v>1995.01</v>
      </c>
      <c r="B58" s="164">
        <v>8950</v>
      </c>
      <c r="C58" s="585"/>
      <c r="D58" s="34"/>
      <c r="E58" s="34"/>
      <c r="F58" s="34"/>
      <c r="G58" s="34"/>
      <c r="H58" s="34"/>
      <c r="I58" s="34"/>
      <c r="J58" s="34"/>
      <c r="K58" s="34"/>
      <c r="L58" s="34"/>
      <c r="M58" s="34"/>
      <c r="N58" s="34"/>
      <c r="O58" s="34"/>
    </row>
    <row r="59" spans="1:15" ht="12.75" customHeight="1" x14ac:dyDescent="0.2">
      <c r="A59" s="595">
        <v>1995.02</v>
      </c>
      <c r="B59" s="164">
        <v>2854</v>
      </c>
      <c r="C59" s="585"/>
      <c r="D59" s="34"/>
      <c r="E59" s="34"/>
      <c r="F59" s="34"/>
      <c r="G59" s="34"/>
      <c r="H59" s="34"/>
      <c r="I59" s="34"/>
      <c r="J59" s="34"/>
      <c r="K59" s="34"/>
      <c r="L59" s="34"/>
      <c r="M59" s="34"/>
      <c r="N59" s="34"/>
      <c r="O59" s="34"/>
    </row>
    <row r="60" spans="1:15" ht="12.75" customHeight="1" x14ac:dyDescent="0.2">
      <c r="A60" s="595">
        <v>1995.03</v>
      </c>
      <c r="B60" s="164">
        <v>7863</v>
      </c>
      <c r="C60" s="585"/>
      <c r="D60" s="34"/>
      <c r="E60" s="34"/>
      <c r="F60" s="34"/>
      <c r="G60" s="34"/>
      <c r="H60" s="34"/>
      <c r="I60" s="34"/>
      <c r="J60" s="34"/>
      <c r="K60" s="34"/>
      <c r="L60" s="34"/>
      <c r="M60" s="34"/>
      <c r="N60" s="34"/>
      <c r="O60" s="34"/>
    </row>
    <row r="61" spans="1:15" ht="12.75" customHeight="1" x14ac:dyDescent="0.2">
      <c r="A61" s="595">
        <v>1995.04</v>
      </c>
      <c r="B61" s="164">
        <v>11726</v>
      </c>
      <c r="C61" s="585"/>
      <c r="D61" s="34"/>
      <c r="E61" s="34"/>
      <c r="F61" s="34"/>
      <c r="G61" s="34"/>
      <c r="H61" s="34"/>
      <c r="I61" s="34"/>
      <c r="J61" s="34"/>
      <c r="K61" s="34"/>
      <c r="L61" s="34"/>
      <c r="M61" s="34"/>
      <c r="N61" s="34"/>
      <c r="O61" s="34"/>
    </row>
    <row r="62" spans="1:15" ht="12.75" customHeight="1" x14ac:dyDescent="0.2">
      <c r="A62" s="595">
        <v>1995.05</v>
      </c>
      <c r="B62" s="164">
        <v>6301</v>
      </c>
      <c r="C62" s="585"/>
      <c r="D62" s="34"/>
      <c r="E62" s="34"/>
      <c r="F62" s="34"/>
      <c r="G62" s="34"/>
      <c r="H62" s="34"/>
      <c r="I62" s="34"/>
      <c r="J62" s="34"/>
      <c r="K62" s="34"/>
      <c r="L62" s="34"/>
      <c r="M62" s="34"/>
      <c r="N62" s="34"/>
      <c r="O62" s="34"/>
    </row>
    <row r="63" spans="1:15" ht="12.75" customHeight="1" x14ac:dyDescent="0.2">
      <c r="A63" s="595">
        <v>1995.06</v>
      </c>
      <c r="B63" s="164">
        <v>6838</v>
      </c>
      <c r="C63" s="585"/>
      <c r="D63" s="34"/>
      <c r="E63" s="34"/>
      <c r="F63" s="34"/>
      <c r="G63" s="34"/>
      <c r="H63" s="34"/>
      <c r="I63" s="34"/>
      <c r="J63" s="34"/>
      <c r="K63" s="34"/>
      <c r="L63" s="34"/>
      <c r="M63" s="34"/>
      <c r="N63" s="34"/>
      <c r="O63" s="34"/>
    </row>
    <row r="64" spans="1:15" ht="12.75" customHeight="1" x14ac:dyDescent="0.2">
      <c r="A64" s="595">
        <v>1995.07</v>
      </c>
      <c r="B64" s="164">
        <v>4368</v>
      </c>
      <c r="C64" s="585"/>
      <c r="D64" s="34"/>
      <c r="E64" s="34"/>
      <c r="F64" s="34"/>
      <c r="G64" s="34"/>
      <c r="H64" s="34"/>
      <c r="I64" s="34"/>
      <c r="J64" s="34"/>
      <c r="K64" s="34"/>
      <c r="L64" s="34"/>
      <c r="M64" s="34"/>
      <c r="N64" s="34"/>
      <c r="O64" s="34"/>
    </row>
    <row r="65" spans="1:15" ht="12.75" customHeight="1" x14ac:dyDescent="0.2">
      <c r="A65" s="595">
        <v>1995.08</v>
      </c>
      <c r="B65" s="164">
        <v>7730</v>
      </c>
      <c r="C65" s="585"/>
      <c r="D65" s="34"/>
      <c r="E65" s="34"/>
      <c r="F65" s="34"/>
      <c r="G65" s="34"/>
      <c r="H65" s="34"/>
      <c r="I65" s="34"/>
      <c r="J65" s="34"/>
      <c r="K65" s="34"/>
      <c r="L65" s="34"/>
      <c r="M65" s="34"/>
      <c r="N65" s="34"/>
      <c r="O65" s="34"/>
    </row>
    <row r="66" spans="1:15" ht="12.75" customHeight="1" x14ac:dyDescent="0.2">
      <c r="A66" s="595">
        <v>1995.09</v>
      </c>
      <c r="B66" s="164">
        <v>6994</v>
      </c>
      <c r="C66" s="585"/>
      <c r="D66" s="34"/>
      <c r="E66" s="34"/>
      <c r="F66" s="34"/>
      <c r="G66" s="34"/>
      <c r="H66" s="34"/>
      <c r="I66" s="34"/>
      <c r="J66" s="34"/>
      <c r="K66" s="34"/>
      <c r="L66" s="34"/>
      <c r="M66" s="34"/>
      <c r="N66" s="34"/>
      <c r="O66" s="34"/>
    </row>
    <row r="67" spans="1:15" ht="12.75" customHeight="1" x14ac:dyDescent="0.2">
      <c r="A67" s="595">
        <v>1995.1</v>
      </c>
      <c r="B67" s="164">
        <v>7735</v>
      </c>
      <c r="C67" s="585"/>
      <c r="D67" s="34"/>
      <c r="E67" s="34"/>
      <c r="F67" s="34"/>
      <c r="G67" s="34"/>
      <c r="H67" s="34"/>
      <c r="I67" s="34"/>
      <c r="J67" s="34"/>
      <c r="K67" s="34"/>
      <c r="L67" s="34"/>
      <c r="M67" s="34"/>
      <c r="N67" s="34"/>
      <c r="O67" s="34"/>
    </row>
    <row r="68" spans="1:15" ht="12.75" customHeight="1" x14ac:dyDescent="0.2">
      <c r="A68" s="595">
        <v>1995.11</v>
      </c>
      <c r="B68" s="164">
        <v>10313</v>
      </c>
      <c r="C68" s="585"/>
      <c r="D68" s="34"/>
      <c r="E68" s="34"/>
      <c r="F68" s="34"/>
      <c r="G68" s="34"/>
      <c r="H68" s="34"/>
      <c r="I68" s="34"/>
      <c r="J68" s="34"/>
      <c r="K68" s="34"/>
      <c r="L68" s="34"/>
      <c r="M68" s="34"/>
      <c r="N68" s="34"/>
      <c r="O68" s="34"/>
    </row>
    <row r="69" spans="1:15" ht="12.75" customHeight="1" x14ac:dyDescent="0.2">
      <c r="A69" s="595">
        <v>1995.12</v>
      </c>
      <c r="B69" s="164">
        <v>13290</v>
      </c>
      <c r="C69" s="585"/>
      <c r="D69" s="34"/>
      <c r="E69" s="34"/>
      <c r="F69" s="34"/>
      <c r="G69" s="34"/>
      <c r="H69" s="34"/>
      <c r="I69" s="34"/>
      <c r="J69" s="34"/>
      <c r="K69" s="34"/>
      <c r="L69" s="34"/>
      <c r="M69" s="34"/>
      <c r="N69" s="34"/>
      <c r="O69" s="34"/>
    </row>
    <row r="70" spans="1:15" ht="12.75" customHeight="1" x14ac:dyDescent="0.2">
      <c r="A70" s="595">
        <v>1996.01</v>
      </c>
      <c r="B70" s="164">
        <v>3413</v>
      </c>
      <c r="C70" s="585"/>
      <c r="D70" s="34"/>
      <c r="E70" s="34"/>
      <c r="F70" s="34"/>
      <c r="G70" s="34"/>
      <c r="H70" s="34"/>
      <c r="I70" s="34"/>
      <c r="J70" s="34"/>
      <c r="K70" s="34"/>
      <c r="L70" s="34"/>
      <c r="M70" s="34"/>
      <c r="N70" s="34"/>
      <c r="O70" s="34"/>
    </row>
    <row r="71" spans="1:15" ht="12.75" customHeight="1" x14ac:dyDescent="0.2">
      <c r="A71" s="595">
        <v>1996.02</v>
      </c>
      <c r="B71" s="164">
        <v>4991</v>
      </c>
      <c r="C71" s="585"/>
      <c r="D71" s="34"/>
      <c r="E71" s="34"/>
      <c r="F71" s="34"/>
      <c r="G71" s="34"/>
      <c r="H71" s="34"/>
      <c r="I71" s="34"/>
      <c r="J71" s="34"/>
      <c r="K71" s="34"/>
      <c r="L71" s="34"/>
      <c r="M71" s="34"/>
      <c r="N71" s="34"/>
      <c r="O71" s="34"/>
    </row>
    <row r="72" spans="1:15" ht="12.75" customHeight="1" x14ac:dyDescent="0.2">
      <c r="A72" s="595">
        <v>1996.03</v>
      </c>
      <c r="B72" s="164">
        <v>5318</v>
      </c>
      <c r="C72" s="585"/>
      <c r="D72" s="34"/>
      <c r="E72" s="34"/>
      <c r="F72" s="34"/>
      <c r="G72" s="34"/>
      <c r="H72" s="34"/>
      <c r="I72" s="34"/>
      <c r="J72" s="34"/>
      <c r="K72" s="34"/>
      <c r="L72" s="34"/>
      <c r="M72" s="34"/>
      <c r="N72" s="34"/>
      <c r="O72" s="34"/>
    </row>
    <row r="73" spans="1:15" ht="12.75" customHeight="1" x14ac:dyDescent="0.2">
      <c r="A73" s="595">
        <v>1996.04</v>
      </c>
      <c r="B73" s="164">
        <v>6578</v>
      </c>
      <c r="C73" s="585"/>
      <c r="D73" s="34"/>
      <c r="E73" s="34"/>
      <c r="F73" s="34"/>
      <c r="G73" s="34"/>
      <c r="H73" s="34"/>
      <c r="I73" s="34"/>
      <c r="J73" s="34"/>
      <c r="K73" s="34"/>
      <c r="L73" s="34"/>
      <c r="M73" s="34"/>
      <c r="N73" s="34"/>
      <c r="O73" s="34"/>
    </row>
    <row r="74" spans="1:15" ht="12.75" customHeight="1" x14ac:dyDescent="0.2">
      <c r="A74" s="595">
        <v>1996.05</v>
      </c>
      <c r="B74" s="164">
        <v>5266</v>
      </c>
      <c r="C74" s="585"/>
      <c r="D74" s="34"/>
      <c r="E74" s="34"/>
      <c r="F74" s="34"/>
      <c r="G74" s="34"/>
      <c r="H74" s="34"/>
      <c r="I74" s="34"/>
      <c r="J74" s="34"/>
      <c r="K74" s="34"/>
      <c r="L74" s="34"/>
      <c r="M74" s="34"/>
      <c r="N74" s="34"/>
      <c r="O74" s="34"/>
    </row>
    <row r="75" spans="1:15" ht="12.75" customHeight="1" x14ac:dyDescent="0.2">
      <c r="A75" s="595">
        <v>1996.06</v>
      </c>
      <c r="B75" s="164">
        <v>5118</v>
      </c>
      <c r="C75" s="585"/>
      <c r="D75" s="34"/>
      <c r="E75" s="34"/>
      <c r="F75" s="34"/>
      <c r="G75" s="34"/>
      <c r="H75" s="34"/>
      <c r="I75" s="34"/>
      <c r="J75" s="34"/>
      <c r="K75" s="34"/>
      <c r="L75" s="34"/>
      <c r="M75" s="34"/>
      <c r="N75" s="34"/>
      <c r="O75" s="34"/>
    </row>
    <row r="76" spans="1:15" ht="12.75" customHeight="1" x14ac:dyDescent="0.2">
      <c r="A76" s="595">
        <v>1996.07</v>
      </c>
      <c r="B76" s="164">
        <v>5052</v>
      </c>
      <c r="C76" s="585"/>
      <c r="D76" s="34"/>
      <c r="E76" s="34"/>
      <c r="F76" s="34"/>
      <c r="G76" s="34"/>
      <c r="H76" s="34"/>
      <c r="I76" s="34"/>
      <c r="J76" s="34"/>
      <c r="K76" s="34"/>
      <c r="L76" s="34"/>
      <c r="M76" s="34"/>
      <c r="N76" s="34"/>
      <c r="O76" s="34"/>
    </row>
    <row r="77" spans="1:15" ht="12.75" customHeight="1" x14ac:dyDescent="0.2">
      <c r="A77" s="595">
        <v>1996.08</v>
      </c>
      <c r="B77" s="164">
        <v>9320</v>
      </c>
      <c r="C77" s="585"/>
      <c r="D77" s="34"/>
      <c r="E77" s="34"/>
      <c r="F77" s="34"/>
      <c r="G77" s="34"/>
      <c r="H77" s="34"/>
      <c r="I77" s="34"/>
      <c r="J77" s="34"/>
      <c r="K77" s="34"/>
      <c r="L77" s="34"/>
      <c r="M77" s="34"/>
      <c r="N77" s="34"/>
      <c r="O77" s="34"/>
    </row>
    <row r="78" spans="1:15" ht="12.75" customHeight="1" x14ac:dyDescent="0.2">
      <c r="A78" s="595">
        <v>1996.09</v>
      </c>
      <c r="B78" s="164">
        <v>7923</v>
      </c>
      <c r="C78" s="585"/>
      <c r="D78" s="34"/>
      <c r="E78" s="34"/>
      <c r="F78" s="34"/>
      <c r="G78" s="34"/>
      <c r="H78" s="34"/>
      <c r="I78" s="34"/>
      <c r="J78" s="34"/>
      <c r="K78" s="34"/>
      <c r="L78" s="34"/>
      <c r="M78" s="34"/>
      <c r="N78" s="34"/>
      <c r="O78" s="34"/>
    </row>
    <row r="79" spans="1:15" ht="12.75" customHeight="1" x14ac:dyDescent="0.2">
      <c r="A79" s="595">
        <v>1996.1</v>
      </c>
      <c r="B79" s="164">
        <v>11554</v>
      </c>
      <c r="C79" s="585"/>
      <c r="D79" s="34"/>
      <c r="E79" s="34"/>
      <c r="F79" s="34"/>
      <c r="G79" s="34"/>
      <c r="H79" s="34"/>
      <c r="I79" s="34"/>
      <c r="J79" s="34"/>
      <c r="K79" s="34"/>
      <c r="L79" s="34"/>
      <c r="M79" s="34"/>
      <c r="N79" s="34"/>
      <c r="O79" s="34"/>
    </row>
    <row r="80" spans="1:15" ht="12.75" customHeight="1" x14ac:dyDescent="0.2">
      <c r="A80" s="595">
        <v>1996.11</v>
      </c>
      <c r="B80" s="164">
        <v>4590</v>
      </c>
      <c r="C80" s="585"/>
      <c r="D80" s="34"/>
      <c r="E80" s="34"/>
      <c r="F80" s="34"/>
      <c r="G80" s="34"/>
      <c r="H80" s="34"/>
      <c r="I80" s="34"/>
      <c r="J80" s="34"/>
      <c r="K80" s="34"/>
      <c r="L80" s="34"/>
      <c r="M80" s="34"/>
      <c r="N80" s="34"/>
      <c r="O80" s="34"/>
    </row>
    <row r="81" spans="1:15" ht="12.75" customHeight="1" x14ac:dyDescent="0.2">
      <c r="A81" s="595">
        <v>1996.12</v>
      </c>
      <c r="B81" s="164">
        <v>6806</v>
      </c>
      <c r="C81" s="585"/>
      <c r="D81" s="34"/>
      <c r="E81" s="34"/>
      <c r="F81" s="34"/>
      <c r="G81" s="34"/>
      <c r="H81" s="34"/>
      <c r="I81" s="34"/>
      <c r="J81" s="34"/>
      <c r="K81" s="34"/>
      <c r="L81" s="34"/>
      <c r="M81" s="34"/>
      <c r="N81" s="34"/>
      <c r="O81" s="34"/>
    </row>
    <row r="82" spans="1:15" ht="12.75" customHeight="1" x14ac:dyDescent="0.2">
      <c r="A82" s="595">
        <v>1997.01</v>
      </c>
      <c r="B82" s="164">
        <v>11419</v>
      </c>
      <c r="C82" s="585"/>
      <c r="D82" s="34"/>
      <c r="E82" s="34"/>
      <c r="F82" s="34"/>
      <c r="G82" s="34"/>
      <c r="H82" s="34"/>
      <c r="I82" s="34"/>
      <c r="J82" s="34"/>
      <c r="K82" s="34"/>
      <c r="L82" s="34"/>
      <c r="M82" s="34"/>
      <c r="N82" s="34"/>
      <c r="O82" s="34"/>
    </row>
    <row r="83" spans="1:15" ht="12.75" customHeight="1" x14ac:dyDescent="0.2">
      <c r="A83" s="595">
        <v>1997.02</v>
      </c>
      <c r="B83" s="164">
        <v>3093</v>
      </c>
      <c r="C83" s="585"/>
      <c r="D83" s="34"/>
      <c r="E83" s="34"/>
      <c r="F83" s="34"/>
      <c r="G83" s="34"/>
      <c r="H83" s="34"/>
      <c r="I83" s="34"/>
      <c r="J83" s="34"/>
      <c r="K83" s="34"/>
      <c r="L83" s="34"/>
      <c r="M83" s="34"/>
      <c r="N83" s="34"/>
      <c r="O83" s="34"/>
    </row>
    <row r="84" spans="1:15" ht="12.75" customHeight="1" x14ac:dyDescent="0.2">
      <c r="A84" s="595">
        <v>1997.03</v>
      </c>
      <c r="B84" s="164">
        <v>9218</v>
      </c>
      <c r="C84" s="585"/>
      <c r="D84" s="34"/>
      <c r="E84" s="34"/>
      <c r="F84" s="34"/>
      <c r="G84" s="34"/>
      <c r="H84" s="34"/>
      <c r="I84" s="34"/>
      <c r="J84" s="34"/>
      <c r="K84" s="34"/>
      <c r="L84" s="34"/>
      <c r="M84" s="34"/>
      <c r="N84" s="34"/>
      <c r="O84" s="34"/>
    </row>
    <row r="85" spans="1:15" ht="12.75" customHeight="1" x14ac:dyDescent="0.2">
      <c r="A85" s="595">
        <v>1997.04</v>
      </c>
      <c r="B85" s="164">
        <v>9431</v>
      </c>
      <c r="C85" s="585"/>
      <c r="D85" s="34"/>
      <c r="E85" s="34"/>
      <c r="F85" s="34"/>
      <c r="G85" s="34"/>
      <c r="H85" s="34"/>
      <c r="I85" s="34"/>
      <c r="J85" s="34"/>
      <c r="K85" s="34"/>
      <c r="L85" s="34"/>
      <c r="M85" s="34"/>
      <c r="N85" s="34"/>
      <c r="O85" s="34"/>
    </row>
    <row r="86" spans="1:15" ht="12.75" customHeight="1" x14ac:dyDescent="0.2">
      <c r="A86" s="595">
        <v>1997.05</v>
      </c>
      <c r="B86" s="164">
        <v>10627</v>
      </c>
      <c r="C86" s="585"/>
      <c r="D86" s="34"/>
      <c r="E86" s="34"/>
      <c r="F86" s="34"/>
      <c r="G86" s="34"/>
      <c r="H86" s="34"/>
      <c r="I86" s="34"/>
      <c r="J86" s="34"/>
      <c r="K86" s="34"/>
      <c r="L86" s="34"/>
      <c r="M86" s="34"/>
      <c r="N86" s="34"/>
      <c r="O86" s="34"/>
    </row>
    <row r="87" spans="1:15" ht="12.75" customHeight="1" x14ac:dyDescent="0.2">
      <c r="A87" s="595">
        <v>1997.06</v>
      </c>
      <c r="B87" s="164">
        <v>4029</v>
      </c>
      <c r="C87" s="585"/>
      <c r="D87" s="34"/>
      <c r="E87" s="34"/>
      <c r="F87" s="34"/>
      <c r="G87" s="34"/>
      <c r="H87" s="34"/>
      <c r="I87" s="34"/>
      <c r="J87" s="34"/>
      <c r="K87" s="34"/>
      <c r="L87" s="34"/>
      <c r="M87" s="34"/>
      <c r="N87" s="34"/>
      <c r="O87" s="34"/>
    </row>
    <row r="88" spans="1:15" ht="12.75" customHeight="1" x14ac:dyDescent="0.2">
      <c r="A88" s="595">
        <v>1997.07</v>
      </c>
      <c r="B88" s="164">
        <v>6483</v>
      </c>
      <c r="C88" s="585"/>
      <c r="D88" s="34"/>
      <c r="E88" s="34"/>
      <c r="F88" s="34"/>
      <c r="G88" s="34"/>
      <c r="H88" s="34"/>
      <c r="I88" s="34"/>
      <c r="J88" s="34"/>
      <c r="K88" s="34"/>
      <c r="L88" s="34"/>
      <c r="M88" s="34"/>
      <c r="N88" s="34"/>
      <c r="O88" s="34"/>
    </row>
    <row r="89" spans="1:15" ht="12.75" customHeight="1" x14ac:dyDescent="0.2">
      <c r="A89" s="595">
        <v>1997.08</v>
      </c>
      <c r="B89" s="164">
        <v>3601</v>
      </c>
      <c r="C89" s="585"/>
      <c r="D89" s="34"/>
      <c r="E89" s="34"/>
      <c r="F89" s="34"/>
      <c r="G89" s="34"/>
      <c r="H89" s="34"/>
      <c r="I89" s="34"/>
      <c r="J89" s="34"/>
      <c r="K89" s="34"/>
      <c r="L89" s="34"/>
      <c r="M89" s="34"/>
      <c r="N89" s="34"/>
      <c r="O89" s="34"/>
    </row>
    <row r="90" spans="1:15" ht="12.75" customHeight="1" x14ac:dyDescent="0.2">
      <c r="A90" s="595">
        <v>1997.09</v>
      </c>
      <c r="B90" s="164">
        <v>26575</v>
      </c>
      <c r="C90" s="585"/>
      <c r="D90" s="34"/>
      <c r="E90" s="34"/>
      <c r="F90" s="34"/>
      <c r="G90" s="34"/>
      <c r="H90" s="34"/>
      <c r="I90" s="34"/>
      <c r="J90" s="34"/>
      <c r="K90" s="34"/>
      <c r="L90" s="34"/>
      <c r="M90" s="34"/>
      <c r="N90" s="34"/>
      <c r="O90" s="34"/>
    </row>
    <row r="91" spans="1:15" ht="12.75" customHeight="1" x14ac:dyDescent="0.2">
      <c r="A91" s="595">
        <v>1997.1</v>
      </c>
      <c r="B91" s="164">
        <v>15038</v>
      </c>
      <c r="C91" s="585"/>
      <c r="D91" s="34"/>
      <c r="E91" s="34"/>
      <c r="F91" s="34"/>
      <c r="G91" s="34"/>
      <c r="H91" s="34"/>
      <c r="I91" s="34"/>
      <c r="J91" s="34"/>
      <c r="K91" s="34"/>
      <c r="L91" s="34"/>
      <c r="M91" s="34"/>
      <c r="N91" s="34"/>
      <c r="O91" s="34"/>
    </row>
    <row r="92" spans="1:15" ht="12.75" customHeight="1" x14ac:dyDescent="0.2">
      <c r="A92" s="595">
        <v>1997.11</v>
      </c>
      <c r="B92" s="164">
        <v>15930</v>
      </c>
      <c r="C92" s="585"/>
      <c r="D92" s="34"/>
      <c r="E92" s="34"/>
      <c r="F92" s="34"/>
      <c r="G92" s="34"/>
      <c r="H92" s="34"/>
      <c r="I92" s="34"/>
      <c r="J92" s="34"/>
      <c r="K92" s="34"/>
      <c r="L92" s="34"/>
      <c r="M92" s="34"/>
      <c r="N92" s="34"/>
      <c r="O92" s="34"/>
    </row>
    <row r="93" spans="1:15" ht="12.75" customHeight="1" x14ac:dyDescent="0.2">
      <c r="A93" s="595">
        <v>1997.12</v>
      </c>
      <c r="B93" s="164">
        <v>5603</v>
      </c>
      <c r="C93" s="585"/>
      <c r="D93" s="34"/>
      <c r="E93" s="34"/>
      <c r="F93" s="34"/>
      <c r="G93" s="34"/>
      <c r="H93" s="34"/>
      <c r="I93" s="34"/>
      <c r="J93" s="34"/>
      <c r="K93" s="34"/>
      <c r="L93" s="34"/>
      <c r="M93" s="34"/>
      <c r="N93" s="34"/>
      <c r="O93" s="34"/>
    </row>
    <row r="94" spans="1:15" ht="12.75" customHeight="1" x14ac:dyDescent="0.2">
      <c r="A94" s="595">
        <v>1998.01</v>
      </c>
      <c r="B94" s="164">
        <v>16200</v>
      </c>
      <c r="C94" s="585"/>
      <c r="D94" s="34"/>
      <c r="E94" s="34"/>
      <c r="F94" s="34"/>
      <c r="G94" s="34"/>
      <c r="H94" s="34"/>
      <c r="I94" s="34"/>
      <c r="J94" s="34"/>
      <c r="K94" s="34"/>
      <c r="L94" s="34"/>
      <c r="M94" s="34"/>
      <c r="N94" s="34"/>
      <c r="O94" s="34"/>
    </row>
    <row r="95" spans="1:15" ht="12.75" customHeight="1" x14ac:dyDescent="0.2">
      <c r="A95" s="595">
        <v>1998.02</v>
      </c>
      <c r="B95" s="164">
        <v>4348</v>
      </c>
      <c r="C95" s="585"/>
      <c r="D95" s="34"/>
      <c r="E95" s="34"/>
      <c r="F95" s="34"/>
      <c r="G95" s="34"/>
      <c r="H95" s="34"/>
      <c r="I95" s="34"/>
      <c r="J95" s="34"/>
      <c r="K95" s="34"/>
      <c r="L95" s="34"/>
      <c r="M95" s="34"/>
      <c r="N95" s="34"/>
      <c r="O95" s="34"/>
    </row>
    <row r="96" spans="1:15" ht="12.75" customHeight="1" x14ac:dyDescent="0.2">
      <c r="A96" s="595">
        <v>1998.03</v>
      </c>
      <c r="B96" s="164">
        <v>17194</v>
      </c>
      <c r="C96" s="585"/>
      <c r="D96" s="34"/>
      <c r="E96" s="34"/>
      <c r="F96" s="34"/>
      <c r="G96" s="34"/>
      <c r="H96" s="34"/>
      <c r="I96" s="34"/>
      <c r="J96" s="34"/>
      <c r="K96" s="34"/>
      <c r="L96" s="34"/>
      <c r="M96" s="34"/>
      <c r="N96" s="34"/>
      <c r="O96" s="34"/>
    </row>
    <row r="97" spans="1:15" ht="12.75" customHeight="1" x14ac:dyDescent="0.2">
      <c r="A97" s="595">
        <v>1998.04</v>
      </c>
      <c r="B97" s="164">
        <v>8050</v>
      </c>
      <c r="C97" s="585"/>
      <c r="D97" s="34"/>
      <c r="E97" s="34"/>
      <c r="F97" s="34"/>
      <c r="G97" s="34"/>
      <c r="H97" s="34"/>
      <c r="I97" s="34"/>
      <c r="J97" s="34"/>
      <c r="K97" s="34"/>
      <c r="L97" s="34"/>
      <c r="M97" s="34"/>
      <c r="N97" s="34"/>
      <c r="O97" s="34"/>
    </row>
    <row r="98" spans="1:15" ht="12.75" customHeight="1" x14ac:dyDescent="0.2">
      <c r="A98" s="595">
        <v>1998.05</v>
      </c>
      <c r="B98" s="164">
        <v>13739</v>
      </c>
      <c r="C98" s="585"/>
      <c r="D98" s="34"/>
      <c r="E98" s="34"/>
      <c r="F98" s="34"/>
      <c r="G98" s="34"/>
      <c r="H98" s="34"/>
      <c r="I98" s="34"/>
      <c r="J98" s="34"/>
      <c r="K98" s="34"/>
      <c r="L98" s="34"/>
      <c r="M98" s="34"/>
      <c r="N98" s="34"/>
      <c r="O98" s="34"/>
    </row>
    <row r="99" spans="1:15" ht="12.75" customHeight="1" x14ac:dyDescent="0.2">
      <c r="A99" s="595">
        <v>1998.06</v>
      </c>
      <c r="B99" s="164">
        <v>24265</v>
      </c>
      <c r="C99" s="585"/>
      <c r="D99" s="34"/>
      <c r="E99" s="34"/>
      <c r="F99" s="34"/>
      <c r="G99" s="34"/>
      <c r="H99" s="34"/>
      <c r="I99" s="34"/>
      <c r="J99" s="34"/>
      <c r="K99" s="34"/>
      <c r="L99" s="34"/>
      <c r="M99" s="34"/>
      <c r="N99" s="34"/>
      <c r="O99" s="34"/>
    </row>
    <row r="100" spans="1:15" ht="12.75" customHeight="1" x14ac:dyDescent="0.2">
      <c r="A100" s="595">
        <v>1998.07</v>
      </c>
      <c r="B100" s="164">
        <v>10358</v>
      </c>
      <c r="C100" s="585"/>
      <c r="D100" s="34"/>
      <c r="E100" s="34"/>
      <c r="F100" s="34"/>
      <c r="G100" s="34"/>
      <c r="H100" s="34"/>
      <c r="I100" s="34"/>
      <c r="J100" s="34"/>
      <c r="K100" s="34"/>
      <c r="L100" s="34"/>
      <c r="M100" s="34"/>
      <c r="N100" s="34"/>
      <c r="O100" s="34"/>
    </row>
    <row r="101" spans="1:15" ht="12.75" customHeight="1" x14ac:dyDescent="0.2">
      <c r="A101" s="595">
        <v>1998.08</v>
      </c>
      <c r="B101" s="164">
        <v>7824</v>
      </c>
      <c r="C101" s="585"/>
      <c r="D101" s="34"/>
      <c r="E101" s="34"/>
      <c r="F101" s="34"/>
      <c r="G101" s="34"/>
      <c r="H101" s="34"/>
      <c r="I101" s="34"/>
      <c r="J101" s="34"/>
      <c r="K101" s="34"/>
      <c r="L101" s="34"/>
      <c r="M101" s="34"/>
      <c r="N101" s="34"/>
      <c r="O101" s="34"/>
    </row>
    <row r="102" spans="1:15" ht="12.75" customHeight="1" x14ac:dyDescent="0.2">
      <c r="A102" s="595">
        <v>1998.09</v>
      </c>
      <c r="B102" s="164">
        <v>10323</v>
      </c>
      <c r="C102" s="585"/>
      <c r="D102" s="34"/>
      <c r="E102" s="34"/>
      <c r="F102" s="34"/>
      <c r="G102" s="34"/>
      <c r="H102" s="34"/>
      <c r="I102" s="34"/>
      <c r="J102" s="34"/>
      <c r="K102" s="34"/>
      <c r="L102" s="34"/>
      <c r="M102" s="34"/>
      <c r="N102" s="34"/>
      <c r="O102" s="34"/>
    </row>
    <row r="103" spans="1:15" ht="12.75" customHeight="1" x14ac:dyDescent="0.2">
      <c r="A103" s="595">
        <v>1998.1</v>
      </c>
      <c r="B103" s="164">
        <v>8376</v>
      </c>
      <c r="C103" s="585"/>
      <c r="D103" s="34"/>
      <c r="E103" s="34"/>
      <c r="F103" s="34"/>
      <c r="G103" s="34"/>
      <c r="H103" s="34"/>
      <c r="I103" s="34"/>
      <c r="J103" s="34"/>
      <c r="K103" s="34"/>
      <c r="L103" s="34"/>
      <c r="M103" s="34"/>
      <c r="N103" s="34"/>
      <c r="O103" s="34"/>
    </row>
    <row r="104" spans="1:15" ht="12.75" customHeight="1" x14ac:dyDescent="0.2">
      <c r="A104" s="595">
        <v>1998.11</v>
      </c>
      <c r="B104" s="164">
        <v>5611</v>
      </c>
      <c r="C104" s="585"/>
      <c r="D104" s="34"/>
      <c r="E104" s="34"/>
      <c r="F104" s="34"/>
      <c r="G104" s="34"/>
      <c r="H104" s="34"/>
      <c r="I104" s="34"/>
      <c r="J104" s="34"/>
      <c r="K104" s="34"/>
      <c r="L104" s="34"/>
      <c r="M104" s="34"/>
      <c r="N104" s="34"/>
      <c r="O104" s="34"/>
    </row>
    <row r="105" spans="1:15" ht="12.75" customHeight="1" x14ac:dyDescent="0.2">
      <c r="A105" s="595">
        <v>1998.12</v>
      </c>
      <c r="B105" s="164">
        <v>10405</v>
      </c>
      <c r="C105" s="585"/>
      <c r="D105" s="34"/>
      <c r="E105" s="34"/>
      <c r="F105" s="34"/>
      <c r="G105" s="34"/>
      <c r="H105" s="34"/>
      <c r="I105" s="34"/>
      <c r="J105" s="34"/>
      <c r="K105" s="34"/>
      <c r="L105" s="34"/>
      <c r="M105" s="34"/>
      <c r="N105" s="34"/>
      <c r="O105" s="34"/>
    </row>
    <row r="106" spans="1:15" ht="12.75" customHeight="1" x14ac:dyDescent="0.2">
      <c r="A106" s="595">
        <v>1999.01</v>
      </c>
      <c r="B106" s="164">
        <v>8052</v>
      </c>
      <c r="C106" s="585"/>
      <c r="D106" s="34"/>
      <c r="E106" s="34"/>
      <c r="F106" s="34"/>
      <c r="G106" s="34"/>
      <c r="H106" s="34"/>
      <c r="I106" s="34"/>
      <c r="J106" s="34"/>
      <c r="K106" s="34"/>
      <c r="L106" s="34"/>
      <c r="M106" s="34"/>
      <c r="N106" s="34"/>
      <c r="O106" s="34"/>
    </row>
    <row r="107" spans="1:15" ht="12.75" customHeight="1" x14ac:dyDescent="0.2">
      <c r="A107" s="595">
        <v>1999.02</v>
      </c>
      <c r="B107" s="164">
        <v>17497</v>
      </c>
      <c r="C107" s="585"/>
      <c r="D107" s="34"/>
      <c r="E107" s="34"/>
      <c r="F107" s="34"/>
      <c r="G107" s="34"/>
      <c r="H107" s="34"/>
      <c r="I107" s="34"/>
      <c r="J107" s="34"/>
      <c r="K107" s="34"/>
      <c r="L107" s="34"/>
      <c r="M107" s="34"/>
      <c r="N107" s="34"/>
      <c r="O107" s="34"/>
    </row>
    <row r="108" spans="1:15" ht="12.75" customHeight="1" x14ac:dyDescent="0.2">
      <c r="A108" s="595">
        <v>1999.03</v>
      </c>
      <c r="B108" s="164">
        <v>14895</v>
      </c>
      <c r="C108" s="585"/>
      <c r="D108" s="34"/>
      <c r="E108" s="34"/>
      <c r="F108" s="34"/>
      <c r="G108" s="34"/>
      <c r="H108" s="34"/>
      <c r="I108" s="34"/>
      <c r="J108" s="34"/>
      <c r="K108" s="34"/>
      <c r="L108" s="34"/>
      <c r="M108" s="34"/>
      <c r="N108" s="34"/>
      <c r="O108" s="34"/>
    </row>
    <row r="109" spans="1:15" ht="12.75" customHeight="1" x14ac:dyDescent="0.2">
      <c r="A109" s="595">
        <v>1999.04</v>
      </c>
      <c r="B109" s="164">
        <v>9274</v>
      </c>
      <c r="C109" s="585"/>
      <c r="D109" s="34"/>
      <c r="E109" s="34"/>
      <c r="F109" s="34"/>
      <c r="G109" s="34"/>
      <c r="H109" s="34"/>
      <c r="I109" s="34"/>
      <c r="J109" s="34"/>
      <c r="K109" s="34"/>
      <c r="L109" s="34"/>
      <c r="M109" s="34"/>
      <c r="N109" s="34"/>
      <c r="O109" s="34"/>
    </row>
    <row r="110" spans="1:15" ht="12.75" customHeight="1" x14ac:dyDescent="0.2">
      <c r="A110" s="595">
        <v>1999.05</v>
      </c>
      <c r="B110" s="164">
        <v>3789</v>
      </c>
      <c r="C110" s="585"/>
      <c r="D110" s="34"/>
      <c r="E110" s="34"/>
      <c r="F110" s="34"/>
      <c r="G110" s="34"/>
      <c r="H110" s="34"/>
      <c r="I110" s="34"/>
      <c r="J110" s="34"/>
      <c r="K110" s="34"/>
      <c r="L110" s="34"/>
      <c r="M110" s="34"/>
      <c r="N110" s="34"/>
      <c r="O110" s="34"/>
    </row>
    <row r="111" spans="1:15" ht="12.75" customHeight="1" x14ac:dyDescent="0.2">
      <c r="A111" s="595">
        <v>1999.06</v>
      </c>
      <c r="B111" s="164">
        <v>11576</v>
      </c>
      <c r="C111" s="585"/>
      <c r="D111" s="34"/>
      <c r="E111" s="34"/>
      <c r="F111" s="34"/>
      <c r="G111" s="34"/>
      <c r="H111" s="34"/>
      <c r="I111" s="34"/>
      <c r="J111" s="34"/>
      <c r="K111" s="34"/>
      <c r="L111" s="34"/>
      <c r="M111" s="34"/>
      <c r="N111" s="34"/>
      <c r="O111" s="34"/>
    </row>
    <row r="112" spans="1:15" ht="12.75" customHeight="1" x14ac:dyDescent="0.2">
      <c r="A112" s="595">
        <v>1999.07</v>
      </c>
      <c r="B112" s="164">
        <v>6604</v>
      </c>
      <c r="C112" s="585"/>
      <c r="D112" s="34"/>
      <c r="E112" s="34"/>
      <c r="F112" s="34"/>
      <c r="G112" s="34"/>
      <c r="H112" s="34"/>
      <c r="I112" s="34"/>
      <c r="J112" s="34"/>
      <c r="K112" s="34"/>
      <c r="L112" s="34"/>
      <c r="M112" s="34"/>
      <c r="N112" s="34"/>
      <c r="O112" s="34"/>
    </row>
    <row r="113" spans="1:15" ht="12.75" customHeight="1" x14ac:dyDescent="0.2">
      <c r="A113" s="595">
        <v>1999.08</v>
      </c>
      <c r="B113" s="164">
        <v>8750</v>
      </c>
      <c r="C113" s="585"/>
      <c r="D113" s="34"/>
      <c r="E113" s="34"/>
      <c r="F113" s="34"/>
      <c r="G113" s="34"/>
      <c r="H113" s="34"/>
      <c r="I113" s="34"/>
      <c r="J113" s="34"/>
      <c r="K113" s="34"/>
      <c r="L113" s="34"/>
      <c r="M113" s="34"/>
      <c r="N113" s="34"/>
      <c r="O113" s="34"/>
    </row>
    <row r="114" spans="1:15" ht="12.75" customHeight="1" x14ac:dyDescent="0.2">
      <c r="A114" s="595">
        <v>1999.09</v>
      </c>
      <c r="B114" s="164">
        <v>7990</v>
      </c>
      <c r="C114" s="585"/>
      <c r="D114" s="34"/>
      <c r="E114" s="34"/>
      <c r="F114" s="34"/>
      <c r="G114" s="34"/>
      <c r="H114" s="34"/>
      <c r="I114" s="34"/>
      <c r="J114" s="34"/>
      <c r="K114" s="34"/>
      <c r="L114" s="34"/>
      <c r="M114" s="34"/>
      <c r="N114" s="34"/>
      <c r="O114" s="34"/>
    </row>
    <row r="115" spans="1:15" ht="12.75" customHeight="1" x14ac:dyDescent="0.2">
      <c r="A115" s="595">
        <v>1999.1</v>
      </c>
      <c r="B115" s="164">
        <v>9044</v>
      </c>
      <c r="C115" s="585"/>
      <c r="D115" s="34"/>
      <c r="E115" s="34"/>
      <c r="F115" s="34"/>
      <c r="G115" s="34"/>
      <c r="H115" s="34"/>
      <c r="I115" s="34"/>
      <c r="J115" s="34"/>
      <c r="K115" s="34"/>
      <c r="L115" s="34"/>
      <c r="M115" s="34"/>
      <c r="N115" s="34"/>
      <c r="O115" s="34"/>
    </row>
    <row r="116" spans="1:15" ht="12.75" customHeight="1" x14ac:dyDescent="0.2">
      <c r="A116" s="595">
        <v>1999.11</v>
      </c>
      <c r="B116" s="164">
        <v>6491</v>
      </c>
      <c r="C116" s="585"/>
      <c r="D116" s="34"/>
      <c r="E116" s="34"/>
      <c r="F116" s="34"/>
      <c r="G116" s="34"/>
      <c r="H116" s="34"/>
      <c r="I116" s="34"/>
      <c r="J116" s="34"/>
      <c r="K116" s="34"/>
      <c r="L116" s="34"/>
      <c r="M116" s="34"/>
      <c r="N116" s="34"/>
      <c r="O116" s="34"/>
    </row>
    <row r="117" spans="1:15" ht="12.75" customHeight="1" x14ac:dyDescent="0.2">
      <c r="A117" s="595">
        <v>1999.12</v>
      </c>
      <c r="B117" s="164">
        <v>6052</v>
      </c>
      <c r="C117" s="585"/>
      <c r="D117" s="34"/>
      <c r="E117" s="34"/>
      <c r="F117" s="34"/>
      <c r="G117" s="34"/>
      <c r="H117" s="34"/>
      <c r="I117" s="34"/>
      <c r="J117" s="34"/>
      <c r="K117" s="34"/>
      <c r="L117" s="34"/>
      <c r="M117" s="34"/>
      <c r="N117" s="34"/>
      <c r="O117" s="34"/>
    </row>
    <row r="118" spans="1:15" ht="12.75" customHeight="1" x14ac:dyDescent="0.2">
      <c r="A118" s="595">
        <v>2000.01</v>
      </c>
      <c r="B118" s="164">
        <v>2772</v>
      </c>
      <c r="C118" s="585"/>
      <c r="D118" s="34"/>
      <c r="E118" s="34"/>
      <c r="F118" s="34"/>
      <c r="G118" s="34"/>
      <c r="H118" s="34"/>
      <c r="I118" s="34"/>
      <c r="J118" s="34"/>
      <c r="K118" s="34"/>
      <c r="L118" s="34"/>
      <c r="M118" s="34"/>
      <c r="N118" s="34"/>
      <c r="O118" s="34"/>
    </row>
    <row r="119" spans="1:15" ht="12.75" customHeight="1" x14ac:dyDescent="0.2">
      <c r="A119" s="595">
        <v>2000.02</v>
      </c>
      <c r="B119" s="164">
        <v>2811</v>
      </c>
      <c r="C119" s="585"/>
      <c r="D119" s="34"/>
      <c r="E119" s="34"/>
      <c r="F119" s="34"/>
      <c r="G119" s="34"/>
      <c r="H119" s="34"/>
      <c r="I119" s="34"/>
      <c r="J119" s="34"/>
      <c r="K119" s="34"/>
      <c r="L119" s="34"/>
      <c r="M119" s="34"/>
      <c r="N119" s="34"/>
      <c r="O119" s="34"/>
    </row>
    <row r="120" spans="1:15" ht="12.75" customHeight="1" x14ac:dyDescent="0.2">
      <c r="A120" s="595">
        <v>2000.03</v>
      </c>
      <c r="B120" s="164">
        <v>5070</v>
      </c>
      <c r="C120" s="585"/>
      <c r="D120" s="34"/>
      <c r="E120" s="34"/>
      <c r="F120" s="34"/>
      <c r="G120" s="34"/>
      <c r="H120" s="34"/>
      <c r="I120" s="34"/>
      <c r="J120" s="34"/>
      <c r="K120" s="34"/>
      <c r="L120" s="34"/>
      <c r="M120" s="34"/>
      <c r="N120" s="34"/>
      <c r="O120" s="34"/>
    </row>
    <row r="121" spans="1:15" ht="12.75" customHeight="1" x14ac:dyDescent="0.2">
      <c r="A121" s="595">
        <v>2000.04</v>
      </c>
      <c r="B121" s="164">
        <v>3840</v>
      </c>
      <c r="C121" s="585"/>
      <c r="D121" s="34"/>
      <c r="E121" s="34"/>
      <c r="F121" s="34"/>
      <c r="G121" s="34"/>
      <c r="H121" s="34"/>
      <c r="I121" s="34"/>
      <c r="J121" s="34"/>
      <c r="K121" s="34"/>
      <c r="L121" s="34"/>
      <c r="M121" s="34"/>
      <c r="N121" s="34"/>
      <c r="O121" s="34"/>
    </row>
    <row r="122" spans="1:15" ht="12.75" customHeight="1" x14ac:dyDescent="0.2">
      <c r="A122" s="595">
        <v>2000.05</v>
      </c>
      <c r="B122" s="164">
        <v>11289</v>
      </c>
      <c r="C122" s="585"/>
      <c r="D122" s="34"/>
      <c r="E122" s="34"/>
      <c r="F122" s="34"/>
      <c r="G122" s="34"/>
      <c r="H122" s="34"/>
      <c r="I122" s="34"/>
      <c r="J122" s="34"/>
      <c r="K122" s="34"/>
      <c r="L122" s="34"/>
      <c r="M122" s="34"/>
      <c r="N122" s="34"/>
      <c r="O122" s="34"/>
    </row>
    <row r="123" spans="1:15" ht="12.75" customHeight="1" x14ac:dyDescent="0.2">
      <c r="A123" s="595">
        <v>2000.06</v>
      </c>
      <c r="B123" s="164">
        <v>5342</v>
      </c>
      <c r="C123" s="585"/>
      <c r="D123" s="34"/>
      <c r="E123" s="34"/>
      <c r="F123" s="34"/>
      <c r="G123" s="34"/>
      <c r="H123" s="34"/>
      <c r="I123" s="34"/>
      <c r="J123" s="34"/>
      <c r="K123" s="34"/>
      <c r="L123" s="34"/>
      <c r="M123" s="34"/>
      <c r="N123" s="34"/>
      <c r="O123" s="34"/>
    </row>
    <row r="124" spans="1:15" ht="12.75" customHeight="1" x14ac:dyDescent="0.2">
      <c r="A124" s="595">
        <v>2000.07</v>
      </c>
      <c r="B124" s="164">
        <v>5322</v>
      </c>
      <c r="C124" s="585"/>
      <c r="D124" s="34"/>
      <c r="E124" s="34"/>
      <c r="F124" s="34"/>
      <c r="G124" s="34"/>
      <c r="H124" s="34"/>
      <c r="I124" s="34"/>
      <c r="J124" s="34"/>
      <c r="K124" s="34"/>
      <c r="L124" s="34"/>
      <c r="M124" s="34"/>
      <c r="N124" s="34"/>
      <c r="O124" s="34"/>
    </row>
    <row r="125" spans="1:15" ht="12.75" customHeight="1" x14ac:dyDescent="0.2">
      <c r="A125" s="595">
        <v>2000.08</v>
      </c>
      <c r="B125" s="164">
        <v>9242</v>
      </c>
      <c r="C125" s="585"/>
      <c r="D125" s="34"/>
      <c r="E125" s="34"/>
      <c r="F125" s="34"/>
      <c r="G125" s="34"/>
      <c r="H125" s="34"/>
      <c r="I125" s="34"/>
      <c r="J125" s="34"/>
      <c r="K125" s="34"/>
      <c r="L125" s="34"/>
      <c r="M125" s="34"/>
      <c r="N125" s="34"/>
      <c r="O125" s="34"/>
    </row>
    <row r="126" spans="1:15" ht="12.75" customHeight="1" x14ac:dyDescent="0.2">
      <c r="A126" s="595">
        <v>2000.09</v>
      </c>
      <c r="B126" s="164">
        <v>6783</v>
      </c>
      <c r="C126" s="585"/>
      <c r="D126" s="34"/>
      <c r="E126" s="34"/>
      <c r="F126" s="34"/>
      <c r="G126" s="34"/>
      <c r="H126" s="34"/>
      <c r="I126" s="34"/>
      <c r="J126" s="34"/>
      <c r="K126" s="34"/>
      <c r="L126" s="34"/>
      <c r="M126" s="34"/>
      <c r="N126" s="34"/>
      <c r="O126" s="34"/>
    </row>
    <row r="127" spans="1:15" ht="12.75" customHeight="1" x14ac:dyDescent="0.2">
      <c r="A127" s="595">
        <v>2000.1</v>
      </c>
      <c r="B127" s="164">
        <v>5895</v>
      </c>
      <c r="C127" s="585"/>
      <c r="D127" s="34"/>
      <c r="E127" s="34"/>
      <c r="F127" s="34"/>
      <c r="G127" s="34"/>
      <c r="H127" s="34"/>
      <c r="I127" s="34"/>
      <c r="J127" s="34"/>
      <c r="K127" s="34"/>
      <c r="L127" s="34"/>
      <c r="M127" s="34"/>
      <c r="N127" s="34"/>
      <c r="O127" s="34"/>
    </row>
    <row r="128" spans="1:15" ht="12.75" customHeight="1" x14ac:dyDescent="0.2">
      <c r="A128" s="595">
        <v>2000.11</v>
      </c>
      <c r="B128" s="164">
        <v>6481</v>
      </c>
      <c r="C128" s="585"/>
      <c r="D128" s="34"/>
      <c r="E128" s="34"/>
      <c r="F128" s="34"/>
      <c r="G128" s="34"/>
      <c r="H128" s="34"/>
      <c r="I128" s="34"/>
      <c r="J128" s="34"/>
      <c r="K128" s="34"/>
      <c r="L128" s="34"/>
      <c r="M128" s="34"/>
      <c r="N128" s="34"/>
      <c r="O128" s="34"/>
    </row>
    <row r="129" spans="1:15" ht="12.75" customHeight="1" x14ac:dyDescent="0.2">
      <c r="A129" s="595">
        <v>2000.12</v>
      </c>
      <c r="B129" s="164">
        <v>9326</v>
      </c>
      <c r="C129" s="585"/>
      <c r="D129" s="34"/>
      <c r="E129" s="34"/>
      <c r="F129" s="34"/>
      <c r="G129" s="34"/>
      <c r="H129" s="34"/>
      <c r="I129" s="34"/>
      <c r="J129" s="34"/>
      <c r="K129" s="34"/>
      <c r="L129" s="34"/>
      <c r="M129" s="34"/>
      <c r="N129" s="34"/>
      <c r="O129" s="34"/>
    </row>
    <row r="130" spans="1:15" ht="12.75" customHeight="1" x14ac:dyDescent="0.2">
      <c r="A130" s="595">
        <v>2001.01</v>
      </c>
      <c r="B130" s="164">
        <v>6941</v>
      </c>
      <c r="C130" s="585"/>
      <c r="D130" s="34"/>
      <c r="E130" s="34"/>
      <c r="F130" s="34"/>
      <c r="G130" s="34"/>
      <c r="H130" s="34"/>
      <c r="I130" s="34"/>
      <c r="J130" s="34"/>
      <c r="K130" s="34"/>
      <c r="L130" s="34"/>
      <c r="M130" s="34"/>
      <c r="N130" s="34"/>
      <c r="O130" s="34"/>
    </row>
    <row r="131" spans="1:15" ht="12.75" customHeight="1" x14ac:dyDescent="0.2">
      <c r="A131" s="595">
        <v>2001.02</v>
      </c>
      <c r="B131" s="164">
        <v>13363</v>
      </c>
      <c r="C131" s="585"/>
      <c r="D131" s="34"/>
      <c r="E131" s="34"/>
      <c r="F131" s="34"/>
      <c r="G131" s="34"/>
      <c r="H131" s="34"/>
      <c r="I131" s="34"/>
      <c r="J131" s="34"/>
      <c r="K131" s="34"/>
      <c r="L131" s="34"/>
      <c r="M131" s="34"/>
      <c r="N131" s="34"/>
      <c r="O131" s="34"/>
    </row>
    <row r="132" spans="1:15" ht="12.75" customHeight="1" x14ac:dyDescent="0.2">
      <c r="A132" s="595">
        <v>2001.03</v>
      </c>
      <c r="B132" s="164">
        <v>4238</v>
      </c>
      <c r="C132" s="585"/>
      <c r="D132" s="34"/>
      <c r="E132" s="34"/>
      <c r="F132" s="34"/>
      <c r="G132" s="34"/>
      <c r="H132" s="34"/>
      <c r="I132" s="34"/>
      <c r="J132" s="34"/>
      <c r="K132" s="34"/>
      <c r="L132" s="34"/>
      <c r="M132" s="34"/>
      <c r="N132" s="34"/>
      <c r="O132" s="34"/>
    </row>
    <row r="133" spans="1:15" ht="12.75" customHeight="1" x14ac:dyDescent="0.2">
      <c r="A133" s="595">
        <v>2001.04</v>
      </c>
      <c r="B133" s="164">
        <v>6545</v>
      </c>
      <c r="C133" s="585"/>
      <c r="D133" s="34"/>
      <c r="E133" s="34"/>
      <c r="F133" s="34"/>
      <c r="G133" s="34"/>
      <c r="H133" s="34"/>
      <c r="I133" s="34"/>
      <c r="J133" s="34"/>
      <c r="K133" s="34"/>
      <c r="L133" s="34"/>
      <c r="M133" s="34"/>
      <c r="N133" s="34"/>
      <c r="O133" s="34"/>
    </row>
    <row r="134" spans="1:15" ht="12.75" customHeight="1" x14ac:dyDescent="0.2">
      <c r="A134" s="595">
        <v>2001.05</v>
      </c>
      <c r="B134" s="164">
        <v>12042</v>
      </c>
      <c r="C134" s="585"/>
      <c r="D134" s="34"/>
      <c r="E134" s="34"/>
      <c r="F134" s="34"/>
      <c r="G134" s="34"/>
      <c r="H134" s="34"/>
      <c r="I134" s="34"/>
      <c r="J134" s="34"/>
      <c r="K134" s="34"/>
      <c r="L134" s="34"/>
      <c r="M134" s="34"/>
      <c r="N134" s="34"/>
      <c r="O134" s="34"/>
    </row>
    <row r="135" spans="1:15" ht="12.75" customHeight="1" x14ac:dyDescent="0.2">
      <c r="A135" s="595">
        <v>2001.06</v>
      </c>
      <c r="B135" s="164">
        <v>5771</v>
      </c>
      <c r="C135" s="585"/>
      <c r="D135" s="34"/>
      <c r="E135" s="34"/>
      <c r="F135" s="34"/>
      <c r="G135" s="34"/>
      <c r="H135" s="34"/>
      <c r="I135" s="34"/>
      <c r="J135" s="34"/>
      <c r="K135" s="34"/>
      <c r="L135" s="34"/>
      <c r="M135" s="34"/>
      <c r="N135" s="34"/>
      <c r="O135" s="34"/>
    </row>
    <row r="136" spans="1:15" ht="12.75" customHeight="1" x14ac:dyDescent="0.2">
      <c r="A136" s="595">
        <v>2001.07</v>
      </c>
      <c r="B136" s="164">
        <v>4533</v>
      </c>
      <c r="C136" s="585"/>
      <c r="D136" s="34"/>
      <c r="E136" s="34"/>
      <c r="F136" s="34"/>
      <c r="G136" s="34"/>
      <c r="H136" s="34"/>
      <c r="I136" s="34"/>
      <c r="J136" s="34"/>
      <c r="K136" s="34"/>
      <c r="L136" s="34"/>
      <c r="M136" s="34"/>
      <c r="N136" s="34"/>
      <c r="O136" s="34"/>
    </row>
    <row r="137" spans="1:15" ht="12.75" customHeight="1" x14ac:dyDescent="0.2">
      <c r="A137" s="595">
        <v>2001.08</v>
      </c>
      <c r="B137" s="164">
        <v>8799</v>
      </c>
      <c r="C137" s="585"/>
      <c r="D137" s="34"/>
      <c r="E137" s="34"/>
      <c r="F137" s="34"/>
      <c r="G137" s="34"/>
      <c r="H137" s="34"/>
      <c r="I137" s="34"/>
      <c r="J137" s="34"/>
      <c r="K137" s="34"/>
      <c r="L137" s="34"/>
      <c r="M137" s="34"/>
      <c r="N137" s="34"/>
      <c r="O137" s="34"/>
    </row>
    <row r="138" spans="1:15" ht="12.75" customHeight="1" x14ac:dyDescent="0.2">
      <c r="A138" s="595">
        <v>2001.09</v>
      </c>
      <c r="B138" s="164">
        <v>12010</v>
      </c>
      <c r="C138" s="585"/>
      <c r="D138" s="34"/>
      <c r="E138" s="34"/>
      <c r="F138" s="34"/>
      <c r="G138" s="34"/>
      <c r="H138" s="34"/>
      <c r="I138" s="34"/>
      <c r="J138" s="34"/>
      <c r="K138" s="34"/>
      <c r="L138" s="34"/>
      <c r="M138" s="34"/>
      <c r="N138" s="34"/>
      <c r="O138" s="34"/>
    </row>
    <row r="139" spans="1:15" ht="12.75" customHeight="1" x14ac:dyDescent="0.2">
      <c r="A139" s="595">
        <v>2001.1</v>
      </c>
      <c r="B139" s="164">
        <v>6273</v>
      </c>
      <c r="C139" s="585"/>
      <c r="D139" s="34"/>
      <c r="E139" s="34"/>
      <c r="F139" s="34"/>
      <c r="G139" s="34"/>
      <c r="H139" s="34"/>
      <c r="I139" s="34"/>
      <c r="J139" s="34"/>
      <c r="K139" s="34"/>
      <c r="L139" s="34"/>
      <c r="M139" s="34"/>
      <c r="N139" s="34"/>
      <c r="O139" s="34"/>
    </row>
    <row r="140" spans="1:15" ht="12.75" customHeight="1" x14ac:dyDescent="0.2">
      <c r="A140" s="595">
        <v>2001.11</v>
      </c>
      <c r="B140" s="164">
        <v>5099</v>
      </c>
      <c r="C140" s="585"/>
      <c r="D140" s="34"/>
      <c r="E140" s="34"/>
      <c r="F140" s="34"/>
      <c r="G140" s="34"/>
      <c r="H140" s="34"/>
      <c r="I140" s="34"/>
      <c r="J140" s="34"/>
      <c r="K140" s="34"/>
      <c r="L140" s="34"/>
      <c r="M140" s="34"/>
      <c r="N140" s="34"/>
      <c r="O140" s="34"/>
    </row>
    <row r="141" spans="1:15" ht="12.75" customHeight="1" x14ac:dyDescent="0.2">
      <c r="A141" s="595">
        <v>2001.12</v>
      </c>
      <c r="B141" s="164">
        <v>8403</v>
      </c>
      <c r="C141" s="585"/>
      <c r="D141" s="34"/>
      <c r="E141" s="34"/>
      <c r="F141" s="34"/>
      <c r="G141" s="34"/>
      <c r="H141" s="34"/>
      <c r="I141" s="34"/>
      <c r="J141" s="34"/>
      <c r="K141" s="34"/>
      <c r="L141" s="34"/>
      <c r="M141" s="34"/>
      <c r="N141" s="34"/>
      <c r="O141" s="34"/>
    </row>
    <row r="142" spans="1:15" ht="12.75" customHeight="1" x14ac:dyDescent="0.2">
      <c r="A142" s="596">
        <v>2002.01</v>
      </c>
      <c r="B142" s="164" t="e">
        <v>#N/A</v>
      </c>
      <c r="C142" s="585"/>
      <c r="D142" s="34"/>
      <c r="E142" s="34"/>
      <c r="F142" s="34"/>
      <c r="G142" s="34"/>
      <c r="H142" s="34"/>
      <c r="I142" s="34"/>
      <c r="J142" s="34"/>
      <c r="K142" s="34"/>
      <c r="L142" s="34"/>
      <c r="M142" s="34"/>
      <c r="N142" s="34"/>
      <c r="O142" s="34"/>
    </row>
    <row r="143" spans="1:15" ht="12.75" customHeight="1" x14ac:dyDescent="0.2">
      <c r="A143" s="596">
        <v>2002.02</v>
      </c>
      <c r="B143" s="164">
        <v>19195</v>
      </c>
      <c r="C143" s="585"/>
      <c r="D143" s="34"/>
      <c r="E143" s="34"/>
      <c r="F143" s="34"/>
      <c r="G143" s="34"/>
      <c r="H143" s="34"/>
      <c r="I143" s="34"/>
      <c r="J143" s="34"/>
      <c r="K143" s="34"/>
      <c r="L143" s="34"/>
      <c r="M143" s="34"/>
      <c r="N143" s="34"/>
      <c r="O143" s="34"/>
    </row>
    <row r="144" spans="1:15" ht="12.75" customHeight="1" x14ac:dyDescent="0.2">
      <c r="A144" s="596">
        <v>2002.03</v>
      </c>
      <c r="B144" s="164">
        <v>10122</v>
      </c>
      <c r="C144" s="585"/>
      <c r="D144" s="34"/>
      <c r="E144" s="34"/>
      <c r="F144" s="34"/>
      <c r="G144" s="34"/>
      <c r="H144" s="34"/>
      <c r="I144" s="34"/>
      <c r="J144" s="34"/>
      <c r="K144" s="34"/>
      <c r="L144" s="34"/>
      <c r="M144" s="34"/>
      <c r="N144" s="34"/>
      <c r="O144" s="34"/>
    </row>
    <row r="145" spans="1:15" ht="12.75" customHeight="1" x14ac:dyDescent="0.2">
      <c r="A145" s="596">
        <v>2002.04</v>
      </c>
      <c r="B145" s="164">
        <v>5814</v>
      </c>
      <c r="C145" s="585"/>
      <c r="D145" s="34"/>
      <c r="E145" s="34"/>
      <c r="F145" s="34"/>
      <c r="G145" s="34"/>
      <c r="H145" s="34"/>
      <c r="I145" s="34"/>
      <c r="J145" s="34"/>
      <c r="K145" s="34"/>
      <c r="L145" s="34"/>
      <c r="M145" s="34"/>
      <c r="N145" s="34"/>
      <c r="O145" s="34"/>
    </row>
    <row r="146" spans="1:15" ht="12.75" customHeight="1" x14ac:dyDescent="0.2">
      <c r="A146" s="596">
        <v>2002.05</v>
      </c>
      <c r="B146" s="164">
        <v>4297</v>
      </c>
      <c r="C146" s="585"/>
      <c r="D146" s="34"/>
      <c r="E146" s="34"/>
      <c r="F146" s="34"/>
      <c r="G146" s="34"/>
      <c r="H146" s="34"/>
      <c r="I146" s="34"/>
      <c r="J146" s="34"/>
      <c r="K146" s="34"/>
      <c r="L146" s="34"/>
      <c r="M146" s="34"/>
      <c r="N146" s="34"/>
      <c r="O146" s="34"/>
    </row>
    <row r="147" spans="1:15" ht="12.75" customHeight="1" x14ac:dyDescent="0.2">
      <c r="A147" s="596">
        <v>2002.06</v>
      </c>
      <c r="B147" s="164">
        <v>3155</v>
      </c>
      <c r="C147" s="585"/>
      <c r="D147" s="34"/>
      <c r="E147" s="34"/>
      <c r="F147" s="34"/>
      <c r="G147" s="34"/>
      <c r="H147" s="34"/>
      <c r="I147" s="34"/>
      <c r="J147" s="34"/>
      <c r="K147" s="34"/>
      <c r="L147" s="34"/>
      <c r="M147" s="34"/>
      <c r="N147" s="34"/>
      <c r="O147" s="34"/>
    </row>
    <row r="148" spans="1:15" ht="12.75" customHeight="1" x14ac:dyDescent="0.2">
      <c r="A148" s="596">
        <v>2002.07</v>
      </c>
      <c r="B148" s="164">
        <v>2345</v>
      </c>
      <c r="C148" s="585"/>
      <c r="D148" s="34"/>
      <c r="E148" s="34"/>
      <c r="F148" s="34"/>
      <c r="G148" s="34"/>
      <c r="H148" s="34"/>
      <c r="I148" s="34"/>
      <c r="J148" s="34"/>
      <c r="K148" s="34"/>
      <c r="L148" s="34"/>
      <c r="M148" s="34"/>
      <c r="N148" s="34"/>
      <c r="O148" s="34"/>
    </row>
    <row r="149" spans="1:15" ht="12.75" customHeight="1" x14ac:dyDescent="0.2">
      <c r="A149" s="596">
        <v>2002.08</v>
      </c>
      <c r="B149" s="164">
        <v>13877</v>
      </c>
      <c r="C149" s="585"/>
      <c r="D149" s="34"/>
      <c r="E149" s="34"/>
      <c r="F149" s="34"/>
      <c r="G149" s="34"/>
      <c r="H149" s="34"/>
      <c r="I149" s="34"/>
      <c r="J149" s="34"/>
      <c r="K149" s="34"/>
      <c r="L149" s="34"/>
      <c r="M149" s="34"/>
      <c r="N149" s="34"/>
      <c r="O149" s="34"/>
    </row>
    <row r="150" spans="1:15" ht="12.75" customHeight="1" x14ac:dyDescent="0.2">
      <c r="A150" s="596">
        <v>2002.09</v>
      </c>
      <c r="B150" s="164">
        <v>5140</v>
      </c>
      <c r="C150" s="585"/>
      <c r="D150" s="34"/>
      <c r="E150" s="34"/>
      <c r="F150" s="34"/>
      <c r="G150" s="34"/>
      <c r="H150" s="34"/>
      <c r="I150" s="34"/>
      <c r="J150" s="34"/>
      <c r="K150" s="34"/>
      <c r="L150" s="34"/>
      <c r="M150" s="34"/>
      <c r="N150" s="34"/>
      <c r="O150" s="34"/>
    </row>
    <row r="151" spans="1:15" ht="12.75" customHeight="1" x14ac:dyDescent="0.2">
      <c r="A151" s="596">
        <v>2002.1</v>
      </c>
      <c r="B151" s="164">
        <v>5475</v>
      </c>
      <c r="C151" s="585"/>
      <c r="D151" s="34"/>
      <c r="E151" s="34"/>
      <c r="F151" s="34"/>
      <c r="G151" s="34"/>
      <c r="H151" s="34"/>
      <c r="I151" s="34"/>
      <c r="J151" s="34"/>
      <c r="K151" s="34"/>
      <c r="L151" s="34"/>
      <c r="M151" s="34"/>
      <c r="N151" s="34"/>
      <c r="O151" s="34"/>
    </row>
    <row r="152" spans="1:15" ht="12.75" customHeight="1" x14ac:dyDescent="0.2">
      <c r="A152" s="596">
        <v>2002.11</v>
      </c>
      <c r="B152" s="164">
        <v>4427</v>
      </c>
      <c r="C152" s="585"/>
      <c r="D152" s="34"/>
      <c r="E152" s="34"/>
      <c r="F152" s="34"/>
      <c r="G152" s="34"/>
      <c r="H152" s="34"/>
      <c r="I152" s="34"/>
      <c r="J152" s="34"/>
      <c r="K152" s="34"/>
      <c r="L152" s="34"/>
      <c r="M152" s="34"/>
      <c r="N152" s="34"/>
      <c r="O152" s="34"/>
    </row>
    <row r="153" spans="1:15" ht="12.75" customHeight="1" x14ac:dyDescent="0.2">
      <c r="A153" s="596">
        <v>2002.12</v>
      </c>
      <c r="B153" s="164">
        <v>11916</v>
      </c>
      <c r="C153" s="585"/>
      <c r="D153" s="34"/>
      <c r="E153" s="34"/>
      <c r="F153" s="34"/>
      <c r="G153" s="34"/>
      <c r="H153" s="34"/>
      <c r="I153" s="34"/>
      <c r="J153" s="34"/>
      <c r="K153" s="34"/>
      <c r="L153" s="34"/>
      <c r="M153" s="34"/>
      <c r="N153" s="34"/>
      <c r="O153" s="34"/>
    </row>
    <row r="154" spans="1:15" ht="12.75" customHeight="1" x14ac:dyDescent="0.2">
      <c r="A154" s="596">
        <v>2003.01</v>
      </c>
      <c r="B154" s="164" t="e">
        <v>#N/A</v>
      </c>
      <c r="C154" s="585"/>
      <c r="D154" s="34"/>
      <c r="E154" s="34"/>
      <c r="F154" s="34"/>
      <c r="G154" s="34"/>
      <c r="H154" s="34"/>
      <c r="I154" s="34"/>
      <c r="J154" s="34"/>
      <c r="K154" s="34"/>
      <c r="L154" s="34"/>
      <c r="M154" s="34"/>
      <c r="N154" s="34"/>
      <c r="O154" s="34"/>
    </row>
    <row r="155" spans="1:15" ht="12.75" customHeight="1" x14ac:dyDescent="0.2">
      <c r="A155" s="596">
        <v>2003.02</v>
      </c>
      <c r="B155" s="164">
        <v>6322</v>
      </c>
      <c r="C155" s="585"/>
      <c r="D155" s="34"/>
      <c r="E155" s="34"/>
      <c r="F155" s="34"/>
      <c r="G155" s="34"/>
      <c r="H155" s="34"/>
      <c r="I155" s="34"/>
      <c r="J155" s="34"/>
      <c r="K155" s="34"/>
      <c r="L155" s="34"/>
      <c r="M155" s="34"/>
      <c r="N155" s="34"/>
      <c r="O155" s="34"/>
    </row>
    <row r="156" spans="1:15" ht="12.75" customHeight="1" x14ac:dyDescent="0.2">
      <c r="A156" s="596">
        <v>2003.03</v>
      </c>
      <c r="B156" s="164">
        <v>7957</v>
      </c>
      <c r="C156" s="585"/>
      <c r="D156" s="34"/>
      <c r="E156" s="34"/>
      <c r="F156" s="34"/>
      <c r="G156" s="34"/>
      <c r="H156" s="34"/>
      <c r="I156" s="34"/>
      <c r="J156" s="34"/>
      <c r="K156" s="34"/>
      <c r="L156" s="34"/>
      <c r="M156" s="34"/>
      <c r="N156" s="34"/>
      <c r="O156" s="34"/>
    </row>
    <row r="157" spans="1:15" ht="12.75" customHeight="1" x14ac:dyDescent="0.2">
      <c r="A157" s="596">
        <v>2003.04</v>
      </c>
      <c r="B157" s="164">
        <v>6159</v>
      </c>
      <c r="C157" s="585"/>
      <c r="D157" s="34"/>
      <c r="E157" s="34"/>
      <c r="F157" s="34"/>
      <c r="G157" s="34"/>
      <c r="H157" s="34"/>
      <c r="I157" s="34"/>
      <c r="J157" s="34"/>
      <c r="K157" s="34"/>
      <c r="L157" s="34"/>
      <c r="M157" s="34"/>
      <c r="N157" s="34"/>
      <c r="O157" s="34"/>
    </row>
    <row r="158" spans="1:15" ht="12.75" customHeight="1" x14ac:dyDescent="0.2">
      <c r="A158" s="596">
        <v>2003.05</v>
      </c>
      <c r="B158" s="164">
        <v>5146</v>
      </c>
      <c r="C158" s="585"/>
      <c r="D158" s="34"/>
      <c r="E158" s="34"/>
      <c r="F158" s="34"/>
      <c r="G158" s="34"/>
      <c r="H158" s="34"/>
      <c r="I158" s="34"/>
      <c r="J158" s="34"/>
      <c r="K158" s="34"/>
      <c r="L158" s="34"/>
      <c r="M158" s="34"/>
      <c r="N158" s="34"/>
      <c r="O158" s="34"/>
    </row>
    <row r="159" spans="1:15" ht="12.75" customHeight="1" x14ac:dyDescent="0.2">
      <c r="A159" s="596">
        <v>2003.06</v>
      </c>
      <c r="B159" s="164">
        <v>3813</v>
      </c>
      <c r="C159" s="585"/>
      <c r="D159" s="34"/>
      <c r="E159" s="34"/>
      <c r="F159" s="34"/>
      <c r="G159" s="34"/>
      <c r="H159" s="34"/>
      <c r="I159" s="34"/>
      <c r="J159" s="34"/>
      <c r="K159" s="34"/>
      <c r="L159" s="34"/>
      <c r="M159" s="34"/>
      <c r="N159" s="34"/>
      <c r="O159" s="34"/>
    </row>
    <row r="160" spans="1:15" ht="12.75" customHeight="1" x14ac:dyDescent="0.2">
      <c r="A160" s="596">
        <v>2003.07</v>
      </c>
      <c r="B160" s="164">
        <v>7045</v>
      </c>
      <c r="C160" s="585"/>
      <c r="D160" s="34"/>
      <c r="E160" s="34"/>
      <c r="F160" s="34"/>
      <c r="G160" s="34"/>
      <c r="H160" s="34"/>
      <c r="I160" s="34"/>
      <c r="J160" s="34"/>
      <c r="K160" s="34"/>
      <c r="L160" s="34"/>
      <c r="M160" s="34"/>
      <c r="N160" s="34"/>
      <c r="O160" s="34"/>
    </row>
    <row r="161" spans="1:15" ht="12.75" customHeight="1" x14ac:dyDescent="0.2">
      <c r="A161" s="596">
        <v>2003.08</v>
      </c>
      <c r="B161" s="164">
        <v>3928</v>
      </c>
      <c r="C161" s="585"/>
      <c r="D161" s="34"/>
      <c r="E161" s="34"/>
      <c r="F161" s="34"/>
      <c r="G161" s="34"/>
      <c r="H161" s="34"/>
      <c r="I161" s="34"/>
      <c r="J161" s="34"/>
      <c r="K161" s="34"/>
      <c r="L161" s="34"/>
      <c r="M161" s="34"/>
      <c r="N161" s="34"/>
      <c r="O161" s="34"/>
    </row>
    <row r="162" spans="1:15" ht="12.75" customHeight="1" x14ac:dyDescent="0.2">
      <c r="A162" s="596">
        <v>2003.09</v>
      </c>
      <c r="B162" s="164">
        <v>5243</v>
      </c>
      <c r="C162" s="585"/>
      <c r="D162" s="34"/>
      <c r="E162" s="34"/>
      <c r="F162" s="34"/>
      <c r="G162" s="34"/>
      <c r="H162" s="34"/>
      <c r="I162" s="34"/>
      <c r="J162" s="34"/>
      <c r="K162" s="34"/>
      <c r="L162" s="34"/>
      <c r="M162" s="34"/>
      <c r="N162" s="34"/>
      <c r="O162" s="34"/>
    </row>
    <row r="163" spans="1:15" ht="12.75" customHeight="1" x14ac:dyDescent="0.2">
      <c r="A163" s="596">
        <v>2003.1</v>
      </c>
      <c r="B163" s="164">
        <v>6747</v>
      </c>
      <c r="C163" s="585"/>
      <c r="D163" s="34"/>
      <c r="E163" s="34"/>
      <c r="F163" s="34"/>
      <c r="G163" s="34"/>
      <c r="H163" s="34"/>
      <c r="I163" s="34"/>
      <c r="J163" s="34"/>
      <c r="K163" s="34"/>
      <c r="L163" s="34"/>
      <c r="M163" s="34"/>
      <c r="N163" s="34"/>
      <c r="O163" s="34"/>
    </row>
    <row r="164" spans="1:15" ht="12.75" customHeight="1" x14ac:dyDescent="0.2">
      <c r="A164" s="596">
        <v>2003.11</v>
      </c>
      <c r="B164" s="164">
        <v>11351</v>
      </c>
      <c r="C164" s="585"/>
      <c r="D164" s="34"/>
      <c r="E164" s="34"/>
      <c r="F164" s="34"/>
      <c r="G164" s="34"/>
      <c r="H164" s="34"/>
      <c r="I164" s="34"/>
      <c r="J164" s="34"/>
      <c r="K164" s="34"/>
      <c r="L164" s="34"/>
      <c r="M164" s="34"/>
      <c r="N164" s="34"/>
      <c r="O164" s="34"/>
    </row>
    <row r="165" spans="1:15" ht="12.75" customHeight="1" x14ac:dyDescent="0.2">
      <c r="A165" s="596">
        <v>2003.12</v>
      </c>
      <c r="B165" s="164">
        <v>5719</v>
      </c>
      <c r="C165" s="585"/>
      <c r="D165" s="34"/>
      <c r="E165" s="34"/>
      <c r="F165" s="34"/>
      <c r="G165" s="34"/>
      <c r="H165" s="34"/>
      <c r="I165" s="34"/>
      <c r="J165" s="34"/>
      <c r="K165" s="34"/>
      <c r="L165" s="34"/>
      <c r="M165" s="34"/>
      <c r="N165" s="34"/>
      <c r="O165" s="34"/>
    </row>
    <row r="166" spans="1:15" ht="12.75" customHeight="1" x14ac:dyDescent="0.2">
      <c r="A166" s="596">
        <v>2004.01</v>
      </c>
      <c r="B166" s="164">
        <v>1517</v>
      </c>
      <c r="C166" s="585"/>
      <c r="D166" s="34"/>
      <c r="E166" s="34"/>
      <c r="F166" s="34"/>
      <c r="G166" s="34"/>
      <c r="H166" s="34"/>
      <c r="I166" s="34"/>
      <c r="J166" s="34"/>
      <c r="K166" s="34"/>
      <c r="L166" s="34"/>
      <c r="M166" s="34"/>
      <c r="N166" s="34"/>
      <c r="O166" s="34"/>
    </row>
    <row r="167" spans="1:15" ht="12.75" customHeight="1" x14ac:dyDescent="0.2">
      <c r="A167" s="596">
        <v>2004.02</v>
      </c>
      <c r="B167" s="164">
        <v>10002</v>
      </c>
      <c r="C167" s="585"/>
      <c r="D167" s="34"/>
      <c r="E167" s="34"/>
      <c r="F167" s="34"/>
      <c r="G167" s="34"/>
      <c r="H167" s="34"/>
      <c r="I167" s="34"/>
      <c r="J167" s="34"/>
      <c r="K167" s="34"/>
      <c r="L167" s="34"/>
      <c r="M167" s="34"/>
      <c r="N167" s="34"/>
      <c r="O167" s="34"/>
    </row>
    <row r="168" spans="1:15" ht="12.75" customHeight="1" x14ac:dyDescent="0.2">
      <c r="A168" s="596">
        <v>2004.03</v>
      </c>
      <c r="B168" s="164">
        <v>8167</v>
      </c>
      <c r="C168" s="585"/>
      <c r="D168" s="34"/>
      <c r="E168" s="34"/>
      <c r="F168" s="34"/>
      <c r="G168" s="34"/>
      <c r="H168" s="34"/>
      <c r="I168" s="34"/>
      <c r="J168" s="34"/>
      <c r="K168" s="34"/>
      <c r="L168" s="34"/>
      <c r="M168" s="34"/>
      <c r="N168" s="34"/>
      <c r="O168" s="34"/>
    </row>
    <row r="169" spans="1:15" ht="12.75" customHeight="1" x14ac:dyDescent="0.2">
      <c r="A169" s="596">
        <v>2004.04</v>
      </c>
      <c r="B169" s="164">
        <v>6579</v>
      </c>
      <c r="C169" s="585"/>
      <c r="D169" s="34"/>
      <c r="E169" s="34"/>
      <c r="F169" s="34"/>
      <c r="G169" s="34"/>
      <c r="H169" s="34"/>
      <c r="I169" s="34"/>
      <c r="J169" s="34"/>
      <c r="K169" s="34"/>
      <c r="L169" s="34"/>
      <c r="M169" s="34"/>
      <c r="N169" s="34"/>
      <c r="O169" s="34"/>
    </row>
    <row r="170" spans="1:15" ht="12.75" customHeight="1" x14ac:dyDescent="0.2">
      <c r="A170" s="596">
        <v>2004.05</v>
      </c>
      <c r="B170" s="164">
        <v>9899</v>
      </c>
      <c r="C170" s="585"/>
      <c r="D170" s="34"/>
      <c r="E170" s="34"/>
      <c r="F170" s="34"/>
      <c r="G170" s="34"/>
      <c r="H170" s="34"/>
      <c r="I170" s="34"/>
      <c r="J170" s="34"/>
      <c r="K170" s="34"/>
      <c r="L170" s="34"/>
      <c r="M170" s="34"/>
      <c r="N170" s="34"/>
      <c r="O170" s="34"/>
    </row>
    <row r="171" spans="1:15" ht="12.75" customHeight="1" x14ac:dyDescent="0.2">
      <c r="A171" s="596">
        <v>2004.06</v>
      </c>
      <c r="B171" s="164">
        <v>9707</v>
      </c>
      <c r="C171" s="585"/>
      <c r="D171" s="34"/>
      <c r="E171" s="34"/>
      <c r="F171" s="34"/>
      <c r="G171" s="34"/>
      <c r="H171" s="34"/>
      <c r="I171" s="34"/>
      <c r="J171" s="34"/>
      <c r="K171" s="34"/>
      <c r="L171" s="34"/>
      <c r="M171" s="34"/>
      <c r="N171" s="34"/>
      <c r="O171" s="34"/>
    </row>
    <row r="172" spans="1:15" ht="12.75" customHeight="1" x14ac:dyDescent="0.2">
      <c r="A172" s="596">
        <v>2004.07</v>
      </c>
      <c r="B172" s="164">
        <v>14889</v>
      </c>
      <c r="C172" s="585"/>
      <c r="D172" s="34"/>
      <c r="E172" s="34"/>
      <c r="F172" s="34"/>
      <c r="G172" s="34"/>
      <c r="H172" s="34"/>
      <c r="I172" s="34"/>
      <c r="J172" s="34"/>
      <c r="K172" s="34"/>
      <c r="L172" s="34"/>
      <c r="M172" s="34"/>
      <c r="N172" s="34"/>
      <c r="O172" s="34"/>
    </row>
    <row r="173" spans="1:15" ht="12.75" customHeight="1" x14ac:dyDescent="0.2">
      <c r="A173" s="596">
        <v>2004.08</v>
      </c>
      <c r="B173" s="164">
        <v>22021</v>
      </c>
      <c r="C173" s="585"/>
      <c r="D173" s="34"/>
      <c r="E173" s="34"/>
      <c r="F173" s="34"/>
      <c r="G173" s="34"/>
      <c r="H173" s="34"/>
      <c r="I173" s="34"/>
      <c r="J173" s="34"/>
      <c r="K173" s="34"/>
      <c r="L173" s="34"/>
      <c r="M173" s="34"/>
      <c r="N173" s="34"/>
      <c r="O173" s="34"/>
    </row>
    <row r="174" spans="1:15" ht="12.75" customHeight="1" x14ac:dyDescent="0.2">
      <c r="A174" s="596">
        <v>2004.09</v>
      </c>
      <c r="B174" s="164">
        <v>16449</v>
      </c>
      <c r="C174" s="585"/>
      <c r="D174" s="34"/>
      <c r="E174" s="34"/>
      <c r="F174" s="34"/>
      <c r="G174" s="34"/>
      <c r="H174" s="34"/>
      <c r="I174" s="34"/>
      <c r="J174" s="34"/>
      <c r="K174" s="34"/>
      <c r="L174" s="34"/>
      <c r="M174" s="34"/>
      <c r="N174" s="34"/>
      <c r="O174" s="34"/>
    </row>
    <row r="175" spans="1:15" ht="12.75" customHeight="1" x14ac:dyDescent="0.2">
      <c r="A175" s="596">
        <v>2004.1</v>
      </c>
      <c r="B175" s="164">
        <v>9138</v>
      </c>
      <c r="C175" s="585"/>
      <c r="D175" s="34"/>
      <c r="E175" s="34"/>
      <c r="F175" s="34"/>
      <c r="G175" s="34"/>
      <c r="H175" s="34"/>
      <c r="I175" s="34"/>
      <c r="J175" s="34"/>
      <c r="K175" s="34"/>
      <c r="L175" s="34"/>
      <c r="M175" s="34"/>
      <c r="N175" s="34"/>
      <c r="O175" s="34"/>
    </row>
    <row r="176" spans="1:15" ht="12.75" customHeight="1" x14ac:dyDescent="0.2">
      <c r="A176" s="596">
        <v>2004.11</v>
      </c>
      <c r="B176" s="164">
        <v>10864</v>
      </c>
      <c r="C176" s="585"/>
      <c r="D176" s="34"/>
      <c r="E176" s="34"/>
      <c r="F176" s="34"/>
      <c r="G176" s="34"/>
      <c r="H176" s="34"/>
      <c r="I176" s="34"/>
      <c r="J176" s="34"/>
      <c r="K176" s="34"/>
      <c r="L176" s="34"/>
      <c r="M176" s="34"/>
      <c r="N176" s="34"/>
      <c r="O176" s="34"/>
    </row>
    <row r="177" spans="1:15" ht="12.75" customHeight="1" x14ac:dyDescent="0.2">
      <c r="A177" s="596">
        <v>2004.12</v>
      </c>
      <c r="B177" s="164">
        <v>12081</v>
      </c>
      <c r="C177" s="585"/>
      <c r="D177" s="34"/>
      <c r="E177" s="34"/>
      <c r="F177" s="34"/>
      <c r="G177" s="34"/>
      <c r="H177" s="34"/>
      <c r="I177" s="34"/>
      <c r="J177" s="34"/>
      <c r="K177" s="34"/>
      <c r="L177" s="34"/>
      <c r="M177" s="34"/>
      <c r="N177" s="34"/>
      <c r="O177" s="34"/>
    </row>
    <row r="178" spans="1:15" ht="12.75" customHeight="1" x14ac:dyDescent="0.2">
      <c r="A178" s="596">
        <v>2005.01</v>
      </c>
      <c r="B178" s="164" t="e">
        <v>#N/A</v>
      </c>
      <c r="C178" s="585"/>
      <c r="D178" s="34"/>
      <c r="E178" s="34"/>
      <c r="F178" s="34"/>
      <c r="G178" s="34"/>
      <c r="H178" s="34"/>
      <c r="I178" s="34"/>
      <c r="J178" s="34"/>
      <c r="K178" s="34"/>
      <c r="L178" s="34"/>
      <c r="M178" s="34"/>
      <c r="N178" s="34"/>
      <c r="O178" s="34"/>
    </row>
    <row r="179" spans="1:15" ht="12.75" customHeight="1" x14ac:dyDescent="0.2">
      <c r="A179" s="596">
        <v>2005.02</v>
      </c>
      <c r="B179" s="164">
        <v>10654</v>
      </c>
      <c r="C179" s="585"/>
      <c r="D179" s="34"/>
      <c r="E179" s="34"/>
      <c r="F179" s="34"/>
      <c r="G179" s="34"/>
      <c r="H179" s="34"/>
      <c r="I179" s="34"/>
      <c r="J179" s="34"/>
      <c r="K179" s="34"/>
      <c r="L179" s="34"/>
      <c r="M179" s="34"/>
      <c r="N179" s="34"/>
      <c r="O179" s="34"/>
    </row>
    <row r="180" spans="1:15" ht="12.75" customHeight="1" x14ac:dyDescent="0.2">
      <c r="A180" s="596">
        <v>2005.03</v>
      </c>
      <c r="B180" s="164">
        <v>8852</v>
      </c>
      <c r="C180" s="585"/>
      <c r="D180" s="34"/>
      <c r="E180" s="34"/>
      <c r="F180" s="34"/>
      <c r="G180" s="34"/>
      <c r="H180" s="34"/>
      <c r="I180" s="34"/>
      <c r="J180" s="34"/>
      <c r="K180" s="34"/>
      <c r="L180" s="34"/>
      <c r="M180" s="34"/>
      <c r="N180" s="34"/>
      <c r="O180" s="34"/>
    </row>
    <row r="181" spans="1:15" ht="12.75" customHeight="1" x14ac:dyDescent="0.2">
      <c r="A181" s="596">
        <v>2005.04</v>
      </c>
      <c r="B181" s="164">
        <v>18694</v>
      </c>
      <c r="C181" s="585"/>
      <c r="D181" s="34"/>
      <c r="E181" s="34"/>
      <c r="F181" s="34"/>
      <c r="G181" s="34"/>
      <c r="H181" s="34"/>
      <c r="I181" s="34"/>
      <c r="J181" s="34"/>
      <c r="K181" s="34"/>
      <c r="L181" s="34"/>
      <c r="M181" s="34"/>
      <c r="N181" s="34"/>
      <c r="O181" s="34"/>
    </row>
    <row r="182" spans="1:15" ht="12.75" customHeight="1" x14ac:dyDescent="0.2">
      <c r="A182" s="596">
        <v>2005.05</v>
      </c>
      <c r="B182" s="164">
        <v>12950</v>
      </c>
      <c r="C182" s="585"/>
      <c r="D182" s="34"/>
      <c r="E182" s="34"/>
      <c r="F182" s="34"/>
      <c r="G182" s="34"/>
      <c r="H182" s="34"/>
      <c r="I182" s="34"/>
      <c r="J182" s="34"/>
      <c r="K182" s="34"/>
      <c r="L182" s="34"/>
      <c r="M182" s="34"/>
      <c r="N182" s="34"/>
      <c r="O182" s="34"/>
    </row>
    <row r="183" spans="1:15" ht="12.75" customHeight="1" x14ac:dyDescent="0.2">
      <c r="A183" s="596">
        <v>2005.06</v>
      </c>
      <c r="B183" s="164">
        <v>21960</v>
      </c>
      <c r="C183" s="585"/>
      <c r="D183" s="34"/>
      <c r="E183" s="34"/>
      <c r="F183" s="34"/>
      <c r="G183" s="34"/>
      <c r="H183" s="34"/>
      <c r="I183" s="34"/>
      <c r="J183" s="34"/>
      <c r="K183" s="34"/>
      <c r="L183" s="34"/>
      <c r="M183" s="34"/>
      <c r="N183" s="34"/>
      <c r="O183" s="34"/>
    </row>
    <row r="184" spans="1:15" ht="12.75" customHeight="1" x14ac:dyDescent="0.2">
      <c r="A184" s="596">
        <v>2005.07</v>
      </c>
      <c r="B184" s="164">
        <v>13295</v>
      </c>
      <c r="C184" s="585"/>
      <c r="D184" s="34"/>
      <c r="E184" s="34"/>
      <c r="F184" s="34"/>
      <c r="G184" s="34"/>
      <c r="H184" s="34"/>
      <c r="I184" s="34"/>
      <c r="J184" s="34"/>
      <c r="K184" s="34"/>
      <c r="L184" s="34"/>
      <c r="M184" s="34"/>
      <c r="N184" s="34"/>
      <c r="O184" s="34"/>
    </row>
    <row r="185" spans="1:15" ht="12.75" customHeight="1" x14ac:dyDescent="0.2">
      <c r="A185" s="596">
        <v>2005.08</v>
      </c>
      <c r="B185" s="164">
        <v>15010</v>
      </c>
      <c r="C185" s="585"/>
      <c r="D185" s="34"/>
      <c r="E185" s="34"/>
      <c r="F185" s="34"/>
      <c r="G185" s="34"/>
      <c r="H185" s="34"/>
      <c r="I185" s="34"/>
      <c r="J185" s="34"/>
      <c r="K185" s="34"/>
      <c r="L185" s="34"/>
      <c r="M185" s="34"/>
      <c r="N185" s="34"/>
      <c r="O185" s="34"/>
    </row>
    <row r="186" spans="1:15" ht="12.75" customHeight="1" x14ac:dyDescent="0.2">
      <c r="A186" s="596">
        <v>2005.09</v>
      </c>
      <c r="B186" s="164">
        <v>12868</v>
      </c>
      <c r="C186" s="585"/>
      <c r="D186" s="34"/>
      <c r="E186" s="34"/>
      <c r="F186" s="34"/>
      <c r="G186" s="34"/>
      <c r="H186" s="34"/>
      <c r="I186" s="34"/>
      <c r="J186" s="34"/>
      <c r="K186" s="34"/>
      <c r="L186" s="34"/>
      <c r="M186" s="34"/>
      <c r="N186" s="34"/>
      <c r="O186" s="34"/>
    </row>
    <row r="187" spans="1:15" ht="12.75" customHeight="1" x14ac:dyDescent="0.2">
      <c r="A187" s="596">
        <v>2005.1</v>
      </c>
      <c r="B187" s="164">
        <v>20799</v>
      </c>
      <c r="C187" s="585"/>
      <c r="D187" s="34"/>
      <c r="E187" s="34"/>
      <c r="F187" s="34"/>
      <c r="G187" s="34"/>
      <c r="H187" s="34"/>
      <c r="I187" s="34"/>
      <c r="J187" s="34"/>
      <c r="K187" s="34"/>
      <c r="L187" s="34"/>
      <c r="M187" s="34"/>
      <c r="N187" s="34"/>
      <c r="O187" s="34"/>
    </row>
    <row r="188" spans="1:15" ht="12.75" customHeight="1" x14ac:dyDescent="0.2">
      <c r="A188" s="596">
        <v>2005.11</v>
      </c>
      <c r="B188" s="164">
        <v>9773</v>
      </c>
      <c r="C188" s="585"/>
      <c r="D188" s="34"/>
      <c r="E188" s="34"/>
      <c r="F188" s="34"/>
      <c r="G188" s="34"/>
      <c r="H188" s="34"/>
      <c r="I188" s="34"/>
      <c r="J188" s="34"/>
      <c r="K188" s="34"/>
      <c r="L188" s="34"/>
      <c r="M188" s="34"/>
      <c r="N188" s="34"/>
      <c r="O188" s="34"/>
    </row>
    <row r="189" spans="1:15" ht="12.75" customHeight="1" x14ac:dyDescent="0.2">
      <c r="A189" s="596">
        <v>2005.12</v>
      </c>
      <c r="B189" s="164">
        <v>15148</v>
      </c>
      <c r="C189" s="585"/>
      <c r="D189" s="34"/>
      <c r="E189" s="34"/>
      <c r="F189" s="34"/>
      <c r="G189" s="34"/>
      <c r="H189" s="34"/>
      <c r="I189" s="34"/>
      <c r="J189" s="34"/>
      <c r="K189" s="34"/>
      <c r="L189" s="34"/>
      <c r="M189" s="34"/>
      <c r="N189" s="34"/>
      <c r="O189" s="34"/>
    </row>
    <row r="190" spans="1:15" ht="12.75" customHeight="1" x14ac:dyDescent="0.2">
      <c r="A190" s="596">
        <v>2006.01</v>
      </c>
      <c r="B190" s="164" t="e">
        <v>#N/A</v>
      </c>
      <c r="C190" s="585"/>
      <c r="D190" s="34"/>
      <c r="E190" s="34"/>
      <c r="F190" s="34"/>
      <c r="G190" s="34"/>
      <c r="H190" s="34"/>
      <c r="I190" s="34"/>
      <c r="J190" s="34"/>
      <c r="K190" s="34"/>
      <c r="L190" s="34"/>
      <c r="M190" s="34"/>
      <c r="N190" s="34"/>
      <c r="O190" s="34"/>
    </row>
    <row r="191" spans="1:15" ht="12.75" customHeight="1" x14ac:dyDescent="0.2">
      <c r="A191" s="596">
        <v>2006.02</v>
      </c>
      <c r="B191" s="164">
        <v>22512</v>
      </c>
      <c r="C191" s="585"/>
      <c r="D191" s="34"/>
      <c r="E191" s="34"/>
      <c r="F191" s="34"/>
      <c r="G191" s="34"/>
      <c r="H191" s="34"/>
      <c r="I191" s="34"/>
      <c r="J191" s="34"/>
      <c r="K191" s="34"/>
      <c r="L191" s="34"/>
      <c r="M191" s="34"/>
      <c r="N191" s="34"/>
      <c r="O191" s="34"/>
    </row>
    <row r="192" spans="1:15" ht="12.75" customHeight="1" x14ac:dyDescent="0.2">
      <c r="A192" s="596">
        <v>2006.03</v>
      </c>
      <c r="B192" s="164">
        <v>11004</v>
      </c>
      <c r="C192" s="585"/>
      <c r="D192" s="34"/>
      <c r="E192" s="34"/>
      <c r="F192" s="34"/>
      <c r="G192" s="34"/>
      <c r="H192" s="34"/>
      <c r="I192" s="34"/>
      <c r="J192" s="34"/>
      <c r="K192" s="34"/>
      <c r="L192" s="34"/>
      <c r="M192" s="34"/>
      <c r="N192" s="34"/>
      <c r="O192" s="34"/>
    </row>
    <row r="193" spans="1:15" ht="12.75" customHeight="1" x14ac:dyDescent="0.2">
      <c r="A193" s="596">
        <v>2006.04</v>
      </c>
      <c r="B193" s="164">
        <v>7970</v>
      </c>
      <c r="C193" s="585"/>
      <c r="D193" s="34"/>
      <c r="E193" s="34"/>
      <c r="F193" s="34"/>
      <c r="G193" s="34"/>
      <c r="H193" s="34"/>
      <c r="I193" s="34"/>
      <c r="J193" s="34"/>
      <c r="K193" s="34"/>
      <c r="L193" s="34"/>
      <c r="M193" s="34"/>
      <c r="N193" s="34"/>
      <c r="O193" s="34"/>
    </row>
    <row r="194" spans="1:15" ht="12.75" customHeight="1" x14ac:dyDescent="0.2">
      <c r="A194" s="596">
        <v>2006.05</v>
      </c>
      <c r="B194" s="164">
        <v>24660</v>
      </c>
      <c r="C194" s="585"/>
      <c r="D194" s="34"/>
      <c r="E194" s="34"/>
      <c r="F194" s="34"/>
      <c r="G194" s="34"/>
      <c r="H194" s="34"/>
      <c r="I194" s="34"/>
      <c r="J194" s="34"/>
      <c r="K194" s="34"/>
      <c r="L194" s="34"/>
      <c r="M194" s="34"/>
      <c r="N194" s="34"/>
      <c r="O194" s="34"/>
    </row>
    <row r="195" spans="1:15" ht="12.75" customHeight="1" x14ac:dyDescent="0.2">
      <c r="A195" s="596">
        <v>2006.06</v>
      </c>
      <c r="B195" s="164">
        <v>19694</v>
      </c>
      <c r="C195" s="585"/>
      <c r="D195" s="34"/>
      <c r="E195" s="34"/>
      <c r="F195" s="34"/>
      <c r="G195" s="34"/>
      <c r="H195" s="34"/>
      <c r="I195" s="34"/>
      <c r="J195" s="34"/>
      <c r="K195" s="34"/>
      <c r="L195" s="34"/>
      <c r="M195" s="34"/>
      <c r="N195" s="34"/>
      <c r="O195" s="34"/>
    </row>
    <row r="196" spans="1:15" ht="12.75" customHeight="1" x14ac:dyDescent="0.2">
      <c r="A196" s="596">
        <v>2006.07</v>
      </c>
      <c r="B196" s="164">
        <v>9456</v>
      </c>
      <c r="C196" s="585"/>
      <c r="D196" s="34"/>
      <c r="E196" s="34"/>
      <c r="F196" s="34"/>
      <c r="G196" s="34"/>
      <c r="H196" s="34"/>
      <c r="I196" s="34"/>
      <c r="J196" s="34"/>
      <c r="K196" s="34"/>
      <c r="L196" s="34"/>
      <c r="M196" s="34"/>
      <c r="N196" s="34"/>
      <c r="O196" s="34"/>
    </row>
    <row r="197" spans="1:15" ht="12.75" customHeight="1" x14ac:dyDescent="0.2">
      <c r="A197" s="596">
        <v>2006.08</v>
      </c>
      <c r="B197" s="164">
        <v>13125</v>
      </c>
      <c r="C197" s="585"/>
      <c r="D197" s="34"/>
      <c r="E197" s="34"/>
      <c r="F197" s="34"/>
      <c r="G197" s="34"/>
      <c r="H197" s="34"/>
      <c r="I197" s="34"/>
      <c r="J197" s="34"/>
      <c r="K197" s="34"/>
      <c r="L197" s="34"/>
      <c r="M197" s="34"/>
      <c r="N197" s="34"/>
      <c r="O197" s="34"/>
    </row>
    <row r="198" spans="1:15" ht="12.75" customHeight="1" x14ac:dyDescent="0.2">
      <c r="A198" s="596">
        <v>2006.09</v>
      </c>
      <c r="B198" s="164">
        <v>24568</v>
      </c>
      <c r="C198" s="585"/>
      <c r="D198" s="34"/>
      <c r="E198" s="34"/>
      <c r="F198" s="34"/>
      <c r="G198" s="34"/>
      <c r="H198" s="34"/>
      <c r="I198" s="34"/>
      <c r="J198" s="34"/>
      <c r="K198" s="34"/>
      <c r="L198" s="34"/>
      <c r="M198" s="34"/>
      <c r="N198" s="34"/>
      <c r="O198" s="34"/>
    </row>
    <row r="199" spans="1:15" ht="12.75" customHeight="1" x14ac:dyDescent="0.2">
      <c r="A199" s="596">
        <v>2006.1</v>
      </c>
      <c r="B199" s="164">
        <v>13580</v>
      </c>
      <c r="C199" s="585"/>
      <c r="D199" s="34"/>
      <c r="E199" s="34"/>
      <c r="F199" s="34"/>
      <c r="G199" s="34"/>
      <c r="H199" s="34"/>
      <c r="I199" s="34"/>
      <c r="J199" s="34"/>
      <c r="K199" s="34"/>
      <c r="L199" s="34"/>
      <c r="M199" s="34"/>
      <c r="N199" s="34"/>
      <c r="O199" s="34"/>
    </row>
    <row r="200" spans="1:15" ht="12.75" customHeight="1" x14ac:dyDescent="0.2">
      <c r="A200" s="596">
        <v>2006.11</v>
      </c>
      <c r="B200" s="164">
        <v>16900</v>
      </c>
      <c r="C200" s="585"/>
      <c r="D200" s="34"/>
      <c r="E200" s="34"/>
      <c r="F200" s="34"/>
      <c r="G200" s="34"/>
      <c r="H200" s="34"/>
      <c r="I200" s="34"/>
      <c r="J200" s="34"/>
      <c r="K200" s="34"/>
      <c r="L200" s="34"/>
      <c r="M200" s="34"/>
      <c r="N200" s="34"/>
      <c r="O200" s="34"/>
    </row>
    <row r="201" spans="1:15" ht="12.75" customHeight="1" x14ac:dyDescent="0.2">
      <c r="A201" s="596">
        <v>2006.12</v>
      </c>
      <c r="B201" s="164">
        <v>41924</v>
      </c>
      <c r="C201" s="585"/>
      <c r="D201" s="34"/>
      <c r="E201" s="34"/>
      <c r="F201" s="34"/>
      <c r="G201" s="34"/>
      <c r="H201" s="34"/>
      <c r="I201" s="34"/>
      <c r="J201" s="34"/>
      <c r="K201" s="34"/>
      <c r="L201" s="34"/>
      <c r="M201" s="34"/>
      <c r="N201" s="34"/>
      <c r="O201" s="34"/>
    </row>
    <row r="202" spans="1:15" ht="12.75" customHeight="1" x14ac:dyDescent="0.2">
      <c r="A202" s="596">
        <v>2007.01</v>
      </c>
      <c r="B202" s="164" t="e">
        <v>#N/A</v>
      </c>
      <c r="C202" s="585"/>
      <c r="D202" s="34"/>
      <c r="E202" s="34"/>
      <c r="F202" s="34"/>
      <c r="G202" s="34"/>
      <c r="H202" s="34"/>
      <c r="I202" s="34"/>
      <c r="J202" s="34"/>
      <c r="K202" s="34"/>
      <c r="L202" s="34"/>
      <c r="M202" s="34"/>
      <c r="N202" s="34"/>
      <c r="O202" s="34"/>
    </row>
    <row r="203" spans="1:15" ht="12.75" customHeight="1" x14ac:dyDescent="0.2">
      <c r="A203" s="596">
        <v>2007.02</v>
      </c>
      <c r="B203" s="164">
        <v>17198</v>
      </c>
      <c r="C203" s="585"/>
      <c r="D203" s="34"/>
      <c r="E203" s="34"/>
      <c r="F203" s="34"/>
      <c r="G203" s="34"/>
      <c r="H203" s="34"/>
      <c r="I203" s="34"/>
      <c r="J203" s="34"/>
      <c r="K203" s="34"/>
      <c r="L203" s="34"/>
      <c r="M203" s="34"/>
      <c r="N203" s="34"/>
      <c r="O203" s="34"/>
    </row>
    <row r="204" spans="1:15" ht="12.75" customHeight="1" x14ac:dyDescent="0.2">
      <c r="A204" s="596">
        <v>2007.03</v>
      </c>
      <c r="B204" s="164">
        <v>11570</v>
      </c>
      <c r="C204" s="585"/>
      <c r="D204" s="34"/>
      <c r="E204" s="34"/>
      <c r="F204" s="34"/>
      <c r="G204" s="34"/>
      <c r="H204" s="34"/>
      <c r="I204" s="34"/>
      <c r="J204" s="34"/>
      <c r="K204" s="34"/>
      <c r="L204" s="34"/>
      <c r="M204" s="34"/>
      <c r="N204" s="34"/>
      <c r="O204" s="34"/>
    </row>
    <row r="205" spans="1:15" ht="12.75" customHeight="1" x14ac:dyDescent="0.2">
      <c r="A205" s="596">
        <v>2007.04</v>
      </c>
      <c r="B205" s="164">
        <v>11981</v>
      </c>
      <c r="C205" s="585"/>
      <c r="D205" s="34"/>
      <c r="E205" s="34"/>
      <c r="F205" s="34"/>
      <c r="G205" s="34"/>
      <c r="H205" s="34"/>
      <c r="I205" s="34"/>
      <c r="J205" s="34"/>
      <c r="K205" s="34"/>
      <c r="L205" s="34"/>
      <c r="M205" s="34"/>
      <c r="N205" s="34"/>
      <c r="O205" s="34"/>
    </row>
    <row r="206" spans="1:15" ht="12.75" customHeight="1" x14ac:dyDescent="0.2">
      <c r="A206" s="596">
        <v>2007.05</v>
      </c>
      <c r="B206" s="164">
        <v>19368</v>
      </c>
      <c r="C206" s="585"/>
      <c r="D206" s="34"/>
      <c r="E206" s="34"/>
      <c r="F206" s="34"/>
      <c r="G206" s="34"/>
      <c r="H206" s="34"/>
      <c r="I206" s="34"/>
      <c r="J206" s="34"/>
      <c r="K206" s="34"/>
      <c r="L206" s="34"/>
      <c r="M206" s="34"/>
      <c r="N206" s="34"/>
      <c r="O206" s="34"/>
    </row>
    <row r="207" spans="1:15" ht="12.75" customHeight="1" x14ac:dyDescent="0.2">
      <c r="A207" s="596">
        <v>2007.06</v>
      </c>
      <c r="B207" s="164">
        <v>24273</v>
      </c>
      <c r="C207" s="585"/>
      <c r="D207" s="34"/>
      <c r="E207" s="34"/>
      <c r="F207" s="34"/>
      <c r="G207" s="34"/>
      <c r="H207" s="34"/>
      <c r="I207" s="34"/>
      <c r="J207" s="34"/>
      <c r="K207" s="34"/>
      <c r="L207" s="34"/>
      <c r="M207" s="34"/>
      <c r="N207" s="34"/>
      <c r="O207" s="34"/>
    </row>
    <row r="208" spans="1:15" ht="12.75" customHeight="1" x14ac:dyDescent="0.2">
      <c r="A208" s="596">
        <v>2007.07</v>
      </c>
      <c r="B208" s="164">
        <v>13986</v>
      </c>
      <c r="C208" s="585"/>
      <c r="D208" s="34"/>
      <c r="E208" s="34"/>
      <c r="F208" s="34"/>
      <c r="G208" s="34"/>
      <c r="H208" s="34"/>
      <c r="I208" s="34"/>
      <c r="J208" s="34"/>
      <c r="K208" s="34"/>
      <c r="L208" s="34"/>
      <c r="M208" s="34"/>
      <c r="N208" s="34"/>
      <c r="O208" s="34"/>
    </row>
    <row r="209" spans="1:15" ht="12.75" customHeight="1" x14ac:dyDescent="0.2">
      <c r="A209" s="596">
        <v>2007.08</v>
      </c>
      <c r="B209" s="164">
        <v>15568</v>
      </c>
      <c r="C209" s="585"/>
      <c r="D209" s="34"/>
      <c r="E209" s="34"/>
      <c r="F209" s="34"/>
      <c r="G209" s="34"/>
      <c r="H209" s="34"/>
      <c r="I209" s="34"/>
      <c r="J209" s="34"/>
      <c r="K209" s="34"/>
      <c r="L209" s="34"/>
      <c r="M209" s="34"/>
      <c r="N209" s="34"/>
      <c r="O209" s="34"/>
    </row>
    <row r="210" spans="1:15" ht="12.75" customHeight="1" x14ac:dyDescent="0.2">
      <c r="A210" s="596">
        <v>2007.09</v>
      </c>
      <c r="B210" s="164">
        <v>13976</v>
      </c>
      <c r="C210" s="585"/>
      <c r="D210" s="34"/>
      <c r="E210" s="34"/>
      <c r="F210" s="34"/>
      <c r="G210" s="34"/>
      <c r="H210" s="34"/>
      <c r="I210" s="34"/>
      <c r="J210" s="34"/>
      <c r="K210" s="34"/>
      <c r="L210" s="34"/>
      <c r="M210" s="34"/>
      <c r="N210" s="34"/>
      <c r="O210" s="34"/>
    </row>
    <row r="211" spans="1:15" ht="12.75" customHeight="1" x14ac:dyDescent="0.2">
      <c r="A211" s="596">
        <v>2007.1</v>
      </c>
      <c r="B211" s="164">
        <v>13848</v>
      </c>
      <c r="C211" s="585"/>
      <c r="D211" s="34"/>
      <c r="E211" s="34"/>
      <c r="F211" s="34"/>
      <c r="G211" s="34"/>
      <c r="H211" s="34"/>
      <c r="I211" s="34"/>
      <c r="J211" s="34"/>
      <c r="K211" s="34"/>
      <c r="L211" s="34"/>
      <c r="M211" s="34"/>
      <c r="N211" s="34"/>
      <c r="O211" s="34"/>
    </row>
    <row r="212" spans="1:15" ht="12.75" customHeight="1" x14ac:dyDescent="0.2">
      <c r="A212" s="596">
        <v>2007.11</v>
      </c>
      <c r="B212" s="164">
        <v>17668</v>
      </c>
      <c r="C212" s="585"/>
      <c r="D212" s="34"/>
      <c r="E212" s="34"/>
      <c r="F212" s="34"/>
      <c r="G212" s="34"/>
      <c r="H212" s="34"/>
      <c r="I212" s="34"/>
      <c r="J212" s="34"/>
      <c r="K212" s="34"/>
      <c r="L212" s="34"/>
      <c r="M212" s="34"/>
      <c r="N212" s="34"/>
      <c r="O212" s="34"/>
    </row>
    <row r="213" spans="1:15" ht="12.75" customHeight="1" x14ac:dyDescent="0.2">
      <c r="A213" s="596">
        <v>2007.12</v>
      </c>
      <c r="B213" s="164">
        <v>9342</v>
      </c>
      <c r="C213" s="585"/>
      <c r="D213" s="34"/>
      <c r="E213" s="34"/>
      <c r="F213" s="34"/>
      <c r="G213" s="34"/>
      <c r="H213" s="34"/>
      <c r="I213" s="34"/>
      <c r="J213" s="34"/>
      <c r="K213" s="34"/>
      <c r="L213" s="34"/>
      <c r="M213" s="34"/>
      <c r="N213" s="34"/>
      <c r="O213" s="34"/>
    </row>
    <row r="214" spans="1:15" ht="12.75" customHeight="1" x14ac:dyDescent="0.2">
      <c r="A214" s="596">
        <f t="shared" ref="A214:A277" si="0">A202+1</f>
        <v>2008.01</v>
      </c>
      <c r="B214" s="164">
        <v>12349</v>
      </c>
      <c r="C214" s="585"/>
      <c r="D214" s="34"/>
      <c r="E214" s="34"/>
      <c r="F214" s="34"/>
      <c r="G214" s="34"/>
      <c r="H214" s="34"/>
      <c r="I214" s="34"/>
      <c r="J214" s="34"/>
      <c r="K214" s="34"/>
      <c r="L214" s="34"/>
      <c r="M214" s="34"/>
      <c r="N214" s="34"/>
      <c r="O214" s="34"/>
    </row>
    <row r="215" spans="1:15" ht="12.75" customHeight="1" x14ac:dyDescent="0.2">
      <c r="A215" s="596">
        <f t="shared" si="0"/>
        <v>2008.02</v>
      </c>
      <c r="B215" s="164">
        <v>9839</v>
      </c>
      <c r="C215" s="585"/>
      <c r="D215" s="34"/>
      <c r="E215" s="34"/>
      <c r="F215" s="34"/>
      <c r="G215" s="34"/>
      <c r="H215" s="34"/>
      <c r="I215" s="34"/>
      <c r="J215" s="34"/>
      <c r="K215" s="34"/>
      <c r="L215" s="34"/>
      <c r="M215" s="34"/>
      <c r="N215" s="34"/>
      <c r="O215" s="34"/>
    </row>
    <row r="216" spans="1:15" ht="12.75" customHeight="1" x14ac:dyDescent="0.2">
      <c r="A216" s="596">
        <f t="shared" si="0"/>
        <v>2008.03</v>
      </c>
      <c r="B216" s="164">
        <v>17534</v>
      </c>
      <c r="C216" s="585"/>
      <c r="D216" s="34"/>
      <c r="E216" s="34"/>
      <c r="F216" s="34"/>
      <c r="G216" s="34"/>
      <c r="H216" s="34"/>
      <c r="I216" s="34"/>
      <c r="J216" s="34"/>
      <c r="K216" s="34"/>
      <c r="L216" s="34"/>
      <c r="M216" s="34"/>
      <c r="N216" s="34"/>
      <c r="O216" s="34"/>
    </row>
    <row r="217" spans="1:15" ht="12.75" customHeight="1" x14ac:dyDescent="0.2">
      <c r="A217" s="596">
        <f t="shared" si="0"/>
        <v>2008.04</v>
      </c>
      <c r="B217" s="164">
        <v>24080</v>
      </c>
      <c r="C217" s="585"/>
      <c r="D217" s="34"/>
      <c r="E217" s="34"/>
      <c r="F217" s="34"/>
      <c r="G217" s="34"/>
      <c r="H217" s="34"/>
      <c r="I217" s="34"/>
      <c r="J217" s="34"/>
      <c r="K217" s="34"/>
      <c r="L217" s="34"/>
      <c r="M217" s="34"/>
      <c r="N217" s="34"/>
      <c r="O217" s="34"/>
    </row>
    <row r="218" spans="1:15" ht="12.75" customHeight="1" x14ac:dyDescent="0.2">
      <c r="A218" s="596">
        <f t="shared" si="0"/>
        <v>2008.05</v>
      </c>
      <c r="B218" s="164">
        <v>32087</v>
      </c>
      <c r="C218" s="585"/>
      <c r="D218" s="34"/>
      <c r="E218" s="34"/>
      <c r="F218" s="34"/>
      <c r="G218" s="34"/>
      <c r="H218" s="34"/>
      <c r="I218" s="34"/>
      <c r="J218" s="34"/>
      <c r="K218" s="34"/>
      <c r="L218" s="34"/>
      <c r="M218" s="34"/>
      <c r="N218" s="34"/>
      <c r="O218" s="34"/>
    </row>
    <row r="219" spans="1:15" ht="12.75" customHeight="1" x14ac:dyDescent="0.2">
      <c r="A219" s="596">
        <f t="shared" si="0"/>
        <v>2008.06</v>
      </c>
      <c r="B219" s="164">
        <v>17675</v>
      </c>
      <c r="C219" s="585"/>
      <c r="D219" s="34"/>
      <c r="E219" s="34"/>
      <c r="F219" s="34"/>
      <c r="G219" s="34"/>
      <c r="H219" s="34"/>
      <c r="I219" s="34"/>
      <c r="J219" s="34"/>
      <c r="K219" s="34"/>
      <c r="L219" s="34"/>
      <c r="M219" s="34"/>
      <c r="N219" s="34"/>
      <c r="O219" s="34"/>
    </row>
    <row r="220" spans="1:15" ht="12.75" customHeight="1" x14ac:dyDescent="0.2">
      <c r="A220" s="596">
        <f t="shared" si="0"/>
        <v>2008.07</v>
      </c>
      <c r="B220" s="164">
        <v>16875</v>
      </c>
      <c r="C220" s="585"/>
      <c r="D220" s="34"/>
      <c r="E220" s="34"/>
      <c r="F220" s="34"/>
      <c r="G220" s="34"/>
      <c r="H220" s="34"/>
      <c r="I220" s="34"/>
      <c r="J220" s="34"/>
      <c r="K220" s="34"/>
      <c r="L220" s="34"/>
      <c r="M220" s="34"/>
      <c r="N220" s="34"/>
      <c r="O220" s="34"/>
    </row>
    <row r="221" spans="1:15" ht="12.75" customHeight="1" x14ac:dyDescent="0.2">
      <c r="A221" s="596">
        <f t="shared" si="0"/>
        <v>2008.08</v>
      </c>
      <c r="B221" s="164">
        <v>35448</v>
      </c>
      <c r="C221" s="585"/>
      <c r="D221" s="34"/>
      <c r="E221" s="34"/>
      <c r="F221" s="34"/>
      <c r="G221" s="34"/>
      <c r="H221" s="34"/>
      <c r="I221" s="34"/>
      <c r="J221" s="34"/>
      <c r="K221" s="34"/>
      <c r="L221" s="34"/>
      <c r="M221" s="34"/>
      <c r="N221" s="34"/>
      <c r="O221" s="34"/>
    </row>
    <row r="222" spans="1:15" ht="12.75" customHeight="1" x14ac:dyDescent="0.2">
      <c r="A222" s="596">
        <f t="shared" si="0"/>
        <v>2008.09</v>
      </c>
      <c r="B222" s="164">
        <v>31752</v>
      </c>
      <c r="C222" s="585"/>
      <c r="D222" s="34"/>
      <c r="E222" s="34"/>
      <c r="F222" s="34"/>
      <c r="G222" s="34"/>
      <c r="H222" s="34"/>
      <c r="I222" s="34"/>
      <c r="J222" s="34"/>
      <c r="K222" s="34"/>
      <c r="L222" s="34"/>
      <c r="M222" s="34"/>
      <c r="N222" s="34"/>
      <c r="O222" s="34"/>
    </row>
    <row r="223" spans="1:15" ht="12.75" customHeight="1" x14ac:dyDescent="0.2">
      <c r="A223" s="596">
        <f t="shared" si="0"/>
        <v>2008.1</v>
      </c>
      <c r="B223" s="164">
        <v>19847</v>
      </c>
      <c r="C223" s="585"/>
      <c r="D223" s="34"/>
      <c r="E223" s="34"/>
      <c r="F223" s="34"/>
      <c r="G223" s="34"/>
      <c r="H223" s="34"/>
      <c r="I223" s="34"/>
      <c r="J223" s="34"/>
      <c r="K223" s="34"/>
      <c r="L223" s="34"/>
      <c r="M223" s="34"/>
      <c r="N223" s="34"/>
      <c r="O223" s="34"/>
    </row>
    <row r="224" spans="1:15" ht="12.75" customHeight="1" x14ac:dyDescent="0.2">
      <c r="A224" s="596">
        <f t="shared" si="0"/>
        <v>2008.11</v>
      </c>
      <c r="B224" s="164">
        <v>20433</v>
      </c>
      <c r="C224" s="585"/>
      <c r="D224" s="34"/>
      <c r="E224" s="34"/>
      <c r="F224" s="34"/>
      <c r="G224" s="34"/>
      <c r="H224" s="34"/>
      <c r="I224" s="34"/>
      <c r="J224" s="34"/>
      <c r="K224" s="34"/>
      <c r="L224" s="34"/>
      <c r="M224" s="34"/>
      <c r="N224" s="34"/>
      <c r="O224" s="34"/>
    </row>
    <row r="225" spans="1:15" ht="12.75" customHeight="1" x14ac:dyDescent="0.2">
      <c r="A225" s="596">
        <f t="shared" si="0"/>
        <v>2008.12</v>
      </c>
      <c r="B225" s="164">
        <v>24365</v>
      </c>
      <c r="C225" s="585"/>
      <c r="D225" s="34"/>
      <c r="E225" s="34"/>
      <c r="F225" s="34"/>
      <c r="G225" s="34"/>
      <c r="H225" s="34"/>
      <c r="I225" s="34"/>
      <c r="J225" s="34"/>
      <c r="K225" s="34"/>
      <c r="L225" s="34"/>
      <c r="M225" s="34"/>
      <c r="N225" s="34"/>
      <c r="O225" s="34"/>
    </row>
    <row r="226" spans="1:15" ht="12.75" customHeight="1" x14ac:dyDescent="0.2">
      <c r="A226" s="596">
        <f t="shared" si="0"/>
        <v>2009.01</v>
      </c>
      <c r="B226" s="164" t="e">
        <v>#N/A</v>
      </c>
      <c r="C226" s="585"/>
      <c r="D226" s="34"/>
      <c r="E226" s="34"/>
      <c r="F226" s="34"/>
      <c r="G226" s="34"/>
      <c r="H226" s="34"/>
      <c r="I226" s="34"/>
      <c r="J226" s="34"/>
      <c r="K226" s="34"/>
      <c r="L226" s="34"/>
      <c r="M226" s="34"/>
      <c r="N226" s="34"/>
      <c r="O226" s="34"/>
    </row>
    <row r="227" spans="1:15" ht="12.75" customHeight="1" x14ac:dyDescent="0.2">
      <c r="A227" s="596">
        <f t="shared" si="0"/>
        <v>2009.02</v>
      </c>
      <c r="B227" s="164" t="e">
        <v>#N/A</v>
      </c>
      <c r="C227" s="585"/>
      <c r="D227" s="34"/>
      <c r="E227" s="34"/>
      <c r="F227" s="34"/>
      <c r="G227" s="34"/>
      <c r="H227" s="34"/>
      <c r="I227" s="34"/>
      <c r="J227" s="34"/>
      <c r="K227" s="34"/>
      <c r="L227" s="34"/>
      <c r="M227" s="34"/>
      <c r="N227" s="34"/>
      <c r="O227" s="34"/>
    </row>
    <row r="228" spans="1:15" ht="12.75" customHeight="1" x14ac:dyDescent="0.2">
      <c r="A228" s="596">
        <f t="shared" si="0"/>
        <v>2009.03</v>
      </c>
      <c r="B228" s="164">
        <v>32628</v>
      </c>
      <c r="C228" s="585"/>
      <c r="D228" s="34"/>
      <c r="E228" s="34"/>
      <c r="F228" s="34"/>
      <c r="G228" s="34"/>
      <c r="H228" s="34"/>
      <c r="I228" s="34"/>
      <c r="J228" s="34"/>
      <c r="K228" s="34"/>
      <c r="L228" s="34"/>
      <c r="M228" s="34"/>
      <c r="N228" s="34"/>
      <c r="O228" s="34"/>
    </row>
    <row r="229" spans="1:15" ht="12.75" customHeight="1" x14ac:dyDescent="0.2">
      <c r="A229" s="596">
        <f t="shared" si="0"/>
        <v>2009.04</v>
      </c>
      <c r="B229" s="164">
        <v>19807</v>
      </c>
      <c r="C229" s="585"/>
      <c r="D229" s="34"/>
      <c r="E229" s="34"/>
      <c r="F229" s="34"/>
      <c r="G229" s="34"/>
      <c r="H229" s="34"/>
      <c r="I229" s="34"/>
      <c r="J229" s="34"/>
      <c r="K229" s="34"/>
      <c r="L229" s="34"/>
      <c r="M229" s="34"/>
      <c r="N229" s="34"/>
      <c r="O229" s="34"/>
    </row>
    <row r="230" spans="1:15" ht="12.75" customHeight="1" x14ac:dyDescent="0.2">
      <c r="A230" s="596">
        <f t="shared" si="0"/>
        <v>2009.05</v>
      </c>
      <c r="B230" s="164">
        <v>18458</v>
      </c>
      <c r="C230" s="585"/>
      <c r="D230" s="34"/>
      <c r="E230" s="34"/>
      <c r="F230" s="34"/>
      <c r="G230" s="34"/>
      <c r="H230" s="34"/>
      <c r="I230" s="34"/>
      <c r="J230" s="34"/>
      <c r="K230" s="34"/>
      <c r="L230" s="34"/>
      <c r="M230" s="34"/>
      <c r="N230" s="34"/>
      <c r="O230" s="34"/>
    </row>
    <row r="231" spans="1:15" ht="12.75" customHeight="1" x14ac:dyDescent="0.2">
      <c r="A231" s="596">
        <f t="shared" si="0"/>
        <v>2009.06</v>
      </c>
      <c r="B231" s="164">
        <v>10875</v>
      </c>
      <c r="C231" s="585"/>
      <c r="D231" s="34"/>
      <c r="E231" s="34"/>
      <c r="F231" s="34"/>
      <c r="G231" s="34"/>
      <c r="H231" s="34"/>
      <c r="I231" s="34"/>
      <c r="J231" s="34"/>
      <c r="K231" s="34"/>
      <c r="L231" s="34"/>
      <c r="M231" s="34"/>
      <c r="N231" s="34"/>
      <c r="O231" s="34"/>
    </row>
    <row r="232" spans="1:15" ht="12.75" customHeight="1" x14ac:dyDescent="0.2">
      <c r="A232" s="596">
        <f t="shared" si="0"/>
        <v>2009.07</v>
      </c>
      <c r="B232" s="164">
        <v>9119</v>
      </c>
      <c r="C232" s="585"/>
      <c r="D232" s="34"/>
      <c r="E232" s="34"/>
      <c r="F232" s="34"/>
      <c r="G232" s="34"/>
      <c r="H232" s="34"/>
      <c r="I232" s="34"/>
      <c r="J232" s="34"/>
      <c r="K232" s="34"/>
      <c r="L232" s="34"/>
      <c r="M232" s="34"/>
      <c r="N232" s="34"/>
      <c r="O232" s="34"/>
    </row>
    <row r="233" spans="1:15" ht="12.75" customHeight="1" x14ac:dyDescent="0.2">
      <c r="A233" s="596">
        <f t="shared" si="0"/>
        <v>2009.08</v>
      </c>
      <c r="B233" s="164">
        <v>7896</v>
      </c>
      <c r="C233" s="585"/>
      <c r="D233" s="34"/>
      <c r="E233" s="34"/>
      <c r="F233" s="34"/>
      <c r="G233" s="34"/>
      <c r="H233" s="34"/>
      <c r="I233" s="34"/>
      <c r="J233" s="34"/>
      <c r="K233" s="34"/>
      <c r="L233" s="34"/>
      <c r="M233" s="34"/>
      <c r="N233" s="34"/>
      <c r="O233" s="34"/>
    </row>
    <row r="234" spans="1:15" ht="12.75" customHeight="1" x14ac:dyDescent="0.2">
      <c r="A234" s="596">
        <f t="shared" si="0"/>
        <v>2009.09</v>
      </c>
      <c r="B234" s="164">
        <v>18488</v>
      </c>
      <c r="C234" s="585"/>
      <c r="D234" s="34"/>
      <c r="E234" s="34"/>
      <c r="F234" s="34"/>
      <c r="G234" s="34"/>
      <c r="H234" s="34"/>
      <c r="I234" s="34"/>
      <c r="J234" s="34"/>
      <c r="K234" s="34"/>
      <c r="L234" s="34"/>
      <c r="M234" s="34"/>
      <c r="N234" s="34"/>
      <c r="O234" s="34"/>
    </row>
    <row r="235" spans="1:15" ht="12.75" customHeight="1" x14ac:dyDescent="0.2">
      <c r="A235" s="596">
        <f t="shared" si="0"/>
        <v>2009.1</v>
      </c>
      <c r="B235" s="164">
        <v>18410</v>
      </c>
      <c r="C235" s="585"/>
      <c r="D235" s="34"/>
      <c r="E235" s="34"/>
      <c r="F235" s="34"/>
      <c r="G235" s="34"/>
      <c r="H235" s="34"/>
      <c r="I235" s="34"/>
      <c r="J235" s="34"/>
      <c r="K235" s="34"/>
      <c r="L235" s="34"/>
      <c r="M235" s="34"/>
      <c r="N235" s="34"/>
      <c r="O235" s="34"/>
    </row>
    <row r="236" spans="1:15" ht="12.75" customHeight="1" x14ac:dyDescent="0.2">
      <c r="A236" s="596">
        <f t="shared" si="0"/>
        <v>2009.11</v>
      </c>
      <c r="B236" s="164">
        <v>14627</v>
      </c>
      <c r="C236" s="585"/>
      <c r="D236" s="34"/>
      <c r="E236" s="34"/>
      <c r="F236" s="34"/>
      <c r="G236" s="34"/>
      <c r="H236" s="34"/>
      <c r="I236" s="34"/>
      <c r="J236" s="34"/>
      <c r="K236" s="34"/>
      <c r="L236" s="34"/>
      <c r="M236" s="34"/>
      <c r="N236" s="34"/>
      <c r="O236" s="34"/>
    </row>
    <row r="237" spans="1:15" ht="12.75" customHeight="1" x14ac:dyDescent="0.2">
      <c r="A237" s="596">
        <f t="shared" si="0"/>
        <v>2009.12</v>
      </c>
      <c r="B237" s="164">
        <v>23426</v>
      </c>
      <c r="C237" s="585"/>
      <c r="D237" s="34"/>
      <c r="E237" s="34"/>
      <c r="F237" s="34"/>
      <c r="G237" s="34"/>
      <c r="H237" s="34"/>
      <c r="I237" s="34"/>
      <c r="J237" s="34"/>
      <c r="K237" s="34"/>
      <c r="L237" s="34"/>
      <c r="M237" s="34"/>
      <c r="N237" s="34"/>
      <c r="O237" s="34"/>
    </row>
    <row r="238" spans="1:15" ht="12.75" customHeight="1" x14ac:dyDescent="0.2">
      <c r="A238" s="596">
        <f t="shared" si="0"/>
        <v>2010.01</v>
      </c>
      <c r="B238" s="164">
        <v>9342</v>
      </c>
      <c r="C238" s="165">
        <v>112834</v>
      </c>
      <c r="D238" s="34"/>
      <c r="E238" s="34"/>
      <c r="F238" s="34"/>
      <c r="G238" s="34"/>
      <c r="H238" s="34"/>
      <c r="I238" s="34"/>
      <c r="J238" s="34"/>
      <c r="K238" s="34"/>
      <c r="L238" s="34"/>
      <c r="M238" s="34"/>
      <c r="N238" s="34"/>
      <c r="O238" s="34"/>
    </row>
    <row r="239" spans="1:15" ht="12.75" customHeight="1" x14ac:dyDescent="0.2">
      <c r="A239" s="596">
        <f t="shared" si="0"/>
        <v>2010.02</v>
      </c>
      <c r="B239" s="164">
        <v>8479</v>
      </c>
      <c r="C239" s="166">
        <v>110529</v>
      </c>
      <c r="D239" s="34"/>
      <c r="E239" s="34"/>
      <c r="F239" s="34"/>
      <c r="G239" s="34"/>
      <c r="H239" s="34"/>
      <c r="I239" s="34"/>
      <c r="J239" s="34"/>
      <c r="K239" s="34"/>
      <c r="L239" s="34"/>
      <c r="M239" s="34"/>
      <c r="N239" s="34"/>
      <c r="O239" s="34"/>
    </row>
    <row r="240" spans="1:15" ht="12.75" customHeight="1" x14ac:dyDescent="0.2">
      <c r="A240" s="596">
        <f t="shared" si="0"/>
        <v>2010.03</v>
      </c>
      <c r="B240" s="164">
        <v>7019</v>
      </c>
      <c r="C240" s="166">
        <v>119058</v>
      </c>
      <c r="D240" s="34"/>
      <c r="E240" s="34"/>
      <c r="F240" s="34"/>
      <c r="G240" s="34"/>
      <c r="H240" s="34"/>
      <c r="I240" s="34"/>
      <c r="J240" s="34"/>
      <c r="K240" s="34"/>
      <c r="L240" s="34"/>
      <c r="M240" s="34"/>
      <c r="N240" s="34"/>
      <c r="O240" s="34"/>
    </row>
    <row r="241" spans="1:15" ht="12.75" customHeight="1" x14ac:dyDescent="0.2">
      <c r="A241" s="596">
        <f t="shared" si="0"/>
        <v>2010.04</v>
      </c>
      <c r="B241" s="164">
        <v>9250</v>
      </c>
      <c r="C241" s="166">
        <v>145670</v>
      </c>
      <c r="D241" s="34"/>
      <c r="E241" s="34"/>
      <c r="F241" s="34"/>
      <c r="G241" s="34"/>
      <c r="H241" s="34"/>
      <c r="I241" s="34"/>
      <c r="J241" s="34"/>
      <c r="K241" s="34"/>
      <c r="L241" s="34"/>
      <c r="M241" s="34"/>
      <c r="N241" s="34"/>
      <c r="O241" s="34"/>
    </row>
    <row r="242" spans="1:15" ht="12.75" customHeight="1" x14ac:dyDescent="0.2">
      <c r="A242" s="596">
        <f t="shared" si="0"/>
        <v>2010.05</v>
      </c>
      <c r="B242" s="164">
        <v>11704</v>
      </c>
      <c r="C242" s="166">
        <v>165803</v>
      </c>
      <c r="D242" s="34"/>
      <c r="E242" s="34"/>
      <c r="F242" s="34"/>
      <c r="G242" s="34"/>
      <c r="H242" s="34"/>
      <c r="I242" s="34"/>
      <c r="J242" s="34"/>
      <c r="K242" s="34"/>
      <c r="L242" s="34"/>
      <c r="M242" s="34"/>
      <c r="N242" s="34"/>
      <c r="O242" s="34"/>
    </row>
    <row r="243" spans="1:15" ht="12.75" customHeight="1" x14ac:dyDescent="0.2">
      <c r="A243" s="596">
        <f t="shared" si="0"/>
        <v>2010.06</v>
      </c>
      <c r="B243" s="164">
        <v>16744</v>
      </c>
      <c r="C243" s="166">
        <v>181662</v>
      </c>
      <c r="D243" s="34"/>
      <c r="E243" s="34"/>
      <c r="F243" s="34"/>
      <c r="G243" s="34"/>
      <c r="H243" s="34"/>
      <c r="I243" s="34"/>
      <c r="J243" s="34"/>
      <c r="K243" s="34"/>
      <c r="L243" s="34"/>
      <c r="M243" s="34"/>
      <c r="N243" s="34"/>
      <c r="O243" s="34"/>
    </row>
    <row r="244" spans="1:15" ht="12.75" customHeight="1" x14ac:dyDescent="0.2">
      <c r="A244" s="596">
        <f t="shared" si="0"/>
        <v>2010.07</v>
      </c>
      <c r="B244" s="164">
        <v>28004</v>
      </c>
      <c r="C244" s="166">
        <v>269554</v>
      </c>
      <c r="D244" s="34"/>
      <c r="E244" s="34"/>
      <c r="F244" s="34"/>
      <c r="G244" s="34"/>
      <c r="H244" s="34"/>
      <c r="I244" s="34"/>
      <c r="J244" s="34"/>
      <c r="K244" s="34"/>
      <c r="L244" s="34"/>
      <c r="M244" s="34"/>
      <c r="N244" s="34"/>
      <c r="O244" s="34"/>
    </row>
    <row r="245" spans="1:15" ht="12.75" customHeight="1" x14ac:dyDescent="0.2">
      <c r="A245" s="596">
        <f t="shared" si="0"/>
        <v>2010.08</v>
      </c>
      <c r="B245" s="164">
        <v>30013</v>
      </c>
      <c r="C245" s="166">
        <v>186686</v>
      </c>
      <c r="D245" s="34"/>
      <c r="E245" s="34"/>
      <c r="F245" s="34"/>
      <c r="G245" s="34"/>
      <c r="H245" s="34"/>
      <c r="I245" s="34"/>
      <c r="J245" s="34"/>
      <c r="K245" s="34"/>
      <c r="L245" s="34"/>
      <c r="M245" s="34"/>
      <c r="N245" s="34"/>
      <c r="O245" s="34"/>
    </row>
    <row r="246" spans="1:15" ht="12.75" customHeight="1" x14ac:dyDescent="0.2">
      <c r="A246" s="596">
        <f t="shared" si="0"/>
        <v>2010.09</v>
      </c>
      <c r="B246" s="164">
        <v>17218</v>
      </c>
      <c r="C246" s="166">
        <v>173524</v>
      </c>
      <c r="D246" s="34"/>
      <c r="E246" s="34"/>
      <c r="F246" s="34"/>
      <c r="G246" s="34"/>
      <c r="H246" s="34"/>
      <c r="I246" s="34"/>
      <c r="J246" s="34"/>
      <c r="K246" s="34"/>
      <c r="L246" s="34"/>
      <c r="M246" s="34"/>
      <c r="N246" s="34"/>
      <c r="O246" s="34"/>
    </row>
    <row r="247" spans="1:15" ht="12.75" customHeight="1" x14ac:dyDescent="0.2">
      <c r="A247" s="596">
        <f t="shared" si="0"/>
        <v>2010.1</v>
      </c>
      <c r="B247" s="164">
        <v>8910</v>
      </c>
      <c r="C247" s="166">
        <v>138463</v>
      </c>
      <c r="D247" s="34"/>
      <c r="E247" s="34"/>
      <c r="F247" s="34"/>
      <c r="G247" s="34"/>
      <c r="H247" s="34"/>
      <c r="I247" s="34"/>
      <c r="J247" s="34"/>
      <c r="K247" s="34"/>
      <c r="L247" s="34"/>
      <c r="M247" s="34"/>
      <c r="N247" s="34"/>
      <c r="O247" s="34"/>
    </row>
    <row r="248" spans="1:15" ht="12.75" customHeight="1" x14ac:dyDescent="0.2">
      <c r="A248" s="596">
        <f t="shared" si="0"/>
        <v>2010.11</v>
      </c>
      <c r="B248" s="164">
        <v>12201</v>
      </c>
      <c r="C248" s="166">
        <v>158218</v>
      </c>
      <c r="D248" s="34"/>
      <c r="E248" s="34"/>
      <c r="F248" s="34"/>
      <c r="G248" s="34"/>
      <c r="H248" s="34"/>
      <c r="I248" s="34"/>
      <c r="J248" s="34"/>
      <c r="K248" s="34"/>
      <c r="L248" s="34"/>
      <c r="M248" s="34"/>
      <c r="N248" s="34"/>
      <c r="O248" s="34"/>
    </row>
    <row r="249" spans="1:15" ht="12.75" customHeight="1" x14ac:dyDescent="0.2">
      <c r="A249" s="596">
        <f t="shared" si="0"/>
        <v>2010.12</v>
      </c>
      <c r="B249" s="164">
        <v>19659</v>
      </c>
      <c r="C249" s="166">
        <v>188881</v>
      </c>
      <c r="D249" s="34"/>
      <c r="E249" s="34"/>
      <c r="F249" s="34"/>
      <c r="G249" s="34"/>
      <c r="H249" s="34"/>
      <c r="I249" s="34"/>
      <c r="J249" s="34"/>
      <c r="K249" s="34"/>
      <c r="L249" s="34"/>
      <c r="M249" s="34"/>
      <c r="N249" s="34"/>
      <c r="O249" s="34"/>
    </row>
    <row r="250" spans="1:15" ht="12.75" customHeight="1" x14ac:dyDescent="0.2">
      <c r="A250" s="596">
        <f t="shared" si="0"/>
        <v>2011.01</v>
      </c>
      <c r="B250" s="164">
        <v>12920</v>
      </c>
      <c r="C250" s="166">
        <v>114267</v>
      </c>
      <c r="D250" s="34"/>
      <c r="E250" s="34"/>
      <c r="F250" s="34"/>
      <c r="G250" s="34"/>
      <c r="H250" s="34"/>
      <c r="I250" s="34"/>
      <c r="J250" s="34"/>
      <c r="K250" s="34"/>
      <c r="L250" s="34"/>
      <c r="M250" s="34"/>
      <c r="N250" s="34"/>
      <c r="O250" s="34"/>
    </row>
    <row r="251" spans="1:15" ht="12.75" customHeight="1" x14ac:dyDescent="0.2">
      <c r="A251" s="596">
        <f t="shared" si="0"/>
        <v>2011.02</v>
      </c>
      <c r="B251" s="164">
        <v>15624</v>
      </c>
      <c r="C251" s="166">
        <v>130648</v>
      </c>
      <c r="D251" s="34"/>
      <c r="E251" s="34"/>
      <c r="F251" s="34"/>
      <c r="G251" s="34"/>
      <c r="H251" s="34"/>
      <c r="I251" s="34"/>
      <c r="J251" s="34"/>
      <c r="K251" s="34"/>
      <c r="L251" s="34"/>
      <c r="M251" s="34"/>
      <c r="N251" s="34"/>
      <c r="O251" s="34"/>
    </row>
    <row r="252" spans="1:15" ht="12.75" customHeight="1" x14ac:dyDescent="0.2">
      <c r="A252" s="596">
        <f t="shared" si="0"/>
        <v>2011.03</v>
      </c>
      <c r="B252" s="164">
        <v>15905</v>
      </c>
      <c r="C252" s="166">
        <v>169106</v>
      </c>
      <c r="D252" s="34"/>
      <c r="E252" s="34"/>
      <c r="F252" s="34"/>
      <c r="G252" s="34"/>
      <c r="H252" s="34"/>
      <c r="I252" s="34"/>
      <c r="J252" s="34"/>
      <c r="K252" s="34"/>
      <c r="L252" s="34"/>
      <c r="M252" s="34"/>
      <c r="N252" s="34"/>
      <c r="O252" s="34"/>
    </row>
    <row r="253" spans="1:15" ht="12.75" customHeight="1" x14ac:dyDescent="0.2">
      <c r="A253" s="596">
        <f t="shared" si="0"/>
        <v>2011.04</v>
      </c>
      <c r="B253" s="164">
        <v>18122</v>
      </c>
      <c r="C253" s="166">
        <v>139130</v>
      </c>
      <c r="D253" s="34"/>
      <c r="E253" s="34"/>
      <c r="F253" s="34"/>
      <c r="G253" s="34"/>
      <c r="H253" s="34"/>
      <c r="I253" s="34"/>
      <c r="J253" s="34"/>
      <c r="K253" s="34"/>
      <c r="L253" s="34"/>
      <c r="M253" s="34"/>
      <c r="N253" s="34"/>
      <c r="O253" s="34"/>
    </row>
    <row r="254" spans="1:15" ht="12.75" customHeight="1" x14ac:dyDescent="0.2">
      <c r="A254" s="596">
        <f t="shared" si="0"/>
        <v>2011.05</v>
      </c>
      <c r="B254" s="164">
        <v>25211</v>
      </c>
      <c r="C254" s="166">
        <v>203308</v>
      </c>
      <c r="D254" s="34"/>
      <c r="E254" s="34"/>
      <c r="F254" s="34"/>
      <c r="G254" s="34"/>
      <c r="H254" s="34"/>
      <c r="I254" s="34"/>
      <c r="J254" s="34"/>
      <c r="K254" s="34"/>
      <c r="L254" s="34"/>
      <c r="M254" s="34"/>
      <c r="N254" s="34"/>
      <c r="O254" s="34"/>
    </row>
    <row r="255" spans="1:15" ht="12.75" customHeight="1" x14ac:dyDescent="0.2">
      <c r="A255" s="596">
        <f t="shared" si="0"/>
        <v>2011.06</v>
      </c>
      <c r="B255" s="164">
        <v>12613</v>
      </c>
      <c r="C255" s="166">
        <v>151484</v>
      </c>
      <c r="D255" s="34"/>
      <c r="E255" s="34"/>
      <c r="F255" s="34"/>
      <c r="G255" s="34"/>
      <c r="H255" s="34"/>
      <c r="I255" s="34"/>
      <c r="J255" s="34"/>
      <c r="K255" s="34"/>
      <c r="L255" s="34"/>
      <c r="M255" s="34"/>
      <c r="N255" s="34"/>
      <c r="O255" s="34"/>
    </row>
    <row r="256" spans="1:15" ht="12.75" customHeight="1" x14ac:dyDescent="0.2">
      <c r="A256" s="596">
        <f t="shared" si="0"/>
        <v>2011.07</v>
      </c>
      <c r="B256" s="164">
        <v>7975</v>
      </c>
      <c r="C256" s="166">
        <v>163351</v>
      </c>
      <c r="D256" s="34"/>
      <c r="E256" s="34"/>
      <c r="F256" s="34"/>
      <c r="G256" s="34"/>
      <c r="H256" s="34"/>
      <c r="I256" s="34"/>
      <c r="J256" s="34"/>
      <c r="K256" s="34"/>
      <c r="L256" s="34"/>
      <c r="M256" s="34"/>
      <c r="N256" s="34"/>
      <c r="O256" s="34"/>
    </row>
    <row r="257" spans="1:15" ht="12.75" customHeight="1" x14ac:dyDescent="0.2">
      <c r="A257" s="596">
        <f t="shared" si="0"/>
        <v>2011.08</v>
      </c>
      <c r="B257" s="164">
        <v>23854</v>
      </c>
      <c r="C257" s="166">
        <v>305884</v>
      </c>
      <c r="D257" s="34"/>
      <c r="E257" s="34"/>
      <c r="F257" s="34"/>
      <c r="G257" s="34"/>
      <c r="H257" s="34"/>
      <c r="I257" s="34"/>
      <c r="J257" s="34"/>
      <c r="K257" s="34"/>
      <c r="L257" s="34"/>
      <c r="M257" s="34"/>
      <c r="N257" s="34"/>
      <c r="O257" s="34"/>
    </row>
    <row r="258" spans="1:15" ht="12.75" customHeight="1" x14ac:dyDescent="0.2">
      <c r="A258" s="596">
        <f t="shared" si="0"/>
        <v>2011.09</v>
      </c>
      <c r="B258" s="164">
        <v>42682</v>
      </c>
      <c r="C258" s="166">
        <v>211780</v>
      </c>
      <c r="D258" s="34"/>
      <c r="E258" s="34"/>
      <c r="F258" s="34"/>
      <c r="G258" s="34"/>
      <c r="H258" s="34"/>
      <c r="I258" s="34"/>
      <c r="J258" s="34"/>
      <c r="K258" s="34"/>
      <c r="L258" s="34"/>
      <c r="M258" s="34"/>
      <c r="N258" s="34"/>
      <c r="O258" s="34"/>
    </row>
    <row r="259" spans="1:15" ht="12.75" customHeight="1" x14ac:dyDescent="0.2">
      <c r="A259" s="596">
        <f t="shared" si="0"/>
        <v>2011.1</v>
      </c>
      <c r="B259" s="164">
        <v>18618</v>
      </c>
      <c r="C259" s="166">
        <v>180558</v>
      </c>
      <c r="D259" s="34"/>
      <c r="E259" s="34"/>
      <c r="F259" s="34"/>
      <c r="G259" s="34"/>
      <c r="H259" s="34"/>
      <c r="I259" s="34"/>
      <c r="J259" s="34"/>
      <c r="K259" s="34"/>
      <c r="L259" s="34"/>
      <c r="M259" s="34"/>
      <c r="N259" s="34"/>
      <c r="O259" s="34"/>
    </row>
    <row r="260" spans="1:15" ht="12.75" customHeight="1" x14ac:dyDescent="0.2">
      <c r="A260" s="596">
        <f t="shared" si="0"/>
        <v>2011.11</v>
      </c>
      <c r="B260" s="164">
        <v>38015</v>
      </c>
      <c r="C260" s="166">
        <v>199105</v>
      </c>
      <c r="D260" s="34"/>
      <c r="E260" s="34"/>
      <c r="F260" s="34"/>
      <c r="G260" s="34"/>
      <c r="H260" s="34"/>
      <c r="I260" s="34"/>
      <c r="J260" s="34"/>
      <c r="K260" s="34"/>
      <c r="L260" s="34"/>
      <c r="M260" s="34"/>
      <c r="N260" s="34"/>
      <c r="O260" s="34"/>
    </row>
    <row r="261" spans="1:15" ht="12.75" customHeight="1" x14ac:dyDescent="0.2">
      <c r="A261" s="596">
        <f t="shared" si="0"/>
        <v>2011.12</v>
      </c>
      <c r="B261" s="164">
        <v>14116</v>
      </c>
      <c r="C261" s="166">
        <v>175825</v>
      </c>
      <c r="D261" s="34"/>
      <c r="E261" s="34"/>
      <c r="F261" s="34"/>
      <c r="G261" s="34"/>
      <c r="H261" s="34"/>
      <c r="I261" s="34"/>
      <c r="J261" s="34"/>
      <c r="K261" s="34"/>
      <c r="L261" s="34"/>
      <c r="M261" s="34"/>
      <c r="N261" s="34"/>
      <c r="O261" s="34"/>
    </row>
    <row r="262" spans="1:15" ht="12.75" customHeight="1" x14ac:dyDescent="0.2">
      <c r="A262" s="596">
        <f t="shared" si="0"/>
        <v>2012.01</v>
      </c>
      <c r="B262" s="164">
        <v>18053</v>
      </c>
      <c r="C262" s="166">
        <v>146122</v>
      </c>
      <c r="D262" s="34"/>
      <c r="E262" s="34"/>
      <c r="F262" s="34"/>
      <c r="G262" s="34"/>
      <c r="H262" s="34"/>
      <c r="I262" s="34"/>
      <c r="J262" s="34"/>
      <c r="K262" s="34"/>
      <c r="L262" s="34"/>
      <c r="M262" s="34"/>
      <c r="N262" s="34"/>
      <c r="O262" s="34"/>
    </row>
    <row r="263" spans="1:15" ht="12.75" customHeight="1" x14ac:dyDescent="0.2">
      <c r="A263" s="596">
        <f t="shared" si="0"/>
        <v>2012.02</v>
      </c>
      <c r="B263" s="164">
        <v>15518</v>
      </c>
      <c r="C263" s="166">
        <v>139400</v>
      </c>
      <c r="D263" s="34"/>
      <c r="E263" s="34"/>
      <c r="F263" s="34"/>
      <c r="G263" s="34"/>
      <c r="H263" s="34"/>
      <c r="I263" s="34"/>
      <c r="J263" s="34"/>
      <c r="K263" s="34"/>
      <c r="L263" s="34"/>
      <c r="M263" s="34"/>
      <c r="N263" s="34"/>
      <c r="O263" s="34"/>
    </row>
    <row r="264" spans="1:15" ht="12.75" customHeight="1" x14ac:dyDescent="0.2">
      <c r="A264" s="596">
        <f t="shared" si="0"/>
        <v>2012.03</v>
      </c>
      <c r="B264" s="164">
        <v>5523</v>
      </c>
      <c r="C264" s="166">
        <v>132990</v>
      </c>
      <c r="D264" s="34"/>
      <c r="E264" s="34"/>
      <c r="F264" s="34"/>
      <c r="G264" s="34"/>
      <c r="H264" s="34"/>
      <c r="I264" s="34"/>
      <c r="J264" s="34"/>
      <c r="K264" s="34"/>
      <c r="L264" s="34"/>
      <c r="M264" s="34"/>
      <c r="N264" s="34"/>
      <c r="O264" s="34"/>
    </row>
    <row r="265" spans="1:15" ht="12.75" customHeight="1" x14ac:dyDescent="0.2">
      <c r="A265" s="596">
        <f t="shared" si="0"/>
        <v>2012.04</v>
      </c>
      <c r="B265" s="164">
        <v>17110</v>
      </c>
      <c r="C265" s="166">
        <v>149544</v>
      </c>
      <c r="D265" s="34"/>
      <c r="E265" s="34"/>
      <c r="F265" s="34"/>
      <c r="G265" s="34"/>
      <c r="H265" s="34"/>
      <c r="I265" s="34"/>
      <c r="J265" s="34"/>
      <c r="K265" s="34"/>
      <c r="L265" s="34"/>
      <c r="M265" s="34"/>
      <c r="N265" s="34"/>
      <c r="O265" s="34"/>
    </row>
    <row r="266" spans="1:15" ht="12.75" customHeight="1" x14ac:dyDescent="0.2">
      <c r="A266" s="596">
        <f t="shared" si="0"/>
        <v>2012.05</v>
      </c>
      <c r="B266" s="164">
        <v>14758</v>
      </c>
      <c r="C266" s="166">
        <v>203211</v>
      </c>
      <c r="D266" s="34"/>
      <c r="E266" s="34"/>
      <c r="F266" s="34"/>
      <c r="G266" s="34"/>
      <c r="H266" s="34"/>
      <c r="I266" s="34"/>
      <c r="J266" s="34"/>
      <c r="K266" s="34"/>
      <c r="L266" s="34"/>
      <c r="M266" s="34"/>
      <c r="N266" s="34"/>
      <c r="O266" s="34"/>
    </row>
    <row r="267" spans="1:15" ht="12.75" customHeight="1" x14ac:dyDescent="0.2">
      <c r="A267" s="596">
        <f t="shared" si="0"/>
        <v>2012.06</v>
      </c>
      <c r="B267" s="164">
        <v>8465</v>
      </c>
      <c r="C267" s="166">
        <v>184724</v>
      </c>
      <c r="D267" s="34"/>
      <c r="E267" s="34"/>
      <c r="F267" s="34"/>
      <c r="G267" s="34"/>
      <c r="H267" s="34"/>
      <c r="I267" s="34"/>
      <c r="J267" s="34"/>
      <c r="K267" s="34"/>
      <c r="L267" s="34"/>
      <c r="M267" s="34"/>
      <c r="N267" s="34"/>
      <c r="O267" s="34"/>
    </row>
    <row r="268" spans="1:15" ht="12.75" customHeight="1" x14ac:dyDescent="0.2">
      <c r="A268" s="596">
        <f t="shared" si="0"/>
        <v>2012.07</v>
      </c>
      <c r="B268" s="164">
        <v>8077</v>
      </c>
      <c r="C268" s="166">
        <v>189677</v>
      </c>
      <c r="D268" s="34"/>
      <c r="E268" s="34"/>
      <c r="F268" s="34"/>
      <c r="G268" s="34"/>
      <c r="H268" s="34"/>
      <c r="I268" s="34"/>
      <c r="J268" s="34"/>
      <c r="K268" s="34"/>
      <c r="L268" s="34"/>
      <c r="M268" s="34"/>
      <c r="N268" s="34"/>
      <c r="O268" s="34"/>
    </row>
    <row r="269" spans="1:15" ht="12.75" customHeight="1" x14ac:dyDescent="0.2">
      <c r="A269" s="596">
        <f t="shared" si="0"/>
        <v>2012.08</v>
      </c>
      <c r="B269" s="164">
        <v>30176</v>
      </c>
      <c r="C269" s="166">
        <v>236141</v>
      </c>
      <c r="D269" s="34"/>
      <c r="E269" s="34"/>
      <c r="F269" s="34"/>
      <c r="G269" s="34"/>
      <c r="H269" s="34"/>
      <c r="I269" s="34"/>
      <c r="J269" s="34"/>
      <c r="K269" s="34"/>
      <c r="L269" s="34"/>
      <c r="M269" s="34"/>
      <c r="N269" s="34"/>
      <c r="O269" s="34"/>
    </row>
    <row r="270" spans="1:15" ht="12.75" customHeight="1" x14ac:dyDescent="0.2">
      <c r="A270" s="596">
        <f t="shared" si="0"/>
        <v>2012.09</v>
      </c>
      <c r="B270" s="592">
        <v>30498</v>
      </c>
      <c r="C270" s="166">
        <v>134451</v>
      </c>
      <c r="D270" s="34"/>
      <c r="E270" s="34"/>
      <c r="F270" s="34"/>
      <c r="G270" s="34"/>
      <c r="H270" s="34"/>
      <c r="I270" s="34"/>
      <c r="J270" s="34"/>
      <c r="K270" s="34"/>
      <c r="L270" s="34"/>
      <c r="M270" s="34"/>
      <c r="N270" s="34"/>
      <c r="O270" s="34"/>
    </row>
    <row r="271" spans="1:15" ht="12.75" customHeight="1" x14ac:dyDescent="0.2">
      <c r="A271" s="596">
        <f t="shared" si="0"/>
        <v>2012.1</v>
      </c>
      <c r="B271" s="164">
        <v>12739</v>
      </c>
      <c r="C271" s="166">
        <v>159811</v>
      </c>
      <c r="D271" s="34"/>
      <c r="E271" s="34"/>
      <c r="F271" s="34"/>
      <c r="G271" s="34"/>
      <c r="H271" s="34"/>
      <c r="I271" s="34"/>
      <c r="J271" s="34"/>
      <c r="K271" s="34"/>
      <c r="L271" s="34"/>
      <c r="M271" s="34"/>
      <c r="N271" s="34"/>
      <c r="O271" s="34"/>
    </row>
    <row r="272" spans="1:15" ht="12.75" customHeight="1" x14ac:dyDescent="0.2">
      <c r="A272" s="596">
        <f t="shared" si="0"/>
        <v>2012.11</v>
      </c>
      <c r="B272" s="164">
        <v>14633</v>
      </c>
      <c r="C272" s="166">
        <v>153489</v>
      </c>
      <c r="D272" s="34"/>
      <c r="E272" s="34"/>
      <c r="F272" s="34"/>
      <c r="G272" s="34"/>
      <c r="H272" s="34"/>
      <c r="I272" s="34"/>
      <c r="J272" s="34"/>
      <c r="K272" s="34"/>
      <c r="L272" s="34"/>
      <c r="M272" s="34"/>
      <c r="N272" s="34"/>
      <c r="O272" s="34"/>
    </row>
    <row r="273" spans="1:15" ht="12.75" customHeight="1" x14ac:dyDescent="0.2">
      <c r="A273" s="596">
        <f t="shared" si="0"/>
        <v>2012.12</v>
      </c>
      <c r="B273" s="164">
        <v>10142</v>
      </c>
      <c r="C273" s="166">
        <v>127706</v>
      </c>
      <c r="D273" s="34"/>
      <c r="E273" s="34"/>
      <c r="F273" s="34"/>
      <c r="G273" s="34"/>
      <c r="H273" s="34"/>
      <c r="I273" s="34"/>
      <c r="J273" s="34"/>
      <c r="K273" s="34"/>
      <c r="L273" s="34"/>
      <c r="M273" s="34"/>
      <c r="N273" s="34"/>
      <c r="O273" s="34"/>
    </row>
    <row r="274" spans="1:15" ht="12.75" customHeight="1" x14ac:dyDescent="0.2">
      <c r="A274" s="596">
        <f t="shared" si="0"/>
        <v>2013.01</v>
      </c>
      <c r="B274" s="164">
        <v>11171</v>
      </c>
      <c r="C274" s="166">
        <v>195114</v>
      </c>
      <c r="D274" s="34"/>
      <c r="E274" s="34"/>
      <c r="F274" s="34"/>
      <c r="G274" s="34"/>
      <c r="H274" s="34"/>
      <c r="I274" s="34"/>
      <c r="J274" s="34"/>
      <c r="K274" s="34"/>
      <c r="L274" s="34"/>
      <c r="M274" s="34"/>
      <c r="N274" s="34"/>
      <c r="O274" s="34"/>
    </row>
    <row r="275" spans="1:15" ht="12.75" customHeight="1" x14ac:dyDescent="0.2">
      <c r="A275" s="596">
        <f t="shared" si="0"/>
        <v>2013.02</v>
      </c>
      <c r="B275" s="164">
        <v>12102</v>
      </c>
      <c r="C275" s="166">
        <v>109513</v>
      </c>
      <c r="D275" s="34"/>
      <c r="E275" s="34"/>
      <c r="F275" s="34"/>
      <c r="G275" s="34"/>
      <c r="H275" s="34"/>
      <c r="I275" s="34"/>
      <c r="J275" s="34"/>
      <c r="K275" s="34"/>
      <c r="L275" s="34"/>
      <c r="M275" s="34"/>
      <c r="N275" s="34"/>
      <c r="O275" s="34"/>
    </row>
    <row r="276" spans="1:15" ht="12.75" customHeight="1" x14ac:dyDescent="0.2">
      <c r="A276" s="596">
        <f t="shared" si="0"/>
        <v>2013.03</v>
      </c>
      <c r="B276" s="164">
        <v>7573</v>
      </c>
      <c r="C276" s="166">
        <v>198145</v>
      </c>
      <c r="D276" s="34"/>
      <c r="E276" s="34"/>
      <c r="F276" s="34"/>
      <c r="G276" s="34"/>
      <c r="H276" s="34"/>
      <c r="I276" s="34"/>
      <c r="J276" s="34"/>
      <c r="K276" s="34"/>
      <c r="L276" s="34"/>
      <c r="M276" s="34"/>
      <c r="N276" s="34"/>
      <c r="O276" s="34"/>
    </row>
    <row r="277" spans="1:15" ht="12.75" customHeight="1" x14ac:dyDescent="0.2">
      <c r="A277" s="596">
        <f t="shared" si="0"/>
        <v>2013.04</v>
      </c>
      <c r="B277" s="164">
        <v>10318</v>
      </c>
      <c r="C277" s="166">
        <v>179981</v>
      </c>
      <c r="D277" s="34"/>
      <c r="E277" s="34"/>
      <c r="F277" s="34"/>
      <c r="G277" s="34"/>
      <c r="H277" s="34"/>
      <c r="I277" s="34"/>
      <c r="J277" s="34"/>
      <c r="K277" s="34"/>
      <c r="L277" s="34"/>
      <c r="M277" s="34"/>
      <c r="N277" s="34"/>
      <c r="O277" s="34"/>
    </row>
    <row r="278" spans="1:15" ht="12.75" customHeight="1" x14ac:dyDescent="0.2">
      <c r="A278" s="596">
        <f t="shared" ref="A278:A341" si="1">A266+1</f>
        <v>2013.05</v>
      </c>
      <c r="B278" s="164">
        <v>11466</v>
      </c>
      <c r="C278" s="166">
        <v>236160</v>
      </c>
      <c r="D278" s="34"/>
      <c r="E278" s="34"/>
      <c r="F278" s="34"/>
      <c r="G278" s="34"/>
      <c r="H278" s="34"/>
      <c r="I278" s="34"/>
      <c r="J278" s="34"/>
      <c r="K278" s="34"/>
      <c r="L278" s="34"/>
      <c r="M278" s="34"/>
      <c r="N278" s="34"/>
      <c r="O278" s="34"/>
    </row>
    <row r="279" spans="1:15" ht="12.75" customHeight="1" x14ac:dyDescent="0.2">
      <c r="A279" s="596">
        <f t="shared" si="1"/>
        <v>2013.06</v>
      </c>
      <c r="B279" s="164">
        <v>10419</v>
      </c>
      <c r="C279" s="166">
        <v>168132</v>
      </c>
      <c r="D279" s="34"/>
      <c r="E279" s="34"/>
      <c r="F279" s="34"/>
      <c r="G279" s="34"/>
      <c r="H279" s="34"/>
      <c r="I279" s="34"/>
      <c r="J279" s="34"/>
      <c r="K279" s="34"/>
      <c r="L279" s="34"/>
      <c r="M279" s="34"/>
      <c r="N279" s="34"/>
      <c r="O279" s="34"/>
    </row>
    <row r="280" spans="1:15" ht="12.75" customHeight="1" x14ac:dyDescent="0.2">
      <c r="A280" s="596">
        <f t="shared" si="1"/>
        <v>2013.07</v>
      </c>
      <c r="B280" s="164">
        <v>16133</v>
      </c>
      <c r="C280" s="166">
        <v>211493</v>
      </c>
      <c r="D280" s="34"/>
      <c r="E280" s="34"/>
      <c r="F280" s="34"/>
      <c r="G280" s="34"/>
      <c r="H280" s="34"/>
      <c r="I280" s="34"/>
      <c r="J280" s="34"/>
      <c r="K280" s="34"/>
      <c r="L280" s="34"/>
      <c r="M280" s="34"/>
      <c r="N280" s="34"/>
      <c r="O280" s="34"/>
    </row>
    <row r="281" spans="1:15" ht="12.75" customHeight="1" x14ac:dyDescent="0.2">
      <c r="A281" s="596">
        <f t="shared" si="1"/>
        <v>2013.08</v>
      </c>
      <c r="B281" s="164">
        <v>24028</v>
      </c>
      <c r="C281" s="166">
        <v>174413</v>
      </c>
      <c r="D281" s="34"/>
      <c r="E281" s="34"/>
      <c r="F281" s="34"/>
      <c r="G281" s="34"/>
      <c r="H281" s="34"/>
      <c r="I281" s="34"/>
      <c r="J281" s="34"/>
      <c r="K281" s="34"/>
      <c r="L281" s="34"/>
      <c r="M281" s="34"/>
      <c r="N281" s="34"/>
      <c r="O281" s="34"/>
    </row>
    <row r="282" spans="1:15" ht="12.75" customHeight="1" x14ac:dyDescent="0.2">
      <c r="A282" s="596">
        <f t="shared" si="1"/>
        <v>2013.09</v>
      </c>
      <c r="B282" s="164">
        <v>16751</v>
      </c>
      <c r="C282" s="166">
        <v>170252</v>
      </c>
      <c r="D282" s="34"/>
      <c r="E282" s="34"/>
      <c r="F282" s="34"/>
      <c r="G282" s="34"/>
      <c r="H282" s="34"/>
      <c r="I282" s="34"/>
      <c r="J282" s="34"/>
      <c r="K282" s="34"/>
      <c r="L282" s="34"/>
      <c r="M282" s="34"/>
      <c r="N282" s="34"/>
      <c r="O282" s="34"/>
    </row>
    <row r="283" spans="1:15" ht="12.75" customHeight="1" x14ac:dyDescent="0.2">
      <c r="A283" s="596">
        <f t="shared" si="1"/>
        <v>2013.1</v>
      </c>
      <c r="B283" s="164">
        <v>8809</v>
      </c>
      <c r="C283" s="166">
        <v>188387</v>
      </c>
      <c r="D283" s="34"/>
      <c r="E283" s="34"/>
      <c r="F283" s="34"/>
      <c r="G283" s="34"/>
      <c r="H283" s="34"/>
      <c r="I283" s="34"/>
      <c r="J283" s="34"/>
      <c r="K283" s="34"/>
      <c r="L283" s="34"/>
      <c r="M283" s="34"/>
      <c r="N283" s="34"/>
      <c r="O283" s="34"/>
    </row>
    <row r="284" spans="1:15" ht="12.75" customHeight="1" x14ac:dyDescent="0.2">
      <c r="A284" s="596">
        <f t="shared" si="1"/>
        <v>2013.11</v>
      </c>
      <c r="B284" s="164">
        <v>11052</v>
      </c>
      <c r="C284" s="166">
        <v>181598</v>
      </c>
      <c r="D284" s="34"/>
      <c r="E284" s="34"/>
      <c r="F284" s="34"/>
      <c r="G284" s="34"/>
      <c r="H284" s="34"/>
      <c r="I284" s="34"/>
      <c r="J284" s="34"/>
      <c r="K284" s="34"/>
      <c r="L284" s="34"/>
      <c r="M284" s="34"/>
      <c r="N284" s="34"/>
      <c r="O284" s="34"/>
    </row>
    <row r="285" spans="1:15" ht="12.75" customHeight="1" x14ac:dyDescent="0.2">
      <c r="A285" s="596">
        <f t="shared" si="1"/>
        <v>2013.12</v>
      </c>
      <c r="B285" s="164">
        <v>13522</v>
      </c>
      <c r="C285" s="166">
        <v>169577</v>
      </c>
      <c r="D285" s="34"/>
      <c r="E285" s="34"/>
      <c r="F285" s="34"/>
      <c r="G285" s="34"/>
      <c r="H285" s="34"/>
      <c r="I285" s="34"/>
      <c r="J285" s="34"/>
      <c r="K285" s="34"/>
      <c r="L285" s="34"/>
      <c r="M285" s="34"/>
      <c r="N285" s="34"/>
      <c r="O285" s="34"/>
    </row>
    <row r="286" spans="1:15" ht="12.75" customHeight="1" x14ac:dyDescent="0.2">
      <c r="A286" s="596">
        <f t="shared" si="1"/>
        <v>2014.01</v>
      </c>
      <c r="B286" s="164">
        <v>9499</v>
      </c>
      <c r="C286" s="166">
        <v>131562</v>
      </c>
      <c r="D286" s="34"/>
      <c r="E286" s="34"/>
      <c r="F286" s="34"/>
      <c r="G286" s="34"/>
      <c r="H286" s="34"/>
      <c r="I286" s="34"/>
      <c r="J286" s="34"/>
      <c r="K286" s="34"/>
      <c r="L286" s="34"/>
      <c r="M286" s="34"/>
      <c r="N286" s="34"/>
      <c r="O286" s="34"/>
    </row>
    <row r="287" spans="1:15" ht="12.75" customHeight="1" x14ac:dyDescent="0.2">
      <c r="A287" s="596">
        <f t="shared" si="1"/>
        <v>2014.02</v>
      </c>
      <c r="B287" s="164">
        <v>7654</v>
      </c>
      <c r="C287" s="166">
        <v>135388</v>
      </c>
      <c r="D287" s="34"/>
      <c r="E287" s="34"/>
      <c r="F287" s="34"/>
      <c r="G287" s="34"/>
      <c r="H287" s="34"/>
      <c r="I287" s="34"/>
      <c r="J287" s="34"/>
      <c r="K287" s="34"/>
      <c r="L287" s="34"/>
      <c r="M287" s="34"/>
      <c r="N287" s="34"/>
      <c r="O287" s="34"/>
    </row>
    <row r="288" spans="1:15" ht="12.75" customHeight="1" x14ac:dyDescent="0.2">
      <c r="A288" s="596">
        <f t="shared" si="1"/>
        <v>2014.03</v>
      </c>
      <c r="B288" s="164">
        <v>10538</v>
      </c>
      <c r="C288" s="166">
        <v>164243</v>
      </c>
      <c r="D288" s="34"/>
      <c r="E288" s="34"/>
      <c r="F288" s="34"/>
      <c r="G288" s="34"/>
      <c r="H288" s="34"/>
      <c r="I288" s="34"/>
      <c r="J288" s="34"/>
      <c r="K288" s="34"/>
      <c r="L288" s="34"/>
      <c r="M288" s="34"/>
      <c r="N288" s="34"/>
      <c r="O288" s="34"/>
    </row>
    <row r="289" spans="1:15" ht="12.75" customHeight="1" x14ac:dyDescent="0.2">
      <c r="A289" s="596">
        <f t="shared" si="1"/>
        <v>2014.04</v>
      </c>
      <c r="B289" s="164">
        <v>14103</v>
      </c>
      <c r="C289" s="166">
        <v>169864</v>
      </c>
      <c r="D289" s="34"/>
      <c r="E289" s="34"/>
      <c r="F289" s="34"/>
      <c r="G289" s="34"/>
      <c r="H289" s="34"/>
      <c r="I289" s="34"/>
      <c r="J289" s="34"/>
      <c r="K289" s="34"/>
      <c r="L289" s="34"/>
      <c r="M289" s="34"/>
      <c r="N289" s="34"/>
      <c r="O289" s="34"/>
    </row>
    <row r="290" spans="1:15" ht="12.75" customHeight="1" x14ac:dyDescent="0.2">
      <c r="A290" s="596">
        <f t="shared" si="1"/>
        <v>2014.05</v>
      </c>
      <c r="B290" s="164">
        <v>15998</v>
      </c>
      <c r="C290" s="166">
        <v>191431</v>
      </c>
      <c r="D290" s="34"/>
      <c r="E290" s="34"/>
      <c r="F290" s="34"/>
      <c r="G290" s="34"/>
      <c r="H290" s="34"/>
      <c r="I290" s="34"/>
      <c r="J290" s="34"/>
      <c r="K290" s="34"/>
      <c r="L290" s="34"/>
      <c r="M290" s="34"/>
      <c r="N290" s="34"/>
      <c r="O290" s="34"/>
    </row>
    <row r="291" spans="1:15" ht="12.75" customHeight="1" x14ac:dyDescent="0.2">
      <c r="A291" s="596">
        <f t="shared" si="1"/>
        <v>2014.06</v>
      </c>
      <c r="B291" s="164">
        <v>17666</v>
      </c>
      <c r="C291" s="166">
        <v>144590</v>
      </c>
      <c r="D291" s="34"/>
      <c r="E291" s="34"/>
      <c r="F291" s="34"/>
      <c r="G291" s="34"/>
      <c r="H291" s="34"/>
      <c r="I291" s="34"/>
      <c r="J291" s="34"/>
      <c r="K291" s="34"/>
      <c r="L291" s="34"/>
      <c r="M291" s="34"/>
      <c r="N291" s="34"/>
      <c r="O291" s="34"/>
    </row>
    <row r="292" spans="1:15" ht="12.75" customHeight="1" x14ac:dyDescent="0.2">
      <c r="A292" s="596">
        <f t="shared" si="1"/>
        <v>2014.07</v>
      </c>
      <c r="B292" s="164">
        <v>13691</v>
      </c>
      <c r="C292" s="166">
        <v>201408</v>
      </c>
      <c r="D292" s="34"/>
      <c r="E292" s="34"/>
      <c r="F292" s="34"/>
      <c r="G292" s="34"/>
      <c r="H292" s="34"/>
      <c r="I292" s="34"/>
      <c r="J292" s="34"/>
      <c r="K292" s="34"/>
      <c r="L292" s="34"/>
      <c r="M292" s="34"/>
      <c r="N292" s="34"/>
      <c r="O292" s="34"/>
    </row>
    <row r="293" spans="1:15" ht="12.75" customHeight="1" x14ac:dyDescent="0.2">
      <c r="A293" s="596">
        <f t="shared" si="1"/>
        <v>2014.08</v>
      </c>
      <c r="B293" s="164">
        <v>11162</v>
      </c>
      <c r="C293" s="166">
        <v>140873</v>
      </c>
      <c r="D293" s="34"/>
      <c r="E293" s="34"/>
      <c r="F293" s="34"/>
      <c r="G293" s="34"/>
      <c r="H293" s="34"/>
      <c r="I293" s="34"/>
      <c r="J293" s="34"/>
      <c r="K293" s="34"/>
      <c r="L293" s="34"/>
      <c r="M293" s="34"/>
      <c r="N293" s="34"/>
      <c r="O293" s="34"/>
    </row>
    <row r="294" spans="1:15" ht="12.75" customHeight="1" x14ac:dyDescent="0.2">
      <c r="A294" s="596">
        <f t="shared" si="1"/>
        <v>2014.09</v>
      </c>
      <c r="B294" s="164">
        <v>21652</v>
      </c>
      <c r="C294" s="166">
        <v>162092</v>
      </c>
      <c r="D294" s="34"/>
      <c r="E294" s="34"/>
      <c r="F294" s="34"/>
      <c r="G294" s="34"/>
      <c r="H294" s="34"/>
      <c r="I294" s="34"/>
      <c r="J294" s="34"/>
      <c r="K294" s="34"/>
      <c r="L294" s="34"/>
      <c r="M294" s="34"/>
      <c r="N294" s="34"/>
      <c r="O294" s="34"/>
    </row>
    <row r="295" spans="1:15" ht="12.75" customHeight="1" x14ac:dyDescent="0.2">
      <c r="A295" s="596">
        <f t="shared" si="1"/>
        <v>2014.1</v>
      </c>
      <c r="B295" s="164">
        <v>34999</v>
      </c>
      <c r="C295" s="166">
        <v>200378</v>
      </c>
      <c r="D295" s="34"/>
      <c r="E295" s="34"/>
      <c r="F295" s="34"/>
      <c r="G295" s="34"/>
      <c r="H295" s="34"/>
      <c r="I295" s="34"/>
      <c r="J295" s="34"/>
      <c r="K295" s="34"/>
      <c r="L295" s="34"/>
      <c r="M295" s="34"/>
      <c r="N295" s="34"/>
      <c r="O295" s="34"/>
    </row>
    <row r="296" spans="1:15" ht="12.75" customHeight="1" x14ac:dyDescent="0.2">
      <c r="A296" s="596">
        <f t="shared" si="1"/>
        <v>2014.11</v>
      </c>
      <c r="B296" s="164">
        <v>8136</v>
      </c>
      <c r="C296" s="166">
        <v>150052</v>
      </c>
      <c r="D296" s="34"/>
      <c r="E296" s="34"/>
      <c r="F296" s="34"/>
      <c r="G296" s="34"/>
      <c r="H296" s="34"/>
      <c r="I296" s="34"/>
      <c r="J296" s="34"/>
      <c r="K296" s="34"/>
      <c r="L296" s="34"/>
      <c r="M296" s="34"/>
      <c r="N296" s="34"/>
      <c r="O296" s="34"/>
    </row>
    <row r="297" spans="1:15" ht="12.75" customHeight="1" x14ac:dyDescent="0.2">
      <c r="A297" s="596">
        <f t="shared" si="1"/>
        <v>2014.12</v>
      </c>
      <c r="B297" s="164">
        <v>25409</v>
      </c>
      <c r="C297" s="166">
        <v>165738</v>
      </c>
      <c r="D297" s="34"/>
      <c r="E297" s="34"/>
      <c r="F297" s="34"/>
      <c r="G297" s="34"/>
      <c r="H297" s="34"/>
      <c r="I297" s="34"/>
      <c r="J297" s="34"/>
      <c r="K297" s="34"/>
      <c r="L297" s="34"/>
      <c r="M297" s="34"/>
      <c r="N297" s="34"/>
      <c r="O297" s="34"/>
    </row>
    <row r="298" spans="1:15" ht="12.75" customHeight="1" x14ac:dyDescent="0.2">
      <c r="A298" s="596">
        <f t="shared" si="1"/>
        <v>2015.01</v>
      </c>
      <c r="B298" s="164">
        <v>9213</v>
      </c>
      <c r="C298" s="166">
        <v>148733</v>
      </c>
      <c r="D298" s="34"/>
      <c r="E298" s="34"/>
      <c r="F298" s="34"/>
      <c r="G298" s="34"/>
      <c r="H298" s="34"/>
      <c r="I298" s="34"/>
      <c r="J298" s="34"/>
      <c r="K298" s="34"/>
      <c r="L298" s="34"/>
      <c r="M298" s="34"/>
      <c r="N298" s="34"/>
      <c r="O298" s="34"/>
    </row>
    <row r="299" spans="1:15" ht="12.75" customHeight="1" x14ac:dyDescent="0.2">
      <c r="A299" s="596">
        <f t="shared" si="1"/>
        <v>2015.02</v>
      </c>
      <c r="B299" s="164">
        <v>20808</v>
      </c>
      <c r="C299" s="166">
        <v>151610</v>
      </c>
      <c r="D299" s="34"/>
      <c r="E299" s="34"/>
      <c r="F299" s="34"/>
      <c r="G299" s="34"/>
      <c r="H299" s="34"/>
      <c r="I299" s="34"/>
      <c r="J299" s="34"/>
      <c r="K299" s="34"/>
      <c r="L299" s="34"/>
      <c r="M299" s="34"/>
      <c r="N299" s="34"/>
      <c r="O299" s="34"/>
    </row>
    <row r="300" spans="1:15" ht="12.75" customHeight="1" x14ac:dyDescent="0.2">
      <c r="A300" s="596">
        <f t="shared" si="1"/>
        <v>2015.03</v>
      </c>
      <c r="B300" s="164">
        <v>35009</v>
      </c>
      <c r="C300" s="166">
        <v>146369</v>
      </c>
      <c r="D300" s="34"/>
      <c r="E300" s="34"/>
      <c r="F300" s="34"/>
      <c r="G300" s="34"/>
      <c r="H300" s="34"/>
      <c r="I300" s="34"/>
      <c r="J300" s="34"/>
      <c r="K300" s="34"/>
      <c r="L300" s="34"/>
      <c r="M300" s="34"/>
      <c r="N300" s="34"/>
      <c r="O300" s="34"/>
    </row>
    <row r="301" spans="1:15" ht="12.75" customHeight="1" x14ac:dyDescent="0.2">
      <c r="A301" s="596">
        <f t="shared" si="1"/>
        <v>2015.04</v>
      </c>
      <c r="B301" s="164">
        <v>9019</v>
      </c>
      <c r="C301" s="166">
        <v>144377</v>
      </c>
      <c r="D301" s="34"/>
      <c r="E301" s="34"/>
      <c r="F301" s="34"/>
      <c r="G301" s="34"/>
      <c r="H301" s="34"/>
      <c r="I301" s="34"/>
      <c r="J301" s="34"/>
      <c r="K301" s="34"/>
      <c r="L301" s="34"/>
      <c r="M301" s="34"/>
      <c r="N301" s="34"/>
      <c r="O301" s="34"/>
    </row>
    <row r="302" spans="1:15" ht="12.75" customHeight="1" x14ac:dyDescent="0.2">
      <c r="A302" s="596">
        <f t="shared" si="1"/>
        <v>2015.05</v>
      </c>
      <c r="B302" s="164">
        <v>13040</v>
      </c>
      <c r="C302" s="166">
        <v>235468</v>
      </c>
      <c r="D302" s="34"/>
      <c r="E302" s="34"/>
      <c r="F302" s="34"/>
      <c r="G302" s="34"/>
      <c r="H302" s="34"/>
      <c r="I302" s="34"/>
      <c r="J302" s="34"/>
      <c r="K302" s="34"/>
      <c r="L302" s="34"/>
      <c r="M302" s="34"/>
      <c r="N302" s="34"/>
      <c r="O302" s="34"/>
    </row>
    <row r="303" spans="1:15" ht="12.75" customHeight="1" x14ac:dyDescent="0.2">
      <c r="A303" s="596">
        <f t="shared" si="1"/>
        <v>2015.06</v>
      </c>
      <c r="B303" s="164">
        <v>10989</v>
      </c>
      <c r="C303" s="166">
        <v>167592</v>
      </c>
      <c r="D303" s="34"/>
      <c r="E303" s="34"/>
      <c r="F303" s="34"/>
      <c r="G303" s="34"/>
      <c r="H303" s="34"/>
      <c r="I303" s="34"/>
      <c r="J303" s="34"/>
      <c r="K303" s="34"/>
      <c r="L303" s="34"/>
      <c r="M303" s="34"/>
      <c r="N303" s="34"/>
      <c r="O303" s="34"/>
    </row>
    <row r="304" spans="1:15" ht="12.75" customHeight="1" x14ac:dyDescent="0.2">
      <c r="A304" s="596">
        <f t="shared" si="1"/>
        <v>2015.07</v>
      </c>
      <c r="B304" s="164">
        <v>14576</v>
      </c>
      <c r="C304" s="166">
        <v>180213</v>
      </c>
      <c r="D304" s="34"/>
      <c r="E304" s="34"/>
      <c r="F304" s="34"/>
      <c r="G304" s="34"/>
      <c r="H304" s="34"/>
      <c r="I304" s="34"/>
      <c r="J304" s="34"/>
      <c r="K304" s="34"/>
      <c r="L304" s="34"/>
      <c r="M304" s="34"/>
      <c r="N304" s="34"/>
      <c r="O304" s="34"/>
    </row>
    <row r="305" spans="1:15" ht="12.75" customHeight="1" x14ac:dyDescent="0.2">
      <c r="A305" s="596">
        <f t="shared" si="1"/>
        <v>2015.08</v>
      </c>
      <c r="B305" s="164">
        <v>22353</v>
      </c>
      <c r="C305" s="166">
        <v>166706</v>
      </c>
      <c r="D305" s="34"/>
      <c r="E305" s="34"/>
      <c r="F305" s="34"/>
      <c r="G305" s="34"/>
      <c r="H305" s="34"/>
      <c r="I305" s="34"/>
      <c r="J305" s="34"/>
      <c r="K305" s="34"/>
      <c r="L305" s="34"/>
      <c r="M305" s="34"/>
      <c r="N305" s="34"/>
      <c r="O305" s="34"/>
    </row>
    <row r="306" spans="1:15" ht="12.75" customHeight="1" x14ac:dyDescent="0.2">
      <c r="A306" s="596">
        <f t="shared" si="1"/>
        <v>2015.09</v>
      </c>
      <c r="B306" s="164">
        <v>21086</v>
      </c>
      <c r="C306" s="166">
        <v>165325</v>
      </c>
      <c r="D306" s="34"/>
      <c r="E306" s="34"/>
      <c r="F306" s="34"/>
      <c r="G306" s="34"/>
      <c r="H306" s="34"/>
      <c r="I306" s="34"/>
      <c r="J306" s="34"/>
      <c r="K306" s="34"/>
      <c r="L306" s="34"/>
      <c r="M306" s="34"/>
      <c r="N306" s="34"/>
      <c r="O306" s="34"/>
    </row>
    <row r="307" spans="1:15" ht="12.75" customHeight="1" x14ac:dyDescent="0.2">
      <c r="A307" s="596">
        <f t="shared" si="1"/>
        <v>2015.1</v>
      </c>
      <c r="B307" s="164">
        <v>39521</v>
      </c>
      <c r="C307" s="166">
        <v>201002</v>
      </c>
      <c r="D307" s="34"/>
      <c r="E307" s="34"/>
      <c r="F307" s="34"/>
      <c r="G307" s="34"/>
      <c r="H307" s="34"/>
      <c r="I307" s="34"/>
      <c r="J307" s="34"/>
      <c r="K307" s="34"/>
      <c r="L307" s="34"/>
      <c r="M307" s="34"/>
      <c r="N307" s="34"/>
      <c r="O307" s="34"/>
    </row>
    <row r="308" spans="1:15" ht="12.75" customHeight="1" x14ac:dyDescent="0.2">
      <c r="A308" s="596">
        <f t="shared" si="1"/>
        <v>2015.11</v>
      </c>
      <c r="B308" s="164">
        <v>18350</v>
      </c>
      <c r="C308" s="166">
        <v>144715</v>
      </c>
      <c r="D308" s="34"/>
      <c r="E308" s="34"/>
      <c r="F308" s="34"/>
      <c r="G308" s="34"/>
      <c r="H308" s="34"/>
      <c r="I308" s="34"/>
      <c r="J308" s="34"/>
      <c r="K308" s="34"/>
      <c r="L308" s="34"/>
      <c r="M308" s="34"/>
      <c r="N308" s="34"/>
      <c r="O308" s="34"/>
    </row>
    <row r="309" spans="1:15" ht="12.75" customHeight="1" x14ac:dyDescent="0.2">
      <c r="A309" s="596">
        <f t="shared" si="1"/>
        <v>2015.12</v>
      </c>
      <c r="B309" s="164">
        <v>13382</v>
      </c>
      <c r="C309" s="166">
        <v>131797</v>
      </c>
      <c r="D309" s="34"/>
      <c r="E309" s="34"/>
      <c r="F309" s="34"/>
      <c r="G309" s="34"/>
      <c r="H309" s="34"/>
      <c r="I309" s="34"/>
      <c r="J309" s="34"/>
      <c r="K309" s="34"/>
      <c r="L309" s="34"/>
      <c r="M309" s="34"/>
      <c r="N309" s="34"/>
      <c r="O309" s="34"/>
    </row>
    <row r="310" spans="1:15" ht="12.75" customHeight="1" x14ac:dyDescent="0.2">
      <c r="A310" s="596">
        <f t="shared" si="1"/>
        <v>2016.01</v>
      </c>
      <c r="B310" s="164">
        <v>10462</v>
      </c>
      <c r="C310" s="166">
        <v>145070</v>
      </c>
      <c r="D310" s="34"/>
      <c r="E310" s="34"/>
      <c r="F310" s="34"/>
      <c r="G310" s="34"/>
      <c r="H310" s="34"/>
      <c r="I310" s="34"/>
      <c r="J310" s="34"/>
      <c r="K310" s="34"/>
      <c r="L310" s="34"/>
      <c r="M310" s="34"/>
      <c r="N310" s="34"/>
      <c r="O310" s="34"/>
    </row>
    <row r="311" spans="1:15" ht="12.75" customHeight="1" x14ac:dyDescent="0.2">
      <c r="A311" s="596">
        <f t="shared" si="1"/>
        <v>2016.02</v>
      </c>
      <c r="B311" s="164">
        <v>29286</v>
      </c>
      <c r="C311" s="166">
        <v>113210</v>
      </c>
      <c r="D311" s="34"/>
      <c r="E311" s="34"/>
      <c r="F311" s="34"/>
      <c r="G311" s="34"/>
      <c r="H311" s="34"/>
      <c r="I311" s="34"/>
      <c r="J311" s="34"/>
      <c r="K311" s="34"/>
      <c r="L311" s="34"/>
      <c r="M311" s="34"/>
      <c r="N311" s="34"/>
      <c r="O311" s="34"/>
    </row>
    <row r="312" spans="1:15" ht="12.75" customHeight="1" x14ac:dyDescent="0.2">
      <c r="A312" s="596">
        <f t="shared" si="1"/>
        <v>2016.03</v>
      </c>
      <c r="B312" s="164">
        <v>18080</v>
      </c>
      <c r="C312" s="166">
        <v>213115</v>
      </c>
      <c r="D312" s="34"/>
      <c r="E312" s="34"/>
      <c r="F312" s="34"/>
      <c r="G312" s="34"/>
      <c r="H312" s="34"/>
      <c r="I312" s="34"/>
      <c r="J312" s="34"/>
      <c r="K312" s="34"/>
      <c r="L312" s="34"/>
      <c r="M312" s="34"/>
      <c r="N312" s="34"/>
      <c r="O312" s="34"/>
    </row>
    <row r="313" spans="1:15" ht="12.75" customHeight="1" x14ac:dyDescent="0.2">
      <c r="A313" s="596">
        <f t="shared" si="1"/>
        <v>2016.04</v>
      </c>
      <c r="B313" s="164">
        <v>7288</v>
      </c>
      <c r="C313" s="166">
        <v>135498</v>
      </c>
      <c r="D313" s="34"/>
      <c r="E313" s="34"/>
      <c r="F313" s="34"/>
      <c r="G313" s="34"/>
      <c r="H313" s="34"/>
      <c r="I313" s="34"/>
      <c r="J313" s="34"/>
      <c r="K313" s="34"/>
      <c r="L313" s="34"/>
      <c r="M313" s="34"/>
      <c r="N313" s="34"/>
      <c r="O313" s="34"/>
    </row>
    <row r="314" spans="1:15" ht="12.75" customHeight="1" x14ac:dyDescent="0.2">
      <c r="A314" s="596">
        <f t="shared" si="1"/>
        <v>2016.05</v>
      </c>
      <c r="B314" s="164">
        <v>15643</v>
      </c>
      <c r="C314" s="166">
        <v>150144</v>
      </c>
      <c r="D314" s="34"/>
      <c r="E314" s="34"/>
      <c r="F314" s="34"/>
      <c r="G314" s="34"/>
      <c r="H314" s="34"/>
      <c r="I314" s="34"/>
      <c r="J314" s="34"/>
      <c r="K314" s="34"/>
      <c r="L314" s="34"/>
      <c r="M314" s="34"/>
      <c r="N314" s="34"/>
      <c r="O314" s="34"/>
    </row>
    <row r="315" spans="1:15" ht="12.75" customHeight="1" x14ac:dyDescent="0.2">
      <c r="A315" s="596">
        <f t="shared" si="1"/>
        <v>2016.06</v>
      </c>
      <c r="B315" s="164">
        <v>20866</v>
      </c>
      <c r="C315" s="166">
        <v>209170</v>
      </c>
      <c r="D315" s="34"/>
      <c r="E315" s="34"/>
      <c r="F315" s="34"/>
      <c r="G315" s="34"/>
      <c r="H315" s="34"/>
      <c r="I315" s="34"/>
      <c r="J315" s="34"/>
      <c r="K315" s="34"/>
      <c r="L315" s="34"/>
      <c r="M315" s="34"/>
      <c r="N315" s="34"/>
      <c r="O315" s="34"/>
    </row>
    <row r="316" spans="1:15" ht="12.75" customHeight="1" x14ac:dyDescent="0.2">
      <c r="A316" s="596">
        <f t="shared" si="1"/>
        <v>2016.07</v>
      </c>
      <c r="B316" s="164">
        <v>11994</v>
      </c>
      <c r="C316" s="166">
        <v>126981</v>
      </c>
      <c r="D316" s="34"/>
      <c r="E316" s="34"/>
      <c r="F316" s="34"/>
      <c r="G316" s="34"/>
      <c r="H316" s="34"/>
      <c r="I316" s="34"/>
      <c r="J316" s="34"/>
      <c r="K316" s="34"/>
      <c r="L316" s="34"/>
      <c r="M316" s="34"/>
      <c r="N316" s="34"/>
      <c r="O316" s="34"/>
    </row>
    <row r="317" spans="1:15" ht="12.75" customHeight="1" x14ac:dyDescent="0.2">
      <c r="A317" s="596">
        <f t="shared" si="1"/>
        <v>2016.08</v>
      </c>
      <c r="B317" s="164">
        <v>5381</v>
      </c>
      <c r="C317" s="166">
        <v>167156</v>
      </c>
      <c r="D317" s="34"/>
      <c r="E317" s="34"/>
      <c r="F317" s="34"/>
      <c r="G317" s="34"/>
      <c r="H317" s="34"/>
      <c r="I317" s="34"/>
      <c r="J317" s="34"/>
      <c r="K317" s="34"/>
      <c r="L317" s="34"/>
      <c r="M317" s="34"/>
      <c r="N317" s="34"/>
      <c r="O317" s="34"/>
    </row>
    <row r="318" spans="1:15" ht="12.75" customHeight="1" x14ac:dyDescent="0.2">
      <c r="A318" s="596">
        <f t="shared" si="1"/>
        <v>2016.09</v>
      </c>
      <c r="B318" s="164">
        <v>7090</v>
      </c>
      <c r="C318" s="166">
        <v>125343</v>
      </c>
      <c r="D318" s="34"/>
      <c r="E318" s="34"/>
      <c r="F318" s="34"/>
      <c r="G318" s="34"/>
      <c r="H318" s="34"/>
      <c r="I318" s="34"/>
      <c r="J318" s="34"/>
      <c r="K318" s="34"/>
      <c r="L318" s="34"/>
      <c r="M318" s="34"/>
      <c r="N318" s="34"/>
      <c r="O318" s="34"/>
    </row>
    <row r="319" spans="1:15" ht="12.75" customHeight="1" x14ac:dyDescent="0.2">
      <c r="A319" s="596">
        <f t="shared" si="1"/>
        <v>2016.1</v>
      </c>
      <c r="B319" s="164">
        <v>11352</v>
      </c>
      <c r="C319" s="166">
        <v>128517</v>
      </c>
      <c r="D319" s="34"/>
      <c r="E319" s="34"/>
      <c r="F319" s="34"/>
      <c r="G319" s="34"/>
      <c r="H319" s="34"/>
      <c r="I319" s="34"/>
      <c r="J319" s="34"/>
      <c r="K319" s="34"/>
      <c r="L319" s="34"/>
      <c r="M319" s="34"/>
      <c r="N319" s="34"/>
      <c r="O319" s="34"/>
    </row>
    <row r="320" spans="1:15" ht="12.75" customHeight="1" x14ac:dyDescent="0.2">
      <c r="A320" s="596">
        <f t="shared" si="1"/>
        <v>2016.11</v>
      </c>
      <c r="B320" s="164">
        <v>13143</v>
      </c>
      <c r="C320" s="166">
        <v>147469</v>
      </c>
      <c r="D320" s="34"/>
      <c r="E320" s="34"/>
      <c r="F320" s="34"/>
      <c r="G320" s="34"/>
      <c r="H320" s="34"/>
      <c r="I320" s="34"/>
      <c r="J320" s="34"/>
      <c r="K320" s="34"/>
      <c r="L320" s="34"/>
      <c r="M320" s="34"/>
      <c r="N320" s="34"/>
      <c r="O320" s="34"/>
    </row>
    <row r="321" spans="1:15" ht="12.75" customHeight="1" x14ac:dyDescent="0.2">
      <c r="A321" s="596">
        <f t="shared" si="1"/>
        <v>2016.12</v>
      </c>
      <c r="B321" s="164">
        <v>15074</v>
      </c>
      <c r="C321" s="166">
        <v>193647</v>
      </c>
      <c r="D321" s="34"/>
      <c r="E321" s="34"/>
      <c r="F321" s="34"/>
      <c r="G321" s="34"/>
      <c r="H321" s="34"/>
      <c r="I321" s="34"/>
      <c r="J321" s="34"/>
      <c r="K321" s="34"/>
      <c r="L321" s="34"/>
      <c r="M321" s="34"/>
      <c r="N321" s="34"/>
      <c r="O321" s="34"/>
    </row>
    <row r="322" spans="1:15" ht="12.75" customHeight="1" x14ac:dyDescent="0.2">
      <c r="A322" s="596">
        <f t="shared" si="1"/>
        <v>2017.01</v>
      </c>
      <c r="B322" s="164">
        <v>31091</v>
      </c>
      <c r="C322" s="166">
        <v>165361</v>
      </c>
      <c r="D322" s="34"/>
      <c r="E322" s="34"/>
      <c r="F322" s="34"/>
      <c r="G322" s="34"/>
      <c r="H322" s="34"/>
      <c r="I322" s="34"/>
      <c r="J322" s="34"/>
      <c r="K322" s="34"/>
      <c r="L322" s="34"/>
      <c r="M322" s="34"/>
      <c r="N322" s="34"/>
      <c r="O322" s="34"/>
    </row>
    <row r="323" spans="1:15" ht="12.75" customHeight="1" x14ac:dyDescent="0.2">
      <c r="A323" s="596">
        <f t="shared" si="1"/>
        <v>2017.02</v>
      </c>
      <c r="B323" s="164">
        <v>3875</v>
      </c>
      <c r="C323" s="166">
        <v>124194</v>
      </c>
      <c r="D323" s="34"/>
      <c r="E323" s="34"/>
      <c r="F323" s="34"/>
      <c r="G323" s="34"/>
      <c r="H323" s="34"/>
      <c r="I323" s="34"/>
      <c r="J323" s="34"/>
      <c r="K323" s="34"/>
      <c r="L323" s="34"/>
      <c r="M323" s="34"/>
      <c r="N323" s="34"/>
      <c r="O323" s="34"/>
    </row>
    <row r="324" spans="1:15" ht="12.75" customHeight="1" x14ac:dyDescent="0.2">
      <c r="A324" s="596">
        <f t="shared" si="1"/>
        <v>2017.03</v>
      </c>
      <c r="B324" s="164">
        <v>16602</v>
      </c>
      <c r="C324" s="166">
        <v>222618</v>
      </c>
      <c r="D324" s="34"/>
      <c r="E324" s="34"/>
      <c r="F324" s="34"/>
      <c r="G324" s="34"/>
      <c r="H324" s="34"/>
      <c r="I324" s="34"/>
      <c r="J324" s="34"/>
      <c r="K324" s="34"/>
      <c r="L324" s="34"/>
      <c r="M324" s="34"/>
      <c r="N324" s="34"/>
      <c r="O324" s="34"/>
    </row>
    <row r="325" spans="1:15" ht="12.75" customHeight="1" x14ac:dyDescent="0.2">
      <c r="A325" s="596">
        <f t="shared" si="1"/>
        <v>2017.04</v>
      </c>
      <c r="B325" s="164">
        <v>31791</v>
      </c>
      <c r="C325" s="166">
        <v>172570</v>
      </c>
      <c r="D325" s="34"/>
      <c r="E325" s="34"/>
      <c r="F325" s="34"/>
      <c r="G325" s="34"/>
      <c r="H325" s="34"/>
      <c r="I325" s="34"/>
      <c r="J325" s="34"/>
      <c r="K325" s="34"/>
      <c r="L325" s="34"/>
      <c r="M325" s="34"/>
      <c r="N325" s="34"/>
      <c r="O325" s="34"/>
    </row>
    <row r="326" spans="1:15" ht="12.75" customHeight="1" x14ac:dyDescent="0.2">
      <c r="A326" s="596">
        <f t="shared" si="1"/>
        <v>2017.05</v>
      </c>
      <c r="B326" s="164">
        <v>15677</v>
      </c>
      <c r="C326" s="166">
        <v>170245</v>
      </c>
      <c r="D326" s="34"/>
      <c r="E326" s="34"/>
      <c r="F326" s="34"/>
      <c r="G326" s="34"/>
      <c r="H326" s="34"/>
      <c r="I326" s="34"/>
      <c r="J326" s="34"/>
      <c r="K326" s="34"/>
      <c r="L326" s="34"/>
      <c r="M326" s="34"/>
      <c r="N326" s="34"/>
      <c r="O326" s="34"/>
    </row>
    <row r="327" spans="1:15" ht="12.75" customHeight="1" x14ac:dyDescent="0.2">
      <c r="A327" s="596">
        <f t="shared" si="1"/>
        <v>2017.06</v>
      </c>
      <c r="B327" s="164">
        <v>12328</v>
      </c>
      <c r="C327" s="166">
        <v>162832</v>
      </c>
      <c r="D327" s="34"/>
      <c r="E327" s="34"/>
      <c r="F327" s="34"/>
      <c r="G327" s="34"/>
      <c r="H327" s="34"/>
      <c r="I327" s="34"/>
      <c r="J327" s="34"/>
      <c r="K327" s="34"/>
      <c r="L327" s="34"/>
      <c r="M327" s="34"/>
      <c r="N327" s="34"/>
      <c r="O327" s="34"/>
    </row>
    <row r="328" spans="1:15" ht="12.75" customHeight="1" x14ac:dyDescent="0.2">
      <c r="A328" s="596">
        <f t="shared" si="1"/>
        <v>2017.07</v>
      </c>
      <c r="B328" s="164">
        <v>15159</v>
      </c>
      <c r="C328" s="166">
        <v>197038</v>
      </c>
      <c r="D328" s="34"/>
      <c r="E328" s="34"/>
      <c r="F328" s="34"/>
      <c r="G328" s="34"/>
      <c r="H328" s="34"/>
      <c r="I328" s="34"/>
      <c r="J328" s="34"/>
      <c r="K328" s="34"/>
      <c r="L328" s="34"/>
      <c r="M328" s="34"/>
      <c r="N328" s="34"/>
      <c r="O328" s="34"/>
    </row>
    <row r="329" spans="1:15" ht="12.75" customHeight="1" x14ac:dyDescent="0.2">
      <c r="A329" s="596">
        <f t="shared" si="1"/>
        <v>2017.08</v>
      </c>
      <c r="B329" s="164">
        <v>7458</v>
      </c>
      <c r="C329" s="166">
        <v>186336</v>
      </c>
      <c r="D329" s="34"/>
      <c r="E329" s="34"/>
      <c r="F329" s="34"/>
      <c r="G329" s="34"/>
      <c r="H329" s="34"/>
      <c r="I329" s="34"/>
      <c r="J329" s="34"/>
      <c r="K329" s="34"/>
      <c r="L329" s="34"/>
      <c r="M329" s="34"/>
      <c r="N329" s="34"/>
      <c r="O329" s="34"/>
    </row>
    <row r="330" spans="1:15" ht="12.75" customHeight="1" x14ac:dyDescent="0.2">
      <c r="A330" s="596">
        <f t="shared" si="1"/>
        <v>2017.09</v>
      </c>
      <c r="B330" s="164">
        <v>16594</v>
      </c>
      <c r="C330" s="166">
        <v>204215</v>
      </c>
      <c r="D330" s="34"/>
      <c r="E330" s="34"/>
      <c r="F330" s="34"/>
      <c r="G330" s="34"/>
      <c r="H330" s="34"/>
      <c r="I330" s="34"/>
      <c r="J330" s="34"/>
      <c r="K330" s="34"/>
      <c r="L330" s="34"/>
      <c r="M330" s="34"/>
      <c r="N330" s="34"/>
      <c r="O330" s="34"/>
    </row>
    <row r="331" spans="1:15" ht="12.75" customHeight="1" x14ac:dyDescent="0.2">
      <c r="A331" s="596">
        <f t="shared" si="1"/>
        <v>2017.1</v>
      </c>
      <c r="B331" s="164">
        <v>13532</v>
      </c>
      <c r="C331" s="166">
        <v>156854</v>
      </c>
      <c r="D331" s="34"/>
      <c r="E331" s="34"/>
      <c r="F331" s="34"/>
      <c r="G331" s="34"/>
      <c r="H331" s="34"/>
      <c r="I331" s="34"/>
      <c r="J331" s="34"/>
      <c r="K331" s="34"/>
      <c r="L331" s="34"/>
      <c r="M331" s="34"/>
      <c r="N331" s="34"/>
      <c r="O331" s="34"/>
    </row>
    <row r="332" spans="1:15" ht="12.75" customHeight="1" x14ac:dyDescent="0.2">
      <c r="A332" s="596">
        <f t="shared" si="1"/>
        <v>2017.11</v>
      </c>
      <c r="B332" s="164">
        <v>9650</v>
      </c>
      <c r="C332" s="166">
        <v>184547</v>
      </c>
      <c r="D332" s="34"/>
      <c r="E332" s="34"/>
      <c r="F332" s="34"/>
      <c r="G332" s="34"/>
      <c r="H332" s="34"/>
      <c r="I332" s="34"/>
      <c r="J332" s="34"/>
      <c r="K332" s="34"/>
      <c r="L332" s="34"/>
      <c r="M332" s="34"/>
      <c r="N332" s="34"/>
      <c r="O332" s="34"/>
    </row>
    <row r="333" spans="1:15" ht="12.75" customHeight="1" x14ac:dyDescent="0.2">
      <c r="A333" s="596">
        <f t="shared" si="1"/>
        <v>2017.12</v>
      </c>
      <c r="B333" s="164">
        <v>10297</v>
      </c>
      <c r="C333" s="166">
        <v>151292</v>
      </c>
      <c r="D333" s="34"/>
      <c r="E333" s="34"/>
      <c r="F333" s="34"/>
      <c r="G333" s="34"/>
      <c r="H333" s="34"/>
      <c r="I333" s="34"/>
      <c r="J333" s="34"/>
      <c r="K333" s="34"/>
      <c r="L333" s="34"/>
      <c r="M333" s="34"/>
      <c r="N333" s="34"/>
      <c r="O333" s="34"/>
    </row>
    <row r="334" spans="1:15" ht="12.75" customHeight="1" x14ac:dyDescent="0.2">
      <c r="A334" s="596">
        <f t="shared" si="1"/>
        <v>2018.01</v>
      </c>
      <c r="B334" s="164">
        <v>6374</v>
      </c>
      <c r="C334" s="166">
        <v>162933</v>
      </c>
      <c r="D334" s="34"/>
      <c r="E334" s="34"/>
      <c r="F334" s="34"/>
      <c r="G334" s="34"/>
      <c r="H334" s="34"/>
      <c r="I334" s="34"/>
      <c r="J334" s="34"/>
      <c r="K334" s="34"/>
      <c r="L334" s="34"/>
      <c r="M334" s="34"/>
      <c r="N334" s="34"/>
      <c r="O334" s="34"/>
    </row>
    <row r="335" spans="1:15" ht="12.75" customHeight="1" x14ac:dyDescent="0.2">
      <c r="A335" s="596">
        <f t="shared" si="1"/>
        <v>2018.02</v>
      </c>
      <c r="B335" s="164">
        <v>11872</v>
      </c>
      <c r="C335" s="166">
        <v>201860</v>
      </c>
      <c r="D335" s="34"/>
      <c r="E335" s="34"/>
      <c r="F335" s="34"/>
      <c r="G335" s="34"/>
      <c r="H335" s="34"/>
      <c r="I335" s="34"/>
      <c r="J335" s="34"/>
      <c r="K335" s="34"/>
      <c r="L335" s="34"/>
      <c r="M335" s="34"/>
      <c r="N335" s="34"/>
      <c r="O335" s="34"/>
    </row>
    <row r="336" spans="1:15" ht="12.75" customHeight="1" x14ac:dyDescent="0.2">
      <c r="A336" s="596">
        <f t="shared" si="1"/>
        <v>2018.03</v>
      </c>
      <c r="B336" s="164">
        <v>11100</v>
      </c>
      <c r="C336" s="166">
        <v>187210</v>
      </c>
      <c r="D336" s="34"/>
      <c r="E336" s="34"/>
      <c r="F336" s="34"/>
      <c r="G336" s="34"/>
      <c r="H336" s="34"/>
      <c r="I336" s="34"/>
      <c r="J336" s="34"/>
      <c r="K336" s="34"/>
      <c r="L336" s="34"/>
      <c r="M336" s="34"/>
      <c r="N336" s="34"/>
      <c r="O336" s="34"/>
    </row>
    <row r="337" spans="1:15" ht="12.75" customHeight="1" x14ac:dyDescent="0.2">
      <c r="A337" s="596">
        <f t="shared" si="1"/>
        <v>2018.04</v>
      </c>
      <c r="B337" s="164">
        <v>5914</v>
      </c>
      <c r="C337" s="166">
        <v>160123</v>
      </c>
      <c r="D337" s="34"/>
      <c r="E337" s="34"/>
      <c r="F337" s="34"/>
      <c r="G337" s="34"/>
      <c r="H337" s="34"/>
      <c r="I337" s="34"/>
      <c r="J337" s="34"/>
      <c r="K337" s="34"/>
      <c r="L337" s="34"/>
      <c r="M337" s="34"/>
      <c r="N337" s="34"/>
      <c r="O337" s="34"/>
    </row>
    <row r="338" spans="1:15" ht="12.75" customHeight="1" x14ac:dyDescent="0.2">
      <c r="A338" s="596">
        <f t="shared" si="1"/>
        <v>2018.05</v>
      </c>
      <c r="B338" s="164">
        <v>13692</v>
      </c>
      <c r="C338" s="166">
        <v>190671</v>
      </c>
      <c r="D338" s="34"/>
      <c r="E338" s="34"/>
      <c r="F338" s="34"/>
      <c r="G338" s="34"/>
      <c r="H338" s="34"/>
      <c r="I338" s="34"/>
      <c r="J338" s="34"/>
      <c r="K338" s="34"/>
      <c r="L338" s="34"/>
      <c r="M338" s="34"/>
      <c r="N338" s="34"/>
      <c r="O338" s="34"/>
    </row>
    <row r="339" spans="1:15" ht="12.75" customHeight="1" x14ac:dyDescent="0.2">
      <c r="A339" s="596">
        <f t="shared" si="1"/>
        <v>2018.06</v>
      </c>
      <c r="B339" s="164">
        <v>16029</v>
      </c>
      <c r="C339" s="166">
        <v>174764</v>
      </c>
      <c r="D339" s="34"/>
      <c r="E339" s="34"/>
      <c r="F339" s="34"/>
      <c r="G339" s="34"/>
      <c r="H339" s="34"/>
      <c r="I339" s="34"/>
      <c r="J339" s="34"/>
      <c r="K339" s="34"/>
      <c r="L339" s="34"/>
      <c r="M339" s="34"/>
      <c r="N339" s="34"/>
      <c r="O339" s="34"/>
    </row>
    <row r="340" spans="1:15" ht="12.75" customHeight="1" x14ac:dyDescent="0.2">
      <c r="A340" s="596">
        <f t="shared" si="1"/>
        <v>2018.07</v>
      </c>
      <c r="B340" s="164">
        <v>19303</v>
      </c>
      <c r="C340" s="166">
        <v>162015</v>
      </c>
      <c r="D340" s="34"/>
      <c r="E340" s="34"/>
      <c r="F340" s="34"/>
      <c r="G340" s="34"/>
      <c r="H340" s="34"/>
      <c r="I340" s="34"/>
      <c r="J340" s="34"/>
      <c r="K340" s="34"/>
      <c r="L340" s="34"/>
      <c r="M340" s="34"/>
      <c r="N340" s="34"/>
      <c r="O340" s="34"/>
    </row>
    <row r="341" spans="1:15" ht="12.75" customHeight="1" x14ac:dyDescent="0.2">
      <c r="A341" s="596">
        <f t="shared" si="1"/>
        <v>2018.08</v>
      </c>
      <c r="B341" s="164">
        <v>11608</v>
      </c>
      <c r="C341" s="166">
        <v>159531</v>
      </c>
      <c r="D341" s="34"/>
      <c r="E341" s="34"/>
      <c r="F341" s="34"/>
      <c r="G341" s="34"/>
      <c r="H341" s="34"/>
      <c r="I341" s="34"/>
      <c r="J341" s="34"/>
      <c r="K341" s="34"/>
      <c r="L341" s="34"/>
      <c r="M341" s="34"/>
      <c r="N341" s="34"/>
      <c r="O341" s="34"/>
    </row>
    <row r="342" spans="1:15" ht="12.75" customHeight="1" x14ac:dyDescent="0.2">
      <c r="A342" s="596">
        <f t="shared" ref="A342:A395" si="2">A330+1</f>
        <v>2018.09</v>
      </c>
      <c r="B342" s="164">
        <v>6711</v>
      </c>
      <c r="C342" s="166">
        <v>159501</v>
      </c>
      <c r="D342" s="34"/>
      <c r="E342" s="34"/>
      <c r="F342" s="34"/>
      <c r="G342" s="34"/>
      <c r="H342" s="34"/>
      <c r="I342" s="34"/>
      <c r="J342" s="34"/>
      <c r="K342" s="34"/>
      <c r="L342" s="34"/>
      <c r="M342" s="34"/>
      <c r="N342" s="34"/>
      <c r="O342" s="34"/>
    </row>
    <row r="343" spans="1:15" ht="12.75" customHeight="1" x14ac:dyDescent="0.2">
      <c r="A343" s="596">
        <f t="shared" si="2"/>
        <v>2018.1</v>
      </c>
      <c r="B343" s="164">
        <v>9010</v>
      </c>
      <c r="C343" s="166">
        <v>154404</v>
      </c>
      <c r="D343" s="34"/>
      <c r="E343" s="34"/>
      <c r="F343" s="34"/>
      <c r="G343" s="34"/>
      <c r="H343" s="34"/>
      <c r="I343" s="34"/>
      <c r="J343" s="34"/>
      <c r="K343" s="34"/>
      <c r="L343" s="34"/>
      <c r="M343" s="34"/>
      <c r="N343" s="34"/>
      <c r="O343" s="34"/>
    </row>
    <row r="344" spans="1:15" ht="12.75" customHeight="1" x14ac:dyDescent="0.2">
      <c r="A344" s="596">
        <f t="shared" si="2"/>
        <v>2018.11</v>
      </c>
      <c r="B344" s="164">
        <v>6214</v>
      </c>
      <c r="C344" s="166">
        <v>151088</v>
      </c>
      <c r="D344" s="34"/>
      <c r="E344" s="34"/>
      <c r="F344" s="34"/>
      <c r="G344" s="34"/>
      <c r="H344" s="34"/>
      <c r="I344" s="34"/>
      <c r="J344" s="34"/>
      <c r="K344" s="34"/>
      <c r="L344" s="34"/>
      <c r="M344" s="34"/>
      <c r="N344" s="34"/>
      <c r="O344" s="34"/>
    </row>
    <row r="345" spans="1:15" ht="12.75" customHeight="1" x14ac:dyDescent="0.2">
      <c r="A345" s="596">
        <f t="shared" si="2"/>
        <v>2018.12</v>
      </c>
      <c r="B345" s="164">
        <v>15803</v>
      </c>
      <c r="C345" s="166">
        <v>195927</v>
      </c>
      <c r="D345" s="34"/>
      <c r="E345" s="34"/>
      <c r="F345" s="34"/>
      <c r="G345" s="34"/>
      <c r="H345" s="34"/>
      <c r="I345" s="34"/>
      <c r="J345" s="34"/>
      <c r="K345" s="34"/>
      <c r="L345" s="34"/>
      <c r="M345" s="34"/>
      <c r="N345" s="34"/>
      <c r="O345" s="34"/>
    </row>
    <row r="346" spans="1:15" ht="12.75" customHeight="1" x14ac:dyDescent="0.2">
      <c r="A346" s="596">
        <f t="shared" si="2"/>
        <v>2019.01</v>
      </c>
      <c r="B346" s="164">
        <v>11606</v>
      </c>
      <c r="C346" s="166">
        <v>137500</v>
      </c>
      <c r="D346" s="34"/>
      <c r="E346" s="34"/>
      <c r="F346" s="34"/>
      <c r="G346" s="34"/>
      <c r="H346" s="34"/>
      <c r="I346" s="34"/>
      <c r="J346" s="34"/>
      <c r="K346" s="34"/>
      <c r="L346" s="34"/>
      <c r="M346" s="34"/>
      <c r="N346" s="34"/>
      <c r="O346" s="34"/>
    </row>
    <row r="347" spans="1:15" ht="12.75" customHeight="1" x14ac:dyDescent="0.2">
      <c r="A347" s="596">
        <f t="shared" si="2"/>
        <v>2019.02</v>
      </c>
      <c r="B347" s="164">
        <v>7560</v>
      </c>
      <c r="C347" s="166">
        <v>147884</v>
      </c>
      <c r="D347" s="34"/>
      <c r="E347" s="34"/>
      <c r="F347" s="34"/>
      <c r="G347" s="34"/>
      <c r="H347" s="34"/>
      <c r="I347" s="34"/>
      <c r="J347" s="34"/>
      <c r="K347" s="34"/>
      <c r="L347" s="34"/>
      <c r="M347" s="34"/>
      <c r="N347" s="34"/>
      <c r="O347" s="34"/>
    </row>
    <row r="348" spans="1:15" ht="12.75" customHeight="1" x14ac:dyDescent="0.2">
      <c r="A348" s="596">
        <f t="shared" si="2"/>
        <v>2019.03</v>
      </c>
      <c r="B348" s="164">
        <v>7997</v>
      </c>
      <c r="C348" s="166">
        <v>165367</v>
      </c>
      <c r="D348" s="34"/>
      <c r="E348" s="34"/>
      <c r="F348" s="34"/>
      <c r="G348" s="34"/>
      <c r="H348" s="34"/>
      <c r="I348" s="34"/>
      <c r="J348" s="34"/>
      <c r="K348" s="34"/>
      <c r="L348" s="34"/>
      <c r="M348" s="34"/>
      <c r="N348" s="34"/>
      <c r="O348" s="34"/>
    </row>
    <row r="349" spans="1:15" ht="12.75" customHeight="1" x14ac:dyDescent="0.2">
      <c r="A349" s="596">
        <f t="shared" si="2"/>
        <v>2019.04</v>
      </c>
      <c r="B349" s="164">
        <v>8640</v>
      </c>
      <c r="C349" s="166">
        <v>162335</v>
      </c>
      <c r="D349" s="34"/>
      <c r="E349" s="34"/>
      <c r="F349" s="34"/>
      <c r="G349" s="34"/>
      <c r="H349" s="34"/>
      <c r="I349" s="34"/>
      <c r="J349" s="34"/>
      <c r="K349" s="34"/>
      <c r="L349" s="34"/>
      <c r="M349" s="34"/>
      <c r="N349" s="34"/>
      <c r="O349" s="34"/>
    </row>
    <row r="350" spans="1:15" ht="12.75" customHeight="1" x14ac:dyDescent="0.2">
      <c r="A350" s="596">
        <f t="shared" si="2"/>
        <v>2019.05</v>
      </c>
      <c r="B350" s="164">
        <v>8713</v>
      </c>
      <c r="C350" s="166">
        <v>141170</v>
      </c>
      <c r="D350" s="34"/>
      <c r="E350" s="34"/>
      <c r="F350" s="34"/>
      <c r="G350" s="34"/>
      <c r="H350" s="34"/>
      <c r="I350" s="34"/>
      <c r="J350" s="34"/>
      <c r="K350" s="34"/>
      <c r="L350" s="34"/>
      <c r="M350" s="34"/>
      <c r="N350" s="34"/>
      <c r="O350" s="34"/>
    </row>
    <row r="351" spans="1:15" ht="12.75" customHeight="1" x14ac:dyDescent="0.2">
      <c r="A351" s="596">
        <f t="shared" si="2"/>
        <v>2019.06</v>
      </c>
      <c r="B351" s="164">
        <v>7989</v>
      </c>
      <c r="C351" s="166">
        <v>177058</v>
      </c>
      <c r="D351" s="34"/>
      <c r="E351" s="34"/>
      <c r="F351" s="34"/>
      <c r="G351" s="34"/>
      <c r="H351" s="34"/>
      <c r="I351" s="34"/>
      <c r="J351" s="34"/>
      <c r="K351" s="34"/>
      <c r="L351" s="34"/>
      <c r="M351" s="34"/>
      <c r="N351" s="34"/>
      <c r="O351" s="34"/>
    </row>
    <row r="352" spans="1:15" ht="12.75" customHeight="1" x14ac:dyDescent="0.2">
      <c r="A352" s="596">
        <f t="shared" si="2"/>
        <v>2019.07</v>
      </c>
      <c r="B352" s="164">
        <v>60303</v>
      </c>
      <c r="C352" s="166">
        <v>176840</v>
      </c>
      <c r="D352" s="34"/>
      <c r="E352" s="34"/>
      <c r="F352" s="34"/>
      <c r="G352" s="34"/>
      <c r="H352" s="34"/>
      <c r="I352" s="34"/>
      <c r="J352" s="34"/>
      <c r="K352" s="34"/>
      <c r="L352" s="34"/>
      <c r="M352" s="34"/>
      <c r="N352" s="34"/>
      <c r="O352" s="34"/>
    </row>
    <row r="353" spans="1:15" ht="12.75" customHeight="1" x14ac:dyDescent="0.2">
      <c r="A353" s="596">
        <f t="shared" si="2"/>
        <v>2019.08</v>
      </c>
      <c r="B353" s="164">
        <v>16081</v>
      </c>
      <c r="C353" s="166">
        <v>172897</v>
      </c>
      <c r="D353" s="34"/>
      <c r="E353" s="34"/>
      <c r="F353" s="34"/>
      <c r="G353" s="34"/>
      <c r="H353" s="34"/>
      <c r="I353" s="34"/>
      <c r="J353" s="34"/>
      <c r="K353" s="34"/>
      <c r="L353" s="34"/>
      <c r="M353" s="34"/>
      <c r="N353" s="34"/>
      <c r="O353" s="34"/>
    </row>
    <row r="354" spans="1:15" ht="12.75" customHeight="1" x14ac:dyDescent="0.2">
      <c r="A354" s="596">
        <f t="shared" si="2"/>
        <v>2019.09</v>
      </c>
      <c r="B354" s="164">
        <v>20636</v>
      </c>
      <c r="C354" s="166">
        <v>147548</v>
      </c>
      <c r="D354" s="34"/>
      <c r="E354" s="34"/>
      <c r="F354" s="34"/>
      <c r="G354" s="34"/>
      <c r="H354" s="34"/>
      <c r="I354" s="34"/>
      <c r="J354" s="34"/>
      <c r="K354" s="34"/>
      <c r="L354" s="34"/>
      <c r="M354" s="34"/>
      <c r="N354" s="34"/>
      <c r="O354" s="34"/>
    </row>
    <row r="355" spans="1:15" ht="12.75" customHeight="1" x14ac:dyDescent="0.2">
      <c r="A355" s="596">
        <f t="shared" si="2"/>
        <v>2019.1</v>
      </c>
      <c r="B355" s="164">
        <v>17091</v>
      </c>
      <c r="C355" s="166">
        <v>130463</v>
      </c>
      <c r="D355" s="34"/>
      <c r="E355" s="34"/>
      <c r="F355" s="34"/>
      <c r="G355" s="34"/>
      <c r="H355" s="34"/>
      <c r="I355" s="34"/>
      <c r="J355" s="34"/>
      <c r="K355" s="34"/>
      <c r="L355" s="34"/>
      <c r="M355" s="34"/>
      <c r="N355" s="34"/>
      <c r="O355" s="34"/>
    </row>
    <row r="356" spans="1:15" ht="12.75" customHeight="1" x14ac:dyDescent="0.2">
      <c r="A356" s="596">
        <f t="shared" si="2"/>
        <v>2019.11</v>
      </c>
      <c r="B356" s="164">
        <v>9928</v>
      </c>
      <c r="C356" s="166">
        <v>155540</v>
      </c>
      <c r="D356" s="34"/>
      <c r="E356" s="34"/>
      <c r="F356" s="34"/>
      <c r="G356" s="34"/>
      <c r="H356" s="34"/>
      <c r="I356" s="34"/>
      <c r="J356" s="34"/>
      <c r="K356" s="34"/>
      <c r="L356" s="34"/>
      <c r="M356" s="34"/>
      <c r="N356" s="34"/>
      <c r="O356" s="34"/>
    </row>
    <row r="357" spans="1:15" ht="12.75" customHeight="1" x14ac:dyDescent="0.2">
      <c r="A357" s="596">
        <f t="shared" si="2"/>
        <v>2019.12</v>
      </c>
      <c r="B357" s="164">
        <v>15165</v>
      </c>
      <c r="C357" s="166">
        <v>141833</v>
      </c>
      <c r="D357" s="34"/>
      <c r="E357" s="34"/>
      <c r="F357" s="34"/>
      <c r="G357" s="34"/>
      <c r="H357" s="34"/>
      <c r="I357" s="34"/>
      <c r="J357" s="34"/>
      <c r="K357" s="34"/>
      <c r="L357" s="34"/>
      <c r="M357" s="34"/>
      <c r="N357" s="34"/>
      <c r="O357" s="34"/>
    </row>
    <row r="358" spans="1:15" ht="12.75" customHeight="1" x14ac:dyDescent="0.2">
      <c r="A358" s="596">
        <f t="shared" si="2"/>
        <v>2020.01</v>
      </c>
      <c r="B358" s="164">
        <v>23348</v>
      </c>
      <c r="C358" s="166">
        <v>116669</v>
      </c>
      <c r="D358" s="34"/>
      <c r="E358" s="34"/>
      <c r="F358" s="34"/>
      <c r="G358" s="34"/>
      <c r="H358" s="34"/>
      <c r="I358" s="34"/>
      <c r="J358" s="34"/>
      <c r="K358" s="34"/>
      <c r="L358" s="34"/>
      <c r="M358" s="34"/>
      <c r="N358" s="34"/>
      <c r="O358" s="34"/>
    </row>
    <row r="359" spans="1:15" ht="12.75" customHeight="1" x14ac:dyDescent="0.2">
      <c r="A359" s="596">
        <f t="shared" si="2"/>
        <v>2020.02</v>
      </c>
      <c r="B359" s="164">
        <v>5750</v>
      </c>
      <c r="C359" s="166">
        <v>108482</v>
      </c>
      <c r="D359" s="34"/>
      <c r="E359" s="34"/>
      <c r="F359" s="34"/>
      <c r="G359" s="34"/>
      <c r="H359" s="34"/>
      <c r="I359" s="34"/>
      <c r="J359" s="34"/>
      <c r="K359" s="34"/>
      <c r="L359" s="34"/>
      <c r="M359" s="34"/>
      <c r="N359" s="34"/>
      <c r="O359" s="34"/>
    </row>
    <row r="360" spans="1:15" ht="12.75" customHeight="1" x14ac:dyDescent="0.2">
      <c r="A360" s="596">
        <f t="shared" si="2"/>
        <v>2020.03</v>
      </c>
      <c r="B360" s="164">
        <v>8187</v>
      </c>
      <c r="C360" s="166">
        <v>70196</v>
      </c>
      <c r="D360" s="34"/>
      <c r="E360" s="34"/>
      <c r="F360" s="34"/>
      <c r="G360" s="34"/>
      <c r="H360" s="34"/>
      <c r="I360" s="34"/>
      <c r="J360" s="34"/>
      <c r="K360" s="34"/>
      <c r="L360" s="34"/>
      <c r="M360" s="34"/>
      <c r="N360" s="34"/>
      <c r="O360" s="34"/>
    </row>
    <row r="361" spans="1:15" ht="12.75" customHeight="1" x14ac:dyDescent="0.2">
      <c r="A361" s="596">
        <f t="shared" si="2"/>
        <v>2020.04</v>
      </c>
      <c r="B361" s="164">
        <v>256</v>
      </c>
      <c r="C361" s="166">
        <v>12585</v>
      </c>
      <c r="D361" s="34"/>
      <c r="E361" s="34"/>
      <c r="F361" s="34"/>
      <c r="G361" s="34"/>
      <c r="H361" s="34"/>
      <c r="I361" s="34"/>
      <c r="J361" s="34"/>
      <c r="K361" s="34"/>
      <c r="L361" s="34"/>
      <c r="M361" s="34"/>
      <c r="N361" s="34"/>
      <c r="O361" s="34"/>
    </row>
    <row r="362" spans="1:15" ht="12.75" customHeight="1" x14ac:dyDescent="0.2">
      <c r="A362" s="596">
        <f t="shared" si="2"/>
        <v>2020.05</v>
      </c>
      <c r="B362" s="164">
        <v>85</v>
      </c>
      <c r="C362" s="166">
        <v>82176</v>
      </c>
      <c r="D362" s="34"/>
      <c r="E362" s="34"/>
      <c r="F362" s="34"/>
      <c r="G362" s="34"/>
      <c r="H362" s="34"/>
      <c r="I362" s="34"/>
      <c r="J362" s="34"/>
      <c r="K362" s="34"/>
      <c r="L362" s="34"/>
      <c r="M362" s="34"/>
      <c r="N362" s="34"/>
      <c r="O362" s="34"/>
    </row>
    <row r="363" spans="1:15" ht="12.75" customHeight="1" x14ac:dyDescent="0.2">
      <c r="A363" s="596">
        <f t="shared" si="2"/>
        <v>2020.06</v>
      </c>
      <c r="B363" s="164">
        <v>360</v>
      </c>
      <c r="C363" s="166">
        <v>90948</v>
      </c>
      <c r="D363" s="34"/>
      <c r="E363" s="34"/>
      <c r="F363" s="34"/>
      <c r="G363" s="34"/>
      <c r="H363" s="34"/>
      <c r="I363" s="34"/>
      <c r="J363" s="34"/>
      <c r="K363" s="34"/>
      <c r="L363" s="34"/>
      <c r="M363" s="34"/>
      <c r="N363" s="34"/>
      <c r="O363" s="34"/>
    </row>
    <row r="364" spans="1:15" ht="12.75" customHeight="1" x14ac:dyDescent="0.2">
      <c r="A364" s="596">
        <f t="shared" si="2"/>
        <v>2020.07</v>
      </c>
      <c r="B364" s="164">
        <v>601</v>
      </c>
      <c r="C364" s="166">
        <v>115216</v>
      </c>
      <c r="D364" s="34"/>
      <c r="E364" s="34"/>
      <c r="F364" s="34"/>
      <c r="G364" s="34"/>
      <c r="H364" s="34"/>
      <c r="I364" s="34"/>
      <c r="J364" s="34"/>
      <c r="K364" s="34"/>
      <c r="L364" s="34"/>
      <c r="M364" s="34"/>
      <c r="N364" s="34"/>
      <c r="O364" s="34"/>
    </row>
    <row r="365" spans="1:15" ht="12.75" customHeight="1" x14ac:dyDescent="0.2">
      <c r="A365" s="596">
        <f t="shared" si="2"/>
        <v>2020.08</v>
      </c>
      <c r="B365" s="164">
        <v>1433</v>
      </c>
      <c r="C365" s="166">
        <v>102731</v>
      </c>
      <c r="D365" s="34"/>
      <c r="E365" s="34"/>
      <c r="F365" s="34"/>
      <c r="G365" s="34"/>
      <c r="H365" s="34"/>
      <c r="I365" s="34"/>
      <c r="J365" s="34"/>
      <c r="K365" s="34"/>
      <c r="L365" s="34"/>
      <c r="M365" s="34"/>
      <c r="N365" s="34"/>
      <c r="O365" s="34"/>
    </row>
    <row r="366" spans="1:15" ht="12.75" customHeight="1" x14ac:dyDescent="0.2">
      <c r="A366" s="596">
        <f t="shared" si="2"/>
        <v>2020.09</v>
      </c>
      <c r="B366" s="164">
        <v>2646</v>
      </c>
      <c r="C366" s="166">
        <v>97709</v>
      </c>
      <c r="D366" s="34"/>
      <c r="E366" s="34"/>
      <c r="F366" s="34"/>
      <c r="G366" s="34"/>
      <c r="H366" s="34"/>
      <c r="I366" s="34"/>
      <c r="J366" s="34"/>
      <c r="K366" s="34"/>
      <c r="L366" s="34"/>
      <c r="M366" s="34"/>
      <c r="N366" s="34"/>
      <c r="O366" s="34"/>
    </row>
    <row r="367" spans="1:15" ht="12.75" customHeight="1" x14ac:dyDescent="0.2">
      <c r="A367" s="596">
        <f t="shared" si="2"/>
        <v>2020.1</v>
      </c>
      <c r="B367" s="164">
        <v>2289</v>
      </c>
      <c r="C367" s="166">
        <v>145100</v>
      </c>
      <c r="D367" s="34"/>
      <c r="E367" s="34"/>
      <c r="F367" s="34"/>
      <c r="G367" s="34"/>
      <c r="H367" s="34"/>
      <c r="I367" s="34"/>
      <c r="J367" s="34"/>
      <c r="K367" s="34"/>
      <c r="L367" s="34"/>
      <c r="M367" s="34"/>
      <c r="N367" s="34"/>
      <c r="O367" s="34"/>
    </row>
    <row r="368" spans="1:15" ht="12.75" customHeight="1" x14ac:dyDescent="0.2">
      <c r="A368" s="596">
        <f t="shared" si="2"/>
        <v>2020.11</v>
      </c>
      <c r="B368" s="164">
        <v>4895</v>
      </c>
      <c r="C368" s="166">
        <v>146632</v>
      </c>
      <c r="D368" s="34"/>
      <c r="E368" s="34"/>
      <c r="F368" s="34"/>
      <c r="G368" s="34"/>
      <c r="H368" s="34"/>
      <c r="I368" s="34"/>
      <c r="J368" s="34"/>
      <c r="K368" s="34"/>
      <c r="L368" s="34"/>
      <c r="M368" s="34"/>
      <c r="N368" s="34"/>
      <c r="O368" s="34"/>
    </row>
    <row r="369" spans="1:15" ht="12.75" customHeight="1" x14ac:dyDescent="0.2">
      <c r="A369" s="596">
        <f t="shared" si="2"/>
        <v>2020.12</v>
      </c>
      <c r="B369" s="164">
        <v>8260</v>
      </c>
      <c r="C369" s="166">
        <v>130831</v>
      </c>
      <c r="D369" s="34"/>
      <c r="E369" s="34"/>
      <c r="F369" s="34"/>
      <c r="G369" s="34"/>
      <c r="H369" s="34"/>
      <c r="I369" s="34"/>
      <c r="J369" s="34"/>
      <c r="K369" s="34"/>
      <c r="L369" s="34"/>
      <c r="M369" s="34"/>
      <c r="N369" s="34"/>
      <c r="O369" s="34"/>
    </row>
    <row r="370" spans="1:15" ht="12.75" customHeight="1" x14ac:dyDescent="0.2">
      <c r="A370" s="596">
        <f t="shared" si="2"/>
        <v>2021.01</v>
      </c>
      <c r="B370" s="164">
        <v>3589</v>
      </c>
      <c r="C370" s="166">
        <v>124937</v>
      </c>
      <c r="D370" s="34"/>
      <c r="E370" s="34"/>
      <c r="F370" s="34"/>
      <c r="G370" s="34"/>
      <c r="H370" s="34"/>
      <c r="I370" s="34"/>
      <c r="J370" s="34"/>
      <c r="K370" s="34"/>
      <c r="L370" s="34"/>
      <c r="M370" s="34"/>
      <c r="N370" s="34"/>
      <c r="O370" s="34"/>
    </row>
    <row r="371" spans="1:15" ht="12.75" customHeight="1" x14ac:dyDescent="0.2">
      <c r="A371" s="596">
        <f t="shared" si="2"/>
        <v>2021.02</v>
      </c>
      <c r="B371" s="164">
        <v>4405</v>
      </c>
      <c r="C371" s="166">
        <v>107334</v>
      </c>
      <c r="D371" s="34"/>
      <c r="E371" s="34"/>
      <c r="F371" s="34"/>
      <c r="G371" s="34"/>
      <c r="H371" s="34"/>
      <c r="I371" s="34"/>
      <c r="J371" s="34"/>
      <c r="K371" s="34"/>
      <c r="L371" s="34"/>
      <c r="M371" s="34"/>
      <c r="N371" s="34"/>
      <c r="O371" s="34"/>
    </row>
    <row r="372" spans="1:15" ht="12.75" customHeight="1" x14ac:dyDescent="0.2">
      <c r="A372" s="596">
        <f t="shared" si="2"/>
        <v>2021.03</v>
      </c>
      <c r="B372" s="164">
        <v>7151</v>
      </c>
      <c r="C372" s="166">
        <v>130274</v>
      </c>
      <c r="D372" s="34"/>
      <c r="E372" s="34"/>
      <c r="F372" s="34"/>
      <c r="G372" s="34"/>
      <c r="H372" s="34"/>
      <c r="I372" s="34"/>
      <c r="J372" s="34"/>
      <c r="K372" s="34"/>
      <c r="L372" s="34"/>
      <c r="M372" s="34"/>
      <c r="N372" s="34"/>
      <c r="O372" s="34"/>
    </row>
    <row r="373" spans="1:15" ht="12.75" customHeight="1" x14ac:dyDescent="0.2">
      <c r="A373" s="596">
        <f t="shared" si="2"/>
        <v>2021.04</v>
      </c>
      <c r="B373" s="164">
        <v>1827</v>
      </c>
      <c r="C373" s="166">
        <v>148013</v>
      </c>
      <c r="D373" s="34"/>
      <c r="E373" s="34"/>
      <c r="F373" s="34"/>
      <c r="G373" s="34"/>
      <c r="H373" s="34"/>
      <c r="I373" s="34"/>
      <c r="J373" s="34"/>
      <c r="K373" s="34"/>
      <c r="L373" s="34"/>
      <c r="M373" s="34"/>
      <c r="N373" s="34"/>
      <c r="O373" s="34"/>
    </row>
    <row r="374" spans="1:15" ht="12.75" customHeight="1" x14ac:dyDescent="0.2">
      <c r="A374" s="596">
        <f t="shared" si="2"/>
        <v>2021.05</v>
      </c>
      <c r="B374" s="164">
        <v>12950</v>
      </c>
      <c r="C374" s="166">
        <v>134319</v>
      </c>
      <c r="D374" s="34"/>
      <c r="E374" s="34"/>
      <c r="F374" s="34"/>
      <c r="G374" s="34"/>
      <c r="H374" s="34"/>
      <c r="I374" s="34"/>
      <c r="J374" s="34"/>
      <c r="K374" s="34"/>
      <c r="L374" s="34"/>
      <c r="M374" s="34"/>
      <c r="N374" s="34"/>
      <c r="O374" s="34"/>
    </row>
    <row r="375" spans="1:15" ht="12.75" customHeight="1" x14ac:dyDescent="0.2">
      <c r="A375" s="596">
        <f t="shared" si="2"/>
        <v>2021.06</v>
      </c>
      <c r="B375" s="164">
        <v>7673</v>
      </c>
      <c r="C375" s="166">
        <v>197742</v>
      </c>
      <c r="D375" s="34"/>
      <c r="E375" s="34"/>
      <c r="F375" s="34"/>
      <c r="G375" s="34"/>
      <c r="H375" s="34"/>
      <c r="I375" s="34"/>
      <c r="J375" s="34"/>
      <c r="K375" s="34"/>
      <c r="L375" s="34"/>
      <c r="M375" s="34"/>
      <c r="N375" s="34"/>
      <c r="O375" s="34"/>
    </row>
    <row r="376" spans="1:15" ht="12.75" customHeight="1" x14ac:dyDescent="0.2">
      <c r="A376" s="596">
        <f t="shared" si="2"/>
        <v>2021.07</v>
      </c>
      <c r="B376" s="164">
        <v>4626</v>
      </c>
      <c r="C376" s="166">
        <v>150607</v>
      </c>
      <c r="D376" s="34"/>
      <c r="E376" s="34"/>
      <c r="F376" s="34"/>
      <c r="G376" s="34"/>
      <c r="H376" s="34"/>
      <c r="I376" s="34"/>
      <c r="J376" s="34"/>
      <c r="K376" s="34"/>
      <c r="L376" s="34"/>
      <c r="M376" s="34"/>
      <c r="N376" s="34"/>
      <c r="O376" s="34"/>
    </row>
    <row r="377" spans="1:15" ht="12.75" customHeight="1" x14ac:dyDescent="0.2">
      <c r="A377" s="596">
        <f t="shared" si="2"/>
        <v>2021.08</v>
      </c>
      <c r="B377" s="164">
        <v>9987</v>
      </c>
      <c r="C377" s="166">
        <v>147473</v>
      </c>
      <c r="D377" s="34"/>
      <c r="E377" s="34"/>
      <c r="F377" s="34"/>
      <c r="G377" s="34"/>
      <c r="H377" s="34"/>
      <c r="I377" s="34"/>
      <c r="J377" s="34"/>
      <c r="K377" s="34"/>
      <c r="L377" s="34"/>
      <c r="M377" s="34"/>
      <c r="N377" s="34"/>
      <c r="O377" s="34"/>
    </row>
    <row r="378" spans="1:15" ht="12.75" customHeight="1" x14ac:dyDescent="0.2">
      <c r="A378" s="596">
        <f t="shared" si="2"/>
        <v>2021.09</v>
      </c>
      <c r="B378" s="164">
        <v>4492</v>
      </c>
      <c r="C378" s="166">
        <v>167808</v>
      </c>
      <c r="D378" s="34"/>
      <c r="E378" s="34"/>
      <c r="F378" s="34"/>
      <c r="G378" s="34"/>
      <c r="H378" s="34"/>
      <c r="I378" s="34"/>
      <c r="J378" s="34"/>
      <c r="K378" s="34"/>
      <c r="L378" s="34"/>
      <c r="M378" s="34"/>
      <c r="N378" s="34"/>
      <c r="O378" s="34"/>
    </row>
    <row r="379" spans="1:15" ht="12.75" customHeight="1" x14ac:dyDescent="0.2">
      <c r="A379" s="596">
        <f t="shared" si="2"/>
        <v>2021.1</v>
      </c>
      <c r="B379" s="164">
        <v>5156</v>
      </c>
      <c r="C379" s="166">
        <v>116992</v>
      </c>
      <c r="D379" s="34"/>
      <c r="E379" s="34"/>
      <c r="F379" s="34"/>
      <c r="G379" s="34"/>
      <c r="H379" s="34"/>
      <c r="I379" s="34"/>
      <c r="J379" s="34"/>
      <c r="K379" s="34"/>
      <c r="L379" s="34"/>
      <c r="M379" s="34"/>
      <c r="N379" s="34"/>
      <c r="O379" s="34"/>
    </row>
    <row r="380" spans="1:15" ht="12.75" customHeight="1" x14ac:dyDescent="0.2">
      <c r="A380" s="596">
        <f t="shared" si="2"/>
        <v>2021.11</v>
      </c>
      <c r="B380" s="164">
        <v>2381</v>
      </c>
      <c r="C380" s="167">
        <v>149271</v>
      </c>
      <c r="D380" s="34"/>
      <c r="E380" s="34"/>
      <c r="F380" s="34"/>
      <c r="G380" s="34"/>
      <c r="H380" s="34"/>
      <c r="I380" s="34"/>
      <c r="J380" s="34"/>
      <c r="K380" s="34"/>
      <c r="L380" s="34"/>
      <c r="M380" s="34"/>
      <c r="N380" s="34"/>
      <c r="O380" s="34"/>
    </row>
    <row r="381" spans="1:15" ht="12.75" customHeight="1" x14ac:dyDescent="0.2">
      <c r="A381" s="596">
        <f t="shared" si="2"/>
        <v>2021.12</v>
      </c>
      <c r="B381" s="164">
        <v>11187</v>
      </c>
      <c r="C381" s="167">
        <v>158082</v>
      </c>
      <c r="D381" s="34"/>
      <c r="E381" s="34"/>
      <c r="F381" s="34"/>
      <c r="G381" s="34"/>
      <c r="H381" s="34"/>
      <c r="I381" s="34"/>
      <c r="J381" s="34"/>
      <c r="K381" s="34"/>
      <c r="L381" s="34"/>
      <c r="M381" s="34"/>
      <c r="N381" s="34"/>
      <c r="O381" s="34"/>
    </row>
    <row r="382" spans="1:15" ht="12.75" customHeight="1" x14ac:dyDescent="0.2">
      <c r="A382" s="596">
        <f t="shared" si="2"/>
        <v>2022.01</v>
      </c>
      <c r="B382" s="164">
        <v>3105</v>
      </c>
      <c r="C382" s="166">
        <v>93974</v>
      </c>
      <c r="D382" s="34"/>
      <c r="E382" s="34"/>
      <c r="F382" s="34"/>
      <c r="G382" s="34"/>
      <c r="H382" s="34"/>
      <c r="I382" s="34"/>
      <c r="J382" s="34"/>
      <c r="K382" s="34"/>
      <c r="L382" s="34"/>
      <c r="M382" s="34"/>
      <c r="N382" s="34"/>
      <c r="O382" s="34"/>
    </row>
    <row r="383" spans="1:15" ht="12.75" customHeight="1" x14ac:dyDescent="0.2">
      <c r="A383" s="596">
        <f t="shared" si="2"/>
        <v>2022.02</v>
      </c>
      <c r="B383" s="164">
        <v>7032</v>
      </c>
      <c r="C383" s="166">
        <v>155567</v>
      </c>
      <c r="D383" s="34"/>
      <c r="E383" s="34"/>
      <c r="F383" s="34"/>
      <c r="G383" s="34"/>
      <c r="H383" s="34"/>
      <c r="I383" s="34"/>
      <c r="J383" s="34"/>
      <c r="K383" s="34"/>
      <c r="L383" s="34"/>
      <c r="M383" s="34"/>
      <c r="N383" s="34"/>
      <c r="O383" s="34"/>
    </row>
    <row r="384" spans="1:15" ht="12.75" customHeight="1" x14ac:dyDescent="0.2">
      <c r="A384" s="596">
        <f t="shared" si="2"/>
        <v>2022.03</v>
      </c>
      <c r="B384" s="164">
        <v>6305</v>
      </c>
      <c r="C384" s="166">
        <v>139789</v>
      </c>
      <c r="D384" s="34"/>
      <c r="E384" s="34"/>
      <c r="F384" s="34"/>
      <c r="G384" s="34"/>
      <c r="H384" s="34"/>
      <c r="I384" s="34"/>
      <c r="J384" s="34"/>
      <c r="K384" s="34"/>
      <c r="L384" s="34"/>
      <c r="M384" s="34"/>
      <c r="N384" s="34"/>
      <c r="O384" s="34"/>
    </row>
    <row r="385" spans="1:15" ht="12.75" customHeight="1" x14ac:dyDescent="0.2">
      <c r="A385" s="596">
        <f t="shared" si="2"/>
        <v>2022.04</v>
      </c>
      <c r="B385" s="164">
        <v>12696</v>
      </c>
      <c r="C385" s="166">
        <v>170022</v>
      </c>
      <c r="D385" s="34"/>
      <c r="E385" s="34"/>
      <c r="F385" s="34"/>
      <c r="G385" s="34"/>
      <c r="H385" s="34"/>
      <c r="I385" s="34"/>
      <c r="J385" s="34"/>
      <c r="K385" s="34"/>
      <c r="L385" s="34"/>
      <c r="M385" s="34"/>
      <c r="N385" s="34"/>
      <c r="O385" s="34"/>
    </row>
    <row r="386" spans="1:15" ht="12.75" customHeight="1" x14ac:dyDescent="0.2">
      <c r="A386" s="596">
        <f t="shared" si="2"/>
        <v>2022.05</v>
      </c>
      <c r="B386" s="164">
        <v>15100</v>
      </c>
      <c r="C386" s="166">
        <v>188160</v>
      </c>
      <c r="D386" s="34"/>
      <c r="E386" s="34"/>
      <c r="F386" s="34"/>
      <c r="G386" s="34"/>
      <c r="H386" s="34"/>
      <c r="I386" s="34"/>
      <c r="J386" s="34"/>
      <c r="K386" s="34"/>
      <c r="L386" s="34"/>
      <c r="M386" s="34"/>
      <c r="N386" s="34"/>
      <c r="O386" s="34"/>
    </row>
    <row r="387" spans="1:15" ht="12.75" customHeight="1" x14ac:dyDescent="0.2">
      <c r="A387" s="596">
        <f t="shared" si="2"/>
        <v>2022.06</v>
      </c>
      <c r="B387" s="164">
        <v>7792</v>
      </c>
      <c r="C387" s="166">
        <v>146259</v>
      </c>
      <c r="D387" s="34"/>
      <c r="E387" s="34"/>
      <c r="F387" s="34"/>
      <c r="G387" s="34"/>
      <c r="H387" s="34"/>
      <c r="I387" s="34"/>
      <c r="J387" s="34"/>
      <c r="K387" s="34"/>
      <c r="L387" s="34"/>
      <c r="M387" s="34"/>
      <c r="N387" s="34"/>
      <c r="O387" s="34"/>
    </row>
    <row r="388" spans="1:15" ht="12.75" customHeight="1" x14ac:dyDescent="0.2">
      <c r="A388" s="596">
        <f t="shared" si="2"/>
        <v>2022.07</v>
      </c>
      <c r="B388" s="164">
        <v>7827</v>
      </c>
      <c r="C388" s="166">
        <v>141609</v>
      </c>
      <c r="D388" s="34"/>
      <c r="E388" s="34"/>
      <c r="F388" s="34"/>
      <c r="G388" s="34"/>
      <c r="H388" s="34"/>
      <c r="I388" s="34"/>
      <c r="J388" s="34"/>
      <c r="K388" s="34"/>
      <c r="L388" s="34"/>
      <c r="M388" s="34"/>
      <c r="N388" s="34"/>
      <c r="O388" s="34"/>
    </row>
    <row r="389" spans="1:15" ht="12.75" customHeight="1" x14ac:dyDescent="0.2">
      <c r="A389" s="596">
        <f t="shared" si="2"/>
        <v>2022.08</v>
      </c>
      <c r="B389" s="164">
        <v>7679</v>
      </c>
      <c r="C389" s="166">
        <v>154726</v>
      </c>
      <c r="D389" s="34"/>
      <c r="E389" s="34"/>
      <c r="F389" s="34"/>
      <c r="G389" s="34"/>
      <c r="H389" s="34"/>
      <c r="I389" s="34"/>
      <c r="J389" s="34"/>
      <c r="K389" s="34"/>
      <c r="L389" s="34"/>
      <c r="M389" s="34"/>
      <c r="N389" s="34"/>
      <c r="O389" s="34"/>
    </row>
    <row r="390" spans="1:15" ht="12.75" customHeight="1" x14ac:dyDescent="0.2">
      <c r="A390" s="596">
        <f t="shared" si="2"/>
        <v>2022.09</v>
      </c>
      <c r="B390" s="164">
        <v>4354</v>
      </c>
      <c r="C390" s="166">
        <v>166859</v>
      </c>
      <c r="D390" s="34"/>
      <c r="E390" s="34"/>
      <c r="F390" s="34"/>
      <c r="G390" s="34"/>
      <c r="H390" s="34"/>
      <c r="I390" s="34"/>
      <c r="J390" s="34"/>
      <c r="K390" s="34"/>
      <c r="L390" s="34"/>
      <c r="M390" s="34"/>
      <c r="N390" s="34"/>
      <c r="O390" s="34"/>
    </row>
    <row r="391" spans="1:15" ht="12.75" customHeight="1" x14ac:dyDescent="0.2">
      <c r="A391" s="596">
        <f t="shared" si="2"/>
        <v>2022.1</v>
      </c>
      <c r="B391" s="164">
        <v>8389</v>
      </c>
      <c r="C391" s="166">
        <v>151186</v>
      </c>
      <c r="D391" s="34"/>
      <c r="E391" s="34"/>
      <c r="F391" s="34"/>
      <c r="G391" s="34"/>
      <c r="H391" s="34"/>
      <c r="I391" s="34"/>
      <c r="J391" s="34"/>
      <c r="K391" s="34"/>
      <c r="L391" s="34"/>
      <c r="M391" s="34"/>
      <c r="N391" s="34"/>
      <c r="O391" s="34"/>
    </row>
    <row r="392" spans="1:15" ht="12.75" customHeight="1" x14ac:dyDescent="0.2">
      <c r="A392" s="596">
        <f t="shared" si="2"/>
        <v>2022.11</v>
      </c>
      <c r="B392" s="164">
        <v>30027</v>
      </c>
      <c r="C392" s="166">
        <v>183115</v>
      </c>
      <c r="D392" s="34"/>
      <c r="E392" s="34"/>
      <c r="F392" s="34"/>
      <c r="G392" s="34"/>
      <c r="H392" s="34"/>
      <c r="I392" s="34"/>
      <c r="J392" s="34"/>
      <c r="K392" s="34"/>
      <c r="L392" s="34"/>
      <c r="M392" s="34"/>
      <c r="N392" s="34"/>
      <c r="O392" s="34"/>
    </row>
    <row r="393" spans="1:15" ht="12.75" customHeight="1" x14ac:dyDescent="0.2">
      <c r="A393" s="596">
        <f t="shared" si="2"/>
        <v>2022.12</v>
      </c>
      <c r="B393" s="164">
        <v>7801</v>
      </c>
      <c r="C393" s="166">
        <v>149612</v>
      </c>
      <c r="D393" s="34"/>
      <c r="E393" s="34"/>
      <c r="F393" s="34"/>
      <c r="G393" s="34"/>
      <c r="H393" s="34"/>
      <c r="I393" s="34"/>
      <c r="J393" s="34"/>
      <c r="K393" s="34"/>
      <c r="L393" s="34"/>
      <c r="M393" s="34"/>
      <c r="N393" s="34"/>
      <c r="O393" s="34"/>
    </row>
    <row r="394" spans="1:15" ht="12.75" customHeight="1" x14ac:dyDescent="0.2">
      <c r="A394" s="596">
        <f t="shared" si="2"/>
        <v>2023.01</v>
      </c>
      <c r="B394" s="164">
        <v>19991</v>
      </c>
      <c r="C394" s="166">
        <v>210371</v>
      </c>
      <c r="D394" s="34"/>
      <c r="E394" s="34"/>
      <c r="F394" s="34"/>
      <c r="G394" s="34"/>
      <c r="H394" s="34"/>
      <c r="I394" s="34"/>
      <c r="J394" s="34"/>
      <c r="K394" s="34"/>
      <c r="L394" s="34"/>
      <c r="M394" s="34"/>
      <c r="N394" s="34"/>
      <c r="O394" s="34"/>
    </row>
    <row r="395" spans="1:15" ht="12.75" customHeight="1" x14ac:dyDescent="0.2">
      <c r="A395" s="596">
        <f t="shared" si="2"/>
        <v>2023.02</v>
      </c>
      <c r="B395" s="164">
        <v>4960</v>
      </c>
      <c r="C395" s="166">
        <v>138999</v>
      </c>
      <c r="D395" s="34"/>
      <c r="E395" s="34"/>
      <c r="F395" s="34"/>
      <c r="G395" s="34"/>
      <c r="H395" s="34"/>
      <c r="I395" s="34"/>
      <c r="J395" s="34"/>
      <c r="K395" s="34"/>
      <c r="L395" s="34"/>
      <c r="M395" s="34"/>
      <c r="N395" s="34"/>
      <c r="O395" s="34"/>
    </row>
    <row r="396" spans="1:15" ht="12.75" customHeight="1" x14ac:dyDescent="0.2">
      <c r="A396" s="596">
        <f t="shared" ref="A396:A409" si="3">A384+1</f>
        <v>2023.03</v>
      </c>
      <c r="B396" s="164">
        <v>10393</v>
      </c>
      <c r="C396" s="166">
        <v>170199</v>
      </c>
      <c r="D396" s="34"/>
      <c r="E396" s="34"/>
      <c r="F396" s="34"/>
      <c r="G396" s="34"/>
      <c r="H396" s="34"/>
      <c r="I396" s="34"/>
      <c r="J396" s="34"/>
      <c r="K396" s="34"/>
      <c r="L396" s="34"/>
      <c r="M396" s="34"/>
      <c r="N396" s="34"/>
      <c r="O396" s="34"/>
    </row>
    <row r="397" spans="1:15" ht="12.75" customHeight="1" x14ac:dyDescent="0.2">
      <c r="A397" s="596">
        <f t="shared" si="3"/>
        <v>2023.04</v>
      </c>
      <c r="B397" s="593" t="e">
        <v>#N/A</v>
      </c>
      <c r="C397" s="166">
        <v>145096</v>
      </c>
      <c r="D397" s="34"/>
      <c r="E397" s="34"/>
      <c r="F397" s="34"/>
      <c r="G397" s="34"/>
      <c r="H397" s="34"/>
      <c r="I397" s="34"/>
      <c r="J397" s="34"/>
      <c r="K397" s="34"/>
      <c r="L397" s="34"/>
      <c r="M397" s="34"/>
      <c r="N397" s="34"/>
      <c r="O397" s="34"/>
    </row>
    <row r="398" spans="1:15" ht="12.75" customHeight="1" x14ac:dyDescent="0.2">
      <c r="A398" s="596">
        <f t="shared" si="3"/>
        <v>2023.05</v>
      </c>
      <c r="B398" s="164">
        <v>9788</v>
      </c>
      <c r="C398" s="166">
        <v>125404</v>
      </c>
      <c r="D398" s="34"/>
      <c r="E398" s="34"/>
      <c r="F398" s="34"/>
      <c r="G398" s="34"/>
      <c r="H398" s="34"/>
      <c r="I398" s="34"/>
      <c r="J398" s="34"/>
      <c r="K398" s="34"/>
      <c r="L398" s="34"/>
      <c r="M398" s="34"/>
      <c r="N398" s="34"/>
      <c r="O398" s="34"/>
    </row>
    <row r="399" spans="1:15" ht="12.75" customHeight="1" x14ac:dyDescent="0.2">
      <c r="A399" s="596">
        <f t="shared" si="3"/>
        <v>2023.06</v>
      </c>
      <c r="B399" s="164">
        <v>10908</v>
      </c>
      <c r="C399" s="166">
        <v>182956</v>
      </c>
      <c r="D399" s="34"/>
      <c r="E399" s="34"/>
      <c r="F399" s="34"/>
      <c r="G399" s="34"/>
      <c r="H399" s="34"/>
      <c r="I399" s="34"/>
      <c r="J399" s="34"/>
      <c r="K399" s="34"/>
      <c r="L399" s="34"/>
      <c r="M399" s="34"/>
      <c r="N399" s="34"/>
      <c r="O399" s="34"/>
    </row>
    <row r="400" spans="1:15" ht="12.75" customHeight="1" x14ac:dyDescent="0.2">
      <c r="A400" s="596">
        <f t="shared" si="3"/>
        <v>2023.07</v>
      </c>
      <c r="B400" s="164">
        <v>27193</v>
      </c>
      <c r="C400" s="166">
        <v>144350</v>
      </c>
      <c r="D400" s="34"/>
      <c r="E400" s="34"/>
      <c r="F400" s="34"/>
      <c r="G400" s="34"/>
      <c r="H400" s="34"/>
      <c r="I400" s="34"/>
      <c r="J400" s="34"/>
      <c r="K400" s="34"/>
      <c r="L400" s="34"/>
      <c r="M400" s="34"/>
      <c r="N400" s="34"/>
      <c r="O400" s="34"/>
    </row>
    <row r="401" spans="1:15" ht="12.75" customHeight="1" x14ac:dyDescent="0.2">
      <c r="A401" s="596">
        <f t="shared" si="3"/>
        <v>2023.08</v>
      </c>
      <c r="B401" s="164">
        <v>27193</v>
      </c>
      <c r="C401" s="166">
        <v>186728</v>
      </c>
      <c r="D401" s="34"/>
      <c r="E401" s="34"/>
      <c r="F401" s="34"/>
      <c r="G401" s="34"/>
      <c r="H401" s="34"/>
      <c r="I401" s="34"/>
      <c r="J401" s="34"/>
      <c r="K401" s="34"/>
      <c r="L401" s="34"/>
      <c r="M401" s="34"/>
      <c r="N401" s="34"/>
      <c r="O401" s="34"/>
    </row>
    <row r="402" spans="1:15" ht="12.75" customHeight="1" x14ac:dyDescent="0.2">
      <c r="A402" s="596">
        <f t="shared" si="3"/>
        <v>2023.09</v>
      </c>
      <c r="B402" s="164">
        <v>12637</v>
      </c>
      <c r="C402" s="166">
        <v>195217</v>
      </c>
      <c r="D402" s="34"/>
      <c r="E402" s="34"/>
      <c r="F402" s="34"/>
      <c r="G402" s="34"/>
      <c r="H402" s="34"/>
      <c r="I402" s="34"/>
      <c r="J402" s="34"/>
      <c r="K402" s="34"/>
      <c r="L402" s="34"/>
      <c r="M402" s="34"/>
      <c r="N402" s="34"/>
      <c r="O402" s="34"/>
    </row>
    <row r="403" spans="1:15" ht="12.75" customHeight="1" x14ac:dyDescent="0.2">
      <c r="A403" s="596">
        <f t="shared" si="3"/>
        <v>2023.1</v>
      </c>
      <c r="B403" s="164">
        <v>4790</v>
      </c>
      <c r="C403" s="166">
        <v>140332</v>
      </c>
      <c r="D403" s="34"/>
      <c r="E403" s="34"/>
      <c r="F403" s="34"/>
      <c r="G403" s="34"/>
      <c r="H403" s="34"/>
      <c r="I403" s="34"/>
      <c r="J403" s="34"/>
      <c r="K403" s="34"/>
      <c r="L403" s="34"/>
      <c r="M403" s="34"/>
      <c r="N403" s="34"/>
      <c r="O403" s="34"/>
    </row>
    <row r="404" spans="1:15" ht="12.75" customHeight="1" x14ac:dyDescent="0.2">
      <c r="A404" s="596">
        <f t="shared" si="3"/>
        <v>2023.11</v>
      </c>
      <c r="B404" s="164">
        <v>8745</v>
      </c>
      <c r="C404" s="166">
        <v>171765</v>
      </c>
      <c r="D404" s="34"/>
      <c r="E404" s="34"/>
      <c r="F404" s="34"/>
      <c r="G404" s="34"/>
      <c r="H404" s="34"/>
      <c r="I404" s="34"/>
      <c r="J404" s="34"/>
      <c r="K404" s="34"/>
      <c r="L404" s="34"/>
      <c r="M404" s="34"/>
      <c r="N404" s="34"/>
      <c r="O404" s="34"/>
    </row>
    <row r="405" spans="1:15" ht="12.75" customHeight="1" x14ac:dyDescent="0.2">
      <c r="A405" s="596">
        <f t="shared" si="3"/>
        <v>2023.12</v>
      </c>
      <c r="B405" s="164">
        <v>5579</v>
      </c>
      <c r="C405" s="166">
        <v>133409</v>
      </c>
      <c r="D405" s="34"/>
      <c r="E405" s="34"/>
      <c r="F405" s="34"/>
      <c r="G405" s="34"/>
      <c r="H405" s="34"/>
      <c r="I405" s="34"/>
      <c r="J405" s="34"/>
      <c r="K405" s="34"/>
      <c r="L405" s="34"/>
      <c r="M405" s="34"/>
      <c r="N405" s="34"/>
      <c r="O405" s="34"/>
    </row>
    <row r="406" spans="1:15" ht="12.75" customHeight="1" x14ac:dyDescent="0.2">
      <c r="A406" s="596">
        <f t="shared" si="3"/>
        <v>2024.01</v>
      </c>
      <c r="B406" s="164">
        <v>2573</v>
      </c>
      <c r="C406" s="166">
        <v>102702</v>
      </c>
      <c r="D406" s="34"/>
      <c r="E406" s="34"/>
      <c r="F406" s="34"/>
      <c r="G406" s="34"/>
      <c r="H406" s="34"/>
      <c r="I406" s="34"/>
      <c r="J406" s="34"/>
      <c r="K406" s="34"/>
      <c r="L406" s="34"/>
      <c r="M406" s="34"/>
      <c r="N406" s="34"/>
      <c r="O406" s="34"/>
    </row>
    <row r="407" spans="1:15" ht="12.75" customHeight="1" x14ac:dyDescent="0.2">
      <c r="A407" s="596">
        <f t="shared" si="3"/>
        <v>2024.02</v>
      </c>
      <c r="B407" s="164">
        <v>2485</v>
      </c>
      <c r="C407" s="166">
        <v>90678</v>
      </c>
      <c r="D407" s="34"/>
      <c r="E407" s="34"/>
      <c r="F407" s="34"/>
      <c r="G407" s="34"/>
      <c r="H407" s="34"/>
      <c r="I407" s="34"/>
      <c r="J407" s="34"/>
      <c r="K407" s="34"/>
      <c r="L407" s="34"/>
      <c r="M407" s="34"/>
      <c r="N407" s="34"/>
      <c r="O407" s="34"/>
    </row>
    <row r="408" spans="1:15" ht="12.75" customHeight="1" x14ac:dyDescent="0.2">
      <c r="A408" s="596">
        <f t="shared" si="3"/>
        <v>2024.03</v>
      </c>
      <c r="B408" s="164">
        <v>6369</v>
      </c>
      <c r="C408" s="166">
        <v>127362</v>
      </c>
      <c r="D408" s="34"/>
      <c r="E408" s="34"/>
      <c r="F408" s="34"/>
      <c r="G408" s="34"/>
      <c r="H408" s="34"/>
      <c r="I408" s="34"/>
      <c r="J408" s="34"/>
      <c r="K408" s="34"/>
      <c r="L408" s="34"/>
      <c r="M408" s="34"/>
      <c r="N408" s="34"/>
      <c r="O408" s="34"/>
    </row>
    <row r="409" spans="1:15" ht="12.75" customHeight="1" x14ac:dyDescent="0.2">
      <c r="A409" s="596">
        <f t="shared" si="3"/>
        <v>2024.04</v>
      </c>
      <c r="B409" s="164">
        <v>14972</v>
      </c>
      <c r="C409" s="166">
        <v>92926</v>
      </c>
      <c r="D409" s="34"/>
      <c r="E409" s="34"/>
      <c r="F409" s="34"/>
      <c r="G409" s="34"/>
      <c r="H409" s="34"/>
      <c r="I409" s="34"/>
      <c r="J409" s="34"/>
      <c r="K409" s="34"/>
      <c r="L409" s="34"/>
      <c r="M409" s="34"/>
      <c r="N409" s="34"/>
      <c r="O409" s="34"/>
    </row>
    <row r="410" spans="1:15" ht="12.75" customHeight="1" x14ac:dyDescent="0.2">
      <c r="A410" s="596">
        <f t="shared" ref="A410:A417" si="4">A398+1</f>
        <v>2024.05</v>
      </c>
      <c r="B410" s="164">
        <v>6291</v>
      </c>
      <c r="C410" s="166">
        <v>102192</v>
      </c>
      <c r="D410" s="34"/>
      <c r="E410" s="34"/>
      <c r="F410" s="34"/>
      <c r="G410" s="34"/>
      <c r="H410" s="34"/>
      <c r="I410" s="34"/>
      <c r="J410" s="34"/>
      <c r="K410" s="34"/>
      <c r="L410" s="34"/>
      <c r="M410" s="34"/>
      <c r="N410" s="34"/>
      <c r="O410" s="34"/>
    </row>
    <row r="411" spans="1:15" ht="12.75" customHeight="1" x14ac:dyDescent="0.2">
      <c r="A411" s="596">
        <f t="shared" si="4"/>
        <v>2024.06</v>
      </c>
      <c r="B411" s="164">
        <v>4438</v>
      </c>
      <c r="C411" s="166">
        <v>82142</v>
      </c>
      <c r="D411" s="34"/>
      <c r="E411" s="34"/>
      <c r="F411" s="34"/>
      <c r="G411" s="34"/>
      <c r="H411" s="34"/>
      <c r="I411" s="34"/>
      <c r="J411" s="34"/>
      <c r="K411" s="34"/>
      <c r="L411" s="34"/>
      <c r="M411" s="34"/>
      <c r="N411" s="34"/>
      <c r="O411" s="34"/>
    </row>
    <row r="412" spans="1:15" ht="12.75" customHeight="1" x14ac:dyDescent="0.2">
      <c r="A412" s="596">
        <f t="shared" si="4"/>
        <v>2024.07</v>
      </c>
      <c r="B412" s="164">
        <v>4618</v>
      </c>
      <c r="C412" s="166">
        <v>138624</v>
      </c>
      <c r="D412" s="34"/>
      <c r="E412" s="34"/>
      <c r="F412" s="34"/>
      <c r="G412" s="34"/>
      <c r="H412" s="34"/>
      <c r="I412" s="34"/>
      <c r="J412" s="34"/>
      <c r="K412" s="34"/>
      <c r="L412" s="34"/>
      <c r="M412" s="34"/>
      <c r="N412" s="34"/>
      <c r="O412" s="34"/>
    </row>
    <row r="413" spans="1:15" ht="12.75" customHeight="1" x14ac:dyDescent="0.2">
      <c r="A413" s="596">
        <f t="shared" si="4"/>
        <v>2024.08</v>
      </c>
      <c r="B413" s="164">
        <v>10364</v>
      </c>
      <c r="C413" s="166">
        <v>160778</v>
      </c>
      <c r="D413" s="34"/>
      <c r="E413" s="34"/>
      <c r="F413" s="34"/>
      <c r="G413" s="34"/>
      <c r="H413" s="34"/>
      <c r="I413" s="34"/>
      <c r="J413" s="34"/>
      <c r="K413" s="34"/>
      <c r="L413" s="34"/>
      <c r="M413" s="34"/>
      <c r="N413" s="34"/>
      <c r="O413" s="34"/>
    </row>
    <row r="414" spans="1:15" ht="12.75" customHeight="1" x14ac:dyDescent="0.2">
      <c r="A414" s="596">
        <f t="shared" si="4"/>
        <v>2024.09</v>
      </c>
      <c r="B414" s="164">
        <v>17151</v>
      </c>
      <c r="C414" s="166">
        <v>163538</v>
      </c>
      <c r="D414" s="34"/>
      <c r="E414" s="34"/>
      <c r="F414" s="34"/>
      <c r="G414" s="34"/>
      <c r="H414" s="34"/>
      <c r="I414" s="34"/>
      <c r="J414" s="34"/>
      <c r="K414" s="34"/>
      <c r="L414" s="34"/>
      <c r="M414" s="34"/>
      <c r="N414" s="34"/>
      <c r="O414" s="34"/>
    </row>
    <row r="415" spans="1:15" ht="12.75" customHeight="1" x14ac:dyDescent="0.2">
      <c r="A415" s="596">
        <f t="shared" si="4"/>
        <v>2024.1</v>
      </c>
      <c r="B415" s="164">
        <v>5042</v>
      </c>
      <c r="C415" s="166">
        <v>189966</v>
      </c>
      <c r="D415" s="34"/>
      <c r="E415" s="34"/>
      <c r="F415" s="34"/>
      <c r="G415" s="34"/>
      <c r="H415" s="34"/>
      <c r="I415" s="34"/>
      <c r="J415" s="34"/>
      <c r="K415" s="34"/>
      <c r="L415" s="34"/>
      <c r="M415" s="34"/>
      <c r="N415" s="34"/>
      <c r="O415" s="34"/>
    </row>
    <row r="416" spans="1:15" ht="12.75" customHeight="1" x14ac:dyDescent="0.2">
      <c r="A416" s="596">
        <f t="shared" si="4"/>
        <v>2024.11</v>
      </c>
      <c r="B416" s="164">
        <v>4746</v>
      </c>
      <c r="C416" s="166">
        <v>82468</v>
      </c>
      <c r="D416" s="34"/>
      <c r="E416" s="34"/>
      <c r="F416" s="34"/>
      <c r="G416" s="34"/>
      <c r="H416" s="34"/>
      <c r="I416" s="34"/>
      <c r="J416" s="34"/>
      <c r="K416" s="34"/>
      <c r="L416" s="34"/>
      <c r="M416" s="34"/>
      <c r="N416" s="34"/>
      <c r="O416" s="34"/>
    </row>
    <row r="417" spans="1:15" ht="12.75" customHeight="1" x14ac:dyDescent="0.2">
      <c r="A417" s="596">
        <f t="shared" si="4"/>
        <v>2024.12</v>
      </c>
      <c r="B417" s="164">
        <v>9127</v>
      </c>
      <c r="C417" s="166">
        <v>133813</v>
      </c>
      <c r="D417" s="34"/>
      <c r="E417" s="34"/>
      <c r="F417" s="34"/>
      <c r="G417" s="34"/>
      <c r="H417" s="34"/>
      <c r="I417" s="34"/>
      <c r="J417" s="34"/>
      <c r="K417" s="34"/>
      <c r="L417" s="34"/>
      <c r="M417" s="34"/>
      <c r="N417" s="34"/>
      <c r="O417" s="34"/>
    </row>
    <row r="418" spans="1:15" ht="12.75" customHeight="1" x14ac:dyDescent="0.2">
      <c r="A418" s="442">
        <f>A406+1</f>
        <v>2025.01</v>
      </c>
      <c r="B418" s="164">
        <v>8509</v>
      </c>
      <c r="C418" s="166">
        <v>80002</v>
      </c>
      <c r="D418" s="34"/>
      <c r="E418" s="34"/>
      <c r="F418" s="34"/>
      <c r="G418" s="34"/>
      <c r="H418" s="34"/>
      <c r="I418" s="34"/>
      <c r="J418" s="34"/>
      <c r="K418" s="34"/>
      <c r="L418" s="34"/>
      <c r="M418" s="34"/>
      <c r="N418" s="34"/>
      <c r="O418" s="34"/>
    </row>
    <row r="419" spans="1:15" ht="12.75" customHeight="1" x14ac:dyDescent="0.2">
      <c r="A419" s="442">
        <f>A407+1</f>
        <v>2025.02</v>
      </c>
      <c r="B419" s="164">
        <v>14625</v>
      </c>
      <c r="C419" s="166">
        <v>87494</v>
      </c>
      <c r="D419" s="34"/>
      <c r="E419" s="34"/>
      <c r="F419" s="34"/>
      <c r="G419" s="34"/>
      <c r="H419" s="34"/>
      <c r="I419" s="34"/>
      <c r="J419" s="34"/>
      <c r="K419" s="34"/>
      <c r="L419" s="34"/>
      <c r="M419" s="34"/>
      <c r="N419" s="34"/>
      <c r="O419" s="34"/>
    </row>
    <row r="420" spans="1:15" ht="12.75" customHeight="1" x14ac:dyDescent="0.2">
      <c r="A420" s="442">
        <f>A408+1</f>
        <v>2025.03</v>
      </c>
      <c r="B420" s="164">
        <v>6906</v>
      </c>
      <c r="C420" s="166">
        <v>105774</v>
      </c>
      <c r="D420" s="34"/>
      <c r="E420" s="34"/>
      <c r="F420" s="34"/>
      <c r="G420" s="34"/>
      <c r="H420" s="34"/>
      <c r="I420" s="34"/>
      <c r="J420" s="34"/>
      <c r="K420" s="34"/>
      <c r="L420" s="34"/>
      <c r="M420" s="34"/>
      <c r="N420" s="34"/>
      <c r="O420" s="34"/>
    </row>
    <row r="421" spans="1:15" ht="12.75" customHeight="1" x14ac:dyDescent="0.2">
      <c r="A421" s="442">
        <f>A409+1</f>
        <v>2025.04</v>
      </c>
      <c r="B421" s="164">
        <v>10272</v>
      </c>
      <c r="C421" s="166">
        <v>121361</v>
      </c>
      <c r="D421" s="34"/>
      <c r="E421" s="34"/>
      <c r="F421" s="34"/>
      <c r="G421" s="34"/>
      <c r="H421" s="34"/>
      <c r="I421" s="34"/>
      <c r="J421" s="34"/>
      <c r="K421" s="34"/>
      <c r="L421" s="34"/>
      <c r="M421" s="34"/>
      <c r="N421" s="34"/>
      <c r="O421" s="34"/>
    </row>
    <row r="422" spans="1:15" ht="12.75" customHeight="1" x14ac:dyDescent="0.2">
      <c r="A422" s="442">
        <v>2025.05</v>
      </c>
      <c r="B422" s="164">
        <v>15823</v>
      </c>
      <c r="C422" s="166">
        <v>114562</v>
      </c>
      <c r="D422" s="34"/>
      <c r="E422" s="34"/>
      <c r="F422" s="34"/>
      <c r="G422" s="34"/>
      <c r="H422" s="34"/>
      <c r="I422" s="34"/>
      <c r="J422" s="34"/>
      <c r="K422" s="34"/>
      <c r="L422" s="34"/>
      <c r="M422" s="34"/>
      <c r="N422" s="34"/>
      <c r="O422" s="34"/>
    </row>
    <row r="423" spans="1:15" ht="12.75" customHeight="1" x14ac:dyDescent="0.2">
      <c r="A423" s="442">
        <v>2025.06</v>
      </c>
      <c r="B423" s="164">
        <v>11850</v>
      </c>
      <c r="C423" s="166">
        <v>144514</v>
      </c>
      <c r="D423" s="34"/>
      <c r="E423" s="34"/>
      <c r="F423" s="34"/>
      <c r="G423" s="34"/>
      <c r="H423" s="34"/>
      <c r="I423" s="34"/>
      <c r="J423" s="34"/>
      <c r="K423" s="34"/>
      <c r="L423" s="34"/>
      <c r="M423" s="34"/>
      <c r="N423" s="34"/>
      <c r="O423" s="34"/>
    </row>
    <row r="424" spans="1:15" ht="12.75" customHeight="1" x14ac:dyDescent="0.2">
      <c r="A424" s="442">
        <v>2025.07</v>
      </c>
      <c r="B424" s="164">
        <v>12611</v>
      </c>
      <c r="C424" s="166">
        <v>109088</v>
      </c>
      <c r="D424" s="34"/>
      <c r="E424" s="34"/>
      <c r="F424" s="34"/>
      <c r="G424" s="34"/>
      <c r="H424" s="34"/>
      <c r="I424" s="34"/>
      <c r="J424" s="34"/>
      <c r="K424" s="34"/>
      <c r="L424" s="34"/>
      <c r="M424" s="34"/>
      <c r="N424" s="34"/>
      <c r="O424" s="34"/>
    </row>
    <row r="425" spans="1:15" ht="12.75" customHeight="1" x14ac:dyDescent="0.2">
      <c r="A425" s="442">
        <v>2025.08</v>
      </c>
      <c r="B425" s="164">
        <v>8081</v>
      </c>
      <c r="C425" s="166">
        <v>100383</v>
      </c>
      <c r="D425" s="34"/>
      <c r="E425" s="34"/>
      <c r="F425" s="34"/>
      <c r="G425" s="34"/>
      <c r="H425" s="34"/>
      <c r="I425" s="34"/>
      <c r="J425" s="34"/>
      <c r="K425" s="34"/>
      <c r="L425" s="34"/>
      <c r="M425" s="34"/>
      <c r="N425" s="34"/>
      <c r="O425" s="34"/>
    </row>
    <row r="426" spans="1:15" ht="12.75" customHeight="1" x14ac:dyDescent="0.2">
      <c r="A426" s="442">
        <v>2025.09</v>
      </c>
      <c r="B426" s="164">
        <v>10947</v>
      </c>
      <c r="C426" s="166">
        <v>105128</v>
      </c>
      <c r="D426" s="34"/>
      <c r="E426" s="34"/>
      <c r="F426" s="34"/>
      <c r="G426" s="34"/>
      <c r="H426" s="34"/>
      <c r="I426" s="34"/>
      <c r="J426" s="34"/>
      <c r="K426" s="34"/>
      <c r="L426" s="34"/>
      <c r="M426" s="34"/>
      <c r="N426" s="34"/>
      <c r="O426" s="34"/>
    </row>
    <row r="427" spans="1:15" ht="12.75" customHeight="1" x14ac:dyDescent="0.2">
      <c r="A427" s="442">
        <v>2025.1</v>
      </c>
      <c r="B427" s="164">
        <v>35234</v>
      </c>
      <c r="C427" s="166">
        <v>161202</v>
      </c>
      <c r="D427" s="34"/>
      <c r="E427" s="34"/>
      <c r="F427" s="34"/>
      <c r="G427" s="34"/>
      <c r="H427" s="34"/>
      <c r="I427" s="34"/>
      <c r="J427" s="34"/>
      <c r="K427" s="34"/>
      <c r="L427" s="34"/>
      <c r="M427" s="34"/>
      <c r="N427" s="34"/>
      <c r="O427" s="34"/>
    </row>
    <row r="428" spans="1:15" ht="12.75" customHeight="1" x14ac:dyDescent="0.2">
      <c r="A428" s="442">
        <v>2025.11</v>
      </c>
      <c r="B428" s="164">
        <v>8908</v>
      </c>
      <c r="C428" s="166">
        <v>113804</v>
      </c>
      <c r="D428" s="34"/>
      <c r="E428" s="34"/>
      <c r="F428" s="34"/>
      <c r="G428" s="34"/>
      <c r="H428" s="34"/>
      <c r="I428" s="34"/>
      <c r="J428" s="34"/>
      <c r="K428" s="34"/>
      <c r="L428" s="34"/>
      <c r="M428" s="34"/>
      <c r="N428" s="34"/>
      <c r="O428" s="34"/>
    </row>
    <row r="429" spans="1:15" ht="12.75" customHeight="1" x14ac:dyDescent="0.2">
      <c r="A429" s="442">
        <v>2025.12</v>
      </c>
      <c r="B429" s="164">
        <v>5882</v>
      </c>
      <c r="C429" s="166">
        <v>117461</v>
      </c>
      <c r="D429" s="34"/>
      <c r="E429" s="34"/>
      <c r="F429" s="34"/>
      <c r="G429" s="34"/>
      <c r="H429" s="34"/>
      <c r="I429" s="34"/>
      <c r="J429" s="34"/>
      <c r="K429" s="34"/>
      <c r="L429" s="34"/>
      <c r="M429" s="34"/>
      <c r="N429" s="34"/>
      <c r="O429" s="34"/>
    </row>
    <row r="430" spans="1:15" ht="12.75" customHeight="1" x14ac:dyDescent="0.2">
      <c r="A430" s="442">
        <v>2026.01</v>
      </c>
      <c r="B430" s="164" t="e">
        <v>#N/A</v>
      </c>
      <c r="C430" s="166" t="e">
        <v>#N/A</v>
      </c>
      <c r="D430" s="34"/>
      <c r="E430" s="34"/>
      <c r="F430" s="34"/>
      <c r="G430" s="34"/>
      <c r="H430" s="34"/>
      <c r="I430" s="34"/>
      <c r="J430" s="34"/>
      <c r="K430" s="34"/>
      <c r="L430" s="34"/>
      <c r="M430" s="34"/>
      <c r="N430" s="34"/>
      <c r="O430" s="34"/>
    </row>
    <row r="431" spans="1:15" ht="12.75" customHeight="1" x14ac:dyDescent="0.2">
      <c r="A431" s="442">
        <v>2026.02</v>
      </c>
      <c r="B431" s="164" t="e">
        <v>#N/A</v>
      </c>
      <c r="C431" s="166" t="e">
        <v>#N/A</v>
      </c>
      <c r="D431" s="34"/>
      <c r="E431" s="34"/>
      <c r="F431" s="34"/>
      <c r="G431" s="34"/>
      <c r="H431" s="34"/>
      <c r="I431" s="34"/>
      <c r="J431" s="34"/>
      <c r="K431" s="34"/>
      <c r="L431" s="34"/>
      <c r="M431" s="34"/>
      <c r="N431" s="34"/>
      <c r="O431" s="34"/>
    </row>
    <row r="432" spans="1:15" ht="12.75" customHeight="1" x14ac:dyDescent="0.2">
      <c r="A432" s="442">
        <v>2026.03</v>
      </c>
      <c r="B432" s="164" t="e">
        <v>#N/A</v>
      </c>
      <c r="C432" s="166" t="e">
        <v>#N/A</v>
      </c>
      <c r="D432" s="34"/>
      <c r="E432" s="34"/>
      <c r="F432" s="34"/>
      <c r="G432" s="34"/>
      <c r="H432" s="34"/>
      <c r="I432" s="34"/>
      <c r="J432" s="34"/>
      <c r="K432" s="34"/>
      <c r="L432" s="34"/>
      <c r="M432" s="34"/>
      <c r="N432" s="34"/>
      <c r="O432" s="34"/>
    </row>
    <row r="433" spans="1:15" ht="12.75" customHeight="1" x14ac:dyDescent="0.2">
      <c r="A433" s="442">
        <v>2026.04</v>
      </c>
      <c r="B433" s="164" t="e">
        <v>#N/A</v>
      </c>
      <c r="C433" s="166" t="e">
        <v>#N/A</v>
      </c>
      <c r="D433" s="34"/>
      <c r="E433" s="34"/>
      <c r="F433" s="34"/>
      <c r="G433" s="34"/>
      <c r="H433" s="34"/>
      <c r="I433" s="34"/>
      <c r="J433" s="34"/>
      <c r="K433" s="34"/>
      <c r="L433" s="34"/>
      <c r="M433" s="34"/>
      <c r="N433" s="34"/>
      <c r="O433" s="34"/>
    </row>
    <row r="434" spans="1:15" ht="12.75" customHeight="1" x14ac:dyDescent="0.2">
      <c r="A434" s="442">
        <v>2026.05</v>
      </c>
      <c r="B434" s="164" t="e">
        <v>#N/A</v>
      </c>
      <c r="C434" s="166" t="e">
        <v>#N/A</v>
      </c>
      <c r="D434" s="34"/>
      <c r="E434" s="34"/>
      <c r="F434" s="34"/>
      <c r="G434" s="34"/>
      <c r="H434" s="34"/>
      <c r="I434" s="34"/>
      <c r="J434" s="34"/>
      <c r="K434" s="34"/>
      <c r="L434" s="34"/>
      <c r="M434" s="34"/>
      <c r="N434" s="34"/>
      <c r="O434" s="34"/>
    </row>
    <row r="435" spans="1:15" ht="12.75" customHeight="1" x14ac:dyDescent="0.2">
      <c r="A435" s="442">
        <v>2026.06</v>
      </c>
      <c r="B435" s="164" t="e">
        <v>#N/A</v>
      </c>
      <c r="C435" s="166" t="e">
        <v>#N/A</v>
      </c>
      <c r="D435" s="34"/>
      <c r="E435" s="34"/>
      <c r="F435" s="34"/>
      <c r="G435" s="34"/>
      <c r="H435" s="34"/>
      <c r="I435" s="34"/>
      <c r="J435" s="34"/>
      <c r="K435" s="34"/>
      <c r="L435" s="34"/>
      <c r="M435" s="34"/>
      <c r="N435" s="34"/>
      <c r="O435" s="34"/>
    </row>
    <row r="436" spans="1:15" ht="12.75" customHeight="1" x14ac:dyDescent="0.2">
      <c r="A436" s="442">
        <v>2026.07</v>
      </c>
      <c r="B436" s="164" t="e">
        <v>#N/A</v>
      </c>
      <c r="C436" s="166" t="e">
        <v>#N/A</v>
      </c>
      <c r="D436" s="34"/>
      <c r="E436" s="34"/>
      <c r="F436" s="34"/>
      <c r="G436" s="34"/>
      <c r="H436" s="34"/>
      <c r="I436" s="34"/>
      <c r="J436" s="34"/>
      <c r="K436" s="34"/>
      <c r="L436" s="34"/>
      <c r="M436" s="34"/>
      <c r="N436" s="34"/>
      <c r="O436" s="34"/>
    </row>
    <row r="437" spans="1:15" ht="12.75" customHeight="1" x14ac:dyDescent="0.2">
      <c r="A437" s="442">
        <v>2026.08</v>
      </c>
      <c r="B437" s="164" t="e">
        <v>#N/A</v>
      </c>
      <c r="C437" s="166" t="e">
        <v>#N/A</v>
      </c>
      <c r="D437" s="34"/>
      <c r="E437" s="34"/>
      <c r="F437" s="34"/>
      <c r="G437" s="34"/>
      <c r="H437" s="34"/>
      <c r="I437" s="34"/>
      <c r="J437" s="34"/>
      <c r="K437" s="34"/>
      <c r="L437" s="34"/>
      <c r="M437" s="34"/>
      <c r="N437" s="34"/>
      <c r="O437" s="34"/>
    </row>
    <row r="438" spans="1:15" ht="12.75" customHeight="1" x14ac:dyDescent="0.2">
      <c r="A438" s="442">
        <v>2026.09</v>
      </c>
      <c r="B438" s="164" t="e">
        <v>#N/A</v>
      </c>
      <c r="C438" s="166" t="e">
        <v>#N/A</v>
      </c>
      <c r="D438" s="34"/>
      <c r="E438" s="34"/>
      <c r="F438" s="34"/>
      <c r="G438" s="34"/>
      <c r="H438" s="34"/>
      <c r="I438" s="34"/>
      <c r="J438" s="34"/>
      <c r="K438" s="34"/>
      <c r="L438" s="34"/>
      <c r="M438" s="34"/>
      <c r="N438" s="34"/>
      <c r="O438" s="34"/>
    </row>
    <row r="439" spans="1:15" ht="12.75" customHeight="1" x14ac:dyDescent="0.2">
      <c r="A439" s="442">
        <v>2026.1</v>
      </c>
      <c r="B439" s="164" t="e">
        <v>#N/A</v>
      </c>
      <c r="C439" s="166" t="e">
        <v>#N/A</v>
      </c>
      <c r="D439" s="34"/>
      <c r="E439" s="34"/>
      <c r="F439" s="34"/>
      <c r="G439" s="34"/>
      <c r="H439" s="34"/>
      <c r="I439" s="34"/>
      <c r="J439" s="34"/>
      <c r="K439" s="34"/>
      <c r="L439" s="34"/>
      <c r="M439" s="34"/>
      <c r="N439" s="34"/>
      <c r="O439" s="34"/>
    </row>
    <row r="440" spans="1:15" ht="12.75" customHeight="1" x14ac:dyDescent="0.2">
      <c r="A440" s="442">
        <v>2026.11</v>
      </c>
      <c r="B440" s="164" t="e">
        <v>#N/A</v>
      </c>
      <c r="C440" s="166" t="e">
        <v>#N/A</v>
      </c>
      <c r="D440" s="34"/>
      <c r="E440" s="34"/>
      <c r="F440" s="34"/>
      <c r="G440" s="34"/>
      <c r="H440" s="34"/>
      <c r="I440" s="34"/>
      <c r="J440" s="34"/>
      <c r="K440" s="34"/>
      <c r="L440" s="34"/>
      <c r="M440" s="34"/>
      <c r="N440" s="34"/>
      <c r="O440" s="34"/>
    </row>
    <row r="441" spans="1:15" ht="12.75" customHeight="1" x14ac:dyDescent="0.2">
      <c r="A441" s="442">
        <v>2026.12</v>
      </c>
      <c r="B441" s="164" t="e">
        <v>#N/A</v>
      </c>
      <c r="C441" s="166" t="e">
        <v>#N/A</v>
      </c>
      <c r="D441" s="34"/>
      <c r="E441" s="34"/>
      <c r="F441" s="34"/>
      <c r="G441" s="34"/>
      <c r="H441" s="34"/>
      <c r="I441" s="34"/>
      <c r="J441" s="34"/>
      <c r="K441" s="34"/>
      <c r="L441" s="34"/>
      <c r="M441" s="34"/>
      <c r="N441" s="34"/>
      <c r="O441" s="34"/>
    </row>
    <row r="442" spans="1:15" ht="12.75" customHeight="1" x14ac:dyDescent="0.2">
      <c r="A442" s="442">
        <v>2027.01</v>
      </c>
      <c r="B442" s="164" t="e">
        <v>#N/A</v>
      </c>
      <c r="C442" s="166" t="e">
        <v>#N/A</v>
      </c>
      <c r="D442" s="34"/>
      <c r="E442" s="34"/>
      <c r="F442" s="34"/>
      <c r="G442" s="34"/>
      <c r="H442" s="34"/>
      <c r="I442" s="34"/>
      <c r="J442" s="34"/>
      <c r="K442" s="34"/>
      <c r="L442" s="34"/>
      <c r="M442" s="34"/>
      <c r="N442" s="34"/>
      <c r="O442" s="34"/>
    </row>
    <row r="443" spans="1:15" ht="12.75" customHeight="1" x14ac:dyDescent="0.2">
      <c r="A443" s="442">
        <v>2027.02</v>
      </c>
      <c r="B443" s="164" t="e">
        <v>#N/A</v>
      </c>
      <c r="C443" s="166" t="e">
        <v>#N/A</v>
      </c>
      <c r="D443" s="34"/>
      <c r="E443" s="34"/>
      <c r="F443" s="34"/>
      <c r="G443" s="34"/>
      <c r="H443" s="34"/>
      <c r="I443" s="34"/>
      <c r="J443" s="34"/>
      <c r="K443" s="34"/>
      <c r="L443" s="34"/>
      <c r="M443" s="34"/>
      <c r="N443" s="34"/>
      <c r="O443" s="34"/>
    </row>
    <row r="444" spans="1:15" ht="12.75" customHeight="1" x14ac:dyDescent="0.2">
      <c r="A444" s="442">
        <v>2027.03</v>
      </c>
      <c r="B444" s="164" t="e">
        <v>#N/A</v>
      </c>
      <c r="C444" s="166" t="e">
        <v>#N/A</v>
      </c>
      <c r="D444" s="34"/>
      <c r="E444" s="34"/>
      <c r="F444" s="34"/>
      <c r="G444" s="34"/>
      <c r="H444" s="34"/>
      <c r="I444" s="34"/>
      <c r="J444" s="34"/>
      <c r="K444" s="34"/>
      <c r="L444" s="34"/>
      <c r="M444" s="34"/>
      <c r="N444" s="34"/>
      <c r="O444" s="34"/>
    </row>
    <row r="445" spans="1:15" ht="12.75" customHeight="1" x14ac:dyDescent="0.2">
      <c r="A445" s="442">
        <v>2027.04</v>
      </c>
      <c r="B445" s="164" t="e">
        <v>#N/A</v>
      </c>
      <c r="C445" s="166" t="e">
        <v>#N/A</v>
      </c>
      <c r="D445" s="34"/>
      <c r="E445" s="34"/>
      <c r="F445" s="34"/>
      <c r="G445" s="34"/>
      <c r="H445" s="34"/>
      <c r="I445" s="34"/>
      <c r="J445" s="34"/>
      <c r="K445" s="34"/>
      <c r="L445" s="34"/>
      <c r="M445" s="34"/>
      <c r="N445" s="34"/>
      <c r="O445" s="34"/>
    </row>
    <row r="446" spans="1:15" ht="12.75" customHeight="1" x14ac:dyDescent="0.2">
      <c r="A446" s="442">
        <v>2027.05</v>
      </c>
      <c r="B446" s="164" t="e">
        <v>#N/A</v>
      </c>
      <c r="C446" s="166" t="e">
        <v>#N/A</v>
      </c>
      <c r="D446" s="34"/>
      <c r="E446" s="34"/>
      <c r="F446" s="34"/>
      <c r="G446" s="34"/>
      <c r="H446" s="34"/>
      <c r="I446" s="34"/>
      <c r="J446" s="34"/>
      <c r="K446" s="34"/>
      <c r="L446" s="34"/>
      <c r="M446" s="34"/>
      <c r="N446" s="34"/>
      <c r="O446" s="34"/>
    </row>
    <row r="447" spans="1:15" ht="12.75" customHeight="1" x14ac:dyDescent="0.2">
      <c r="A447" s="442">
        <v>2027.06</v>
      </c>
      <c r="B447" s="164" t="e">
        <v>#N/A</v>
      </c>
      <c r="C447" s="166" t="e">
        <v>#N/A</v>
      </c>
      <c r="D447" s="34"/>
      <c r="E447" s="34"/>
      <c r="F447" s="34"/>
      <c r="G447" s="34"/>
      <c r="H447" s="34"/>
      <c r="I447" s="34"/>
      <c r="J447" s="34"/>
      <c r="K447" s="34"/>
      <c r="L447" s="34"/>
      <c r="M447" s="34"/>
      <c r="N447" s="34"/>
      <c r="O447" s="34"/>
    </row>
    <row r="448" spans="1:15" ht="12.75" customHeight="1" x14ac:dyDescent="0.2">
      <c r="A448" s="442">
        <v>2027.07</v>
      </c>
      <c r="B448" s="164" t="e">
        <v>#N/A</v>
      </c>
      <c r="C448" s="166" t="e">
        <v>#N/A</v>
      </c>
      <c r="D448" s="34"/>
      <c r="E448" s="34"/>
      <c r="F448" s="34"/>
      <c r="G448" s="34"/>
      <c r="H448" s="34"/>
      <c r="I448" s="34"/>
      <c r="J448" s="34"/>
      <c r="K448" s="34"/>
      <c r="L448" s="34"/>
      <c r="M448" s="34"/>
      <c r="N448" s="34"/>
      <c r="O448" s="34"/>
    </row>
    <row r="449" spans="1:15" ht="12.75" customHeight="1" x14ac:dyDescent="0.2">
      <c r="A449" s="442">
        <v>2027.08</v>
      </c>
      <c r="B449" s="164" t="e">
        <v>#N/A</v>
      </c>
      <c r="C449" s="166" t="e">
        <v>#N/A</v>
      </c>
      <c r="D449" s="34"/>
      <c r="E449" s="34"/>
      <c r="F449" s="34"/>
      <c r="G449" s="34"/>
      <c r="H449" s="34"/>
      <c r="I449" s="34"/>
      <c r="J449" s="34"/>
      <c r="K449" s="34"/>
      <c r="L449" s="34"/>
      <c r="M449" s="34"/>
      <c r="N449" s="34"/>
      <c r="O449" s="34"/>
    </row>
    <row r="450" spans="1:15" ht="12.75" customHeight="1" x14ac:dyDescent="0.2">
      <c r="A450" s="442">
        <v>2027.09</v>
      </c>
      <c r="B450" s="164" t="e">
        <v>#N/A</v>
      </c>
      <c r="C450" s="166" t="e">
        <v>#N/A</v>
      </c>
      <c r="D450" s="34"/>
      <c r="E450" s="34"/>
      <c r="F450" s="34"/>
      <c r="G450" s="34"/>
      <c r="H450" s="34"/>
      <c r="I450" s="34"/>
      <c r="J450" s="34"/>
      <c r="K450" s="34"/>
      <c r="L450" s="34"/>
      <c r="M450" s="34"/>
      <c r="N450" s="34"/>
      <c r="O450" s="34"/>
    </row>
    <row r="451" spans="1:15" ht="12.75" customHeight="1" x14ac:dyDescent="0.2">
      <c r="A451" s="442">
        <v>2027.1</v>
      </c>
      <c r="B451" s="164" t="e">
        <v>#N/A</v>
      </c>
      <c r="C451" s="166" t="e">
        <v>#N/A</v>
      </c>
      <c r="D451" s="34"/>
      <c r="E451" s="34"/>
      <c r="F451" s="34"/>
      <c r="G451" s="34"/>
      <c r="H451" s="34"/>
      <c r="I451" s="34"/>
      <c r="J451" s="34"/>
      <c r="K451" s="34"/>
      <c r="L451" s="34"/>
      <c r="M451" s="34"/>
      <c r="N451" s="34"/>
      <c r="O451" s="34"/>
    </row>
    <row r="452" spans="1:15" ht="12.75" customHeight="1" x14ac:dyDescent="0.2">
      <c r="A452" s="442">
        <v>2027.11</v>
      </c>
      <c r="B452" s="164" t="e">
        <v>#N/A</v>
      </c>
      <c r="C452" s="166" t="e">
        <v>#N/A</v>
      </c>
      <c r="D452" s="34"/>
      <c r="E452" s="34"/>
      <c r="F452" s="34"/>
      <c r="G452" s="34"/>
      <c r="H452" s="34"/>
      <c r="I452" s="34"/>
      <c r="J452" s="34"/>
      <c r="K452" s="34"/>
      <c r="L452" s="34"/>
      <c r="M452" s="34"/>
      <c r="N452" s="34"/>
      <c r="O452" s="34"/>
    </row>
    <row r="453" spans="1:15" ht="12.75" customHeight="1" x14ac:dyDescent="0.2">
      <c r="A453" s="442">
        <v>2027.12</v>
      </c>
      <c r="B453" s="164" t="e">
        <v>#N/A</v>
      </c>
      <c r="C453" s="166" t="e">
        <v>#N/A</v>
      </c>
      <c r="D453" s="34"/>
      <c r="E453" s="34"/>
      <c r="F453" s="34"/>
      <c r="G453" s="34"/>
      <c r="H453" s="34"/>
      <c r="I453" s="34"/>
      <c r="J453" s="34"/>
      <c r="K453" s="34"/>
      <c r="L453" s="34"/>
      <c r="M453" s="34"/>
      <c r="N453" s="34"/>
      <c r="O453" s="34"/>
    </row>
    <row r="454" spans="1:15" ht="12.75" customHeight="1" x14ac:dyDescent="0.2">
      <c r="A454" s="442">
        <v>2028.01</v>
      </c>
      <c r="B454" s="164" t="e">
        <v>#N/A</v>
      </c>
      <c r="C454" s="166" t="e">
        <v>#N/A</v>
      </c>
      <c r="D454" s="34"/>
      <c r="E454" s="34"/>
      <c r="F454" s="34"/>
      <c r="G454" s="34"/>
      <c r="H454" s="34"/>
      <c r="I454" s="34"/>
      <c r="J454" s="34"/>
      <c r="K454" s="34"/>
      <c r="L454" s="34"/>
      <c r="M454" s="34"/>
      <c r="N454" s="34"/>
      <c r="O454" s="34"/>
    </row>
    <row r="455" spans="1:15" ht="12.75" customHeight="1" x14ac:dyDescent="0.2">
      <c r="A455" s="442">
        <v>2028.02</v>
      </c>
      <c r="B455" s="164" t="e">
        <v>#N/A</v>
      </c>
      <c r="C455" s="166" t="e">
        <v>#N/A</v>
      </c>
      <c r="D455" s="34"/>
      <c r="E455" s="34"/>
      <c r="F455" s="34"/>
      <c r="G455" s="34"/>
      <c r="H455" s="34"/>
      <c r="I455" s="34"/>
      <c r="J455" s="34"/>
      <c r="K455" s="34"/>
      <c r="L455" s="34"/>
      <c r="M455" s="34"/>
      <c r="N455" s="34"/>
      <c r="O455" s="34"/>
    </row>
    <row r="456" spans="1:15" ht="12.75" customHeight="1" x14ac:dyDescent="0.2">
      <c r="A456" s="442">
        <v>2028.03</v>
      </c>
      <c r="B456" s="164" t="e">
        <v>#N/A</v>
      </c>
      <c r="C456" s="166" t="e">
        <v>#N/A</v>
      </c>
      <c r="D456" s="34"/>
      <c r="E456" s="34"/>
      <c r="F456" s="34"/>
      <c r="G456" s="34"/>
      <c r="H456" s="34"/>
      <c r="I456" s="34"/>
      <c r="J456" s="34"/>
      <c r="K456" s="34"/>
      <c r="L456" s="34"/>
      <c r="M456" s="34"/>
      <c r="N456" s="34"/>
      <c r="O456" s="34"/>
    </row>
    <row r="457" spans="1:15" ht="12.75" customHeight="1" x14ac:dyDescent="0.2">
      <c r="A457" s="442">
        <v>2028.04</v>
      </c>
      <c r="B457" s="164" t="e">
        <v>#N/A</v>
      </c>
      <c r="C457" s="166" t="e">
        <v>#N/A</v>
      </c>
      <c r="D457" s="34"/>
      <c r="E457" s="34"/>
      <c r="F457" s="34"/>
      <c r="G457" s="34"/>
      <c r="H457" s="34"/>
      <c r="I457" s="34"/>
      <c r="J457" s="34"/>
      <c r="K457" s="34"/>
      <c r="L457" s="34"/>
      <c r="M457" s="34"/>
      <c r="N457" s="34"/>
      <c r="O457" s="34"/>
    </row>
    <row r="458" spans="1:15" ht="12.75" customHeight="1" x14ac:dyDescent="0.2">
      <c r="A458" s="442">
        <v>2028.05</v>
      </c>
      <c r="B458" s="164" t="e">
        <v>#N/A</v>
      </c>
      <c r="C458" s="166" t="e">
        <v>#N/A</v>
      </c>
      <c r="D458" s="34"/>
      <c r="E458" s="34"/>
      <c r="F458" s="34"/>
      <c r="G458" s="34"/>
      <c r="H458" s="34"/>
      <c r="I458" s="34"/>
      <c r="J458" s="34"/>
      <c r="K458" s="34"/>
      <c r="L458" s="34"/>
      <c r="M458" s="34"/>
      <c r="N458" s="34"/>
      <c r="O458" s="34"/>
    </row>
    <row r="459" spans="1:15" ht="12.75" customHeight="1" x14ac:dyDescent="0.2">
      <c r="A459" s="442">
        <v>2028.06</v>
      </c>
      <c r="B459" s="164" t="e">
        <v>#N/A</v>
      </c>
      <c r="C459" s="166" t="e">
        <v>#N/A</v>
      </c>
      <c r="D459" s="34"/>
      <c r="E459" s="34"/>
      <c r="F459" s="34"/>
      <c r="G459" s="34"/>
      <c r="H459" s="34"/>
      <c r="I459" s="34"/>
      <c r="J459" s="34"/>
      <c r="K459" s="34"/>
      <c r="L459" s="34"/>
      <c r="M459" s="34"/>
      <c r="N459" s="34"/>
      <c r="O459" s="34"/>
    </row>
    <row r="460" spans="1:15" ht="12.75" customHeight="1" x14ac:dyDescent="0.2">
      <c r="A460" s="442">
        <v>2028.07</v>
      </c>
      <c r="B460" s="164" t="e">
        <v>#N/A</v>
      </c>
      <c r="C460" s="166" t="e">
        <v>#N/A</v>
      </c>
      <c r="D460" s="34"/>
      <c r="E460" s="34"/>
      <c r="F460" s="34"/>
      <c r="G460" s="34"/>
      <c r="H460" s="34"/>
      <c r="I460" s="34"/>
      <c r="J460" s="34"/>
      <c r="K460" s="34"/>
      <c r="L460" s="34"/>
      <c r="M460" s="34"/>
      <c r="N460" s="34"/>
      <c r="O460" s="34"/>
    </row>
    <row r="461" spans="1:15" ht="12.75" customHeight="1" x14ac:dyDescent="0.2">
      <c r="A461" s="442">
        <v>2028.08</v>
      </c>
      <c r="B461" s="164" t="e">
        <v>#N/A</v>
      </c>
      <c r="C461" s="166" t="e">
        <v>#N/A</v>
      </c>
      <c r="D461" s="34"/>
      <c r="E461" s="34"/>
      <c r="F461" s="34"/>
      <c r="G461" s="34"/>
      <c r="H461" s="34"/>
      <c r="I461" s="34"/>
      <c r="J461" s="34"/>
      <c r="K461" s="34"/>
      <c r="L461" s="34"/>
      <c r="M461" s="34"/>
      <c r="N461" s="34"/>
      <c r="O461" s="34"/>
    </row>
    <row r="462" spans="1:15" ht="12.75" customHeight="1" x14ac:dyDescent="0.2">
      <c r="A462" s="442">
        <v>2028.09</v>
      </c>
      <c r="B462" s="164" t="e">
        <v>#N/A</v>
      </c>
      <c r="C462" s="166" t="e">
        <v>#N/A</v>
      </c>
      <c r="D462" s="34"/>
      <c r="E462" s="34"/>
      <c r="F462" s="34"/>
      <c r="G462" s="34"/>
      <c r="H462" s="34"/>
      <c r="I462" s="34"/>
      <c r="J462" s="34"/>
      <c r="K462" s="34"/>
      <c r="L462" s="34"/>
      <c r="M462" s="34"/>
      <c r="N462" s="34"/>
      <c r="O462" s="34"/>
    </row>
    <row r="463" spans="1:15" ht="12.75" customHeight="1" x14ac:dyDescent="0.2">
      <c r="A463" s="442">
        <v>2028.1</v>
      </c>
      <c r="B463" s="164" t="e">
        <v>#N/A</v>
      </c>
      <c r="C463" s="166" t="e">
        <v>#N/A</v>
      </c>
      <c r="D463" s="34"/>
      <c r="E463" s="34"/>
      <c r="F463" s="34"/>
      <c r="G463" s="34"/>
      <c r="H463" s="34"/>
      <c r="I463" s="34"/>
      <c r="J463" s="34"/>
      <c r="K463" s="34"/>
      <c r="L463" s="34"/>
      <c r="M463" s="34"/>
      <c r="N463" s="34"/>
      <c r="O463" s="34"/>
    </row>
    <row r="464" spans="1:15" ht="12.75" customHeight="1" x14ac:dyDescent="0.2">
      <c r="A464" s="442">
        <v>2028.11</v>
      </c>
      <c r="B464" s="164" t="e">
        <v>#N/A</v>
      </c>
      <c r="C464" s="166" t="e">
        <v>#N/A</v>
      </c>
      <c r="D464" s="34"/>
      <c r="E464" s="34"/>
      <c r="F464" s="34"/>
      <c r="G464" s="34"/>
      <c r="H464" s="34"/>
      <c r="I464" s="34"/>
      <c r="J464" s="34"/>
      <c r="K464" s="34"/>
      <c r="L464" s="34"/>
      <c r="M464" s="34"/>
      <c r="N464" s="34"/>
      <c r="O464" s="34"/>
    </row>
    <row r="465" spans="1:15" ht="12.75" customHeight="1" x14ac:dyDescent="0.2">
      <c r="A465" s="442">
        <v>2028.12</v>
      </c>
      <c r="B465" s="164" t="e">
        <v>#N/A</v>
      </c>
      <c r="C465" s="166" t="e">
        <v>#N/A</v>
      </c>
      <c r="D465" s="34"/>
      <c r="E465" s="34"/>
      <c r="F465" s="34"/>
      <c r="G465" s="34"/>
      <c r="H465" s="34"/>
      <c r="I465" s="34"/>
      <c r="J465" s="34"/>
      <c r="K465" s="34"/>
      <c r="L465" s="34"/>
      <c r="M465" s="34"/>
      <c r="N465" s="34"/>
      <c r="O465" s="34"/>
    </row>
    <row r="466" spans="1:15" ht="12.75" customHeight="1" x14ac:dyDescent="0.2">
      <c r="A466" s="442">
        <v>2029.01</v>
      </c>
      <c r="B466" s="164" t="e">
        <v>#N/A</v>
      </c>
      <c r="C466" s="166" t="e">
        <v>#N/A</v>
      </c>
      <c r="D466" s="34"/>
      <c r="E466" s="34"/>
      <c r="F466" s="34"/>
      <c r="G466" s="34"/>
      <c r="H466" s="34"/>
      <c r="I466" s="34"/>
      <c r="J466" s="34"/>
      <c r="K466" s="34"/>
      <c r="L466" s="34"/>
      <c r="M466" s="34"/>
      <c r="N466" s="34"/>
      <c r="O466" s="34"/>
    </row>
    <row r="467" spans="1:15" ht="12.75" customHeight="1" x14ac:dyDescent="0.2">
      <c r="A467" s="442">
        <v>2029.02</v>
      </c>
      <c r="B467" s="164" t="e">
        <v>#N/A</v>
      </c>
      <c r="C467" s="166" t="e">
        <v>#N/A</v>
      </c>
      <c r="D467" s="34"/>
      <c r="E467" s="34"/>
      <c r="F467" s="34"/>
      <c r="G467" s="34"/>
      <c r="H467" s="34"/>
      <c r="I467" s="34"/>
      <c r="J467" s="34"/>
      <c r="K467" s="34"/>
      <c r="L467" s="34"/>
      <c r="M467" s="34"/>
      <c r="N467" s="34"/>
      <c r="O467" s="34"/>
    </row>
    <row r="468" spans="1:15" ht="12.75" customHeight="1" x14ac:dyDescent="0.2">
      <c r="A468" s="442">
        <v>2029.03</v>
      </c>
      <c r="B468" s="164" t="e">
        <v>#N/A</v>
      </c>
      <c r="C468" s="166" t="e">
        <v>#N/A</v>
      </c>
      <c r="D468" s="34"/>
      <c r="E468" s="34"/>
      <c r="F468" s="34"/>
      <c r="G468" s="34"/>
      <c r="H468" s="34"/>
      <c r="I468" s="34"/>
      <c r="J468" s="34"/>
      <c r="K468" s="34"/>
      <c r="L468" s="34"/>
      <c r="M468" s="34"/>
      <c r="N468" s="34"/>
      <c r="O468" s="34"/>
    </row>
    <row r="469" spans="1:15" ht="12.75" customHeight="1" x14ac:dyDescent="0.2">
      <c r="A469" s="442">
        <v>2029.04</v>
      </c>
      <c r="B469" s="164" t="e">
        <v>#N/A</v>
      </c>
      <c r="C469" s="166" t="e">
        <v>#N/A</v>
      </c>
      <c r="D469" s="34"/>
      <c r="E469" s="34"/>
      <c r="F469" s="34"/>
      <c r="G469" s="34"/>
      <c r="H469" s="34"/>
      <c r="I469" s="34"/>
      <c r="J469" s="34"/>
      <c r="K469" s="34"/>
      <c r="L469" s="34"/>
      <c r="M469" s="34"/>
      <c r="N469" s="34"/>
      <c r="O469" s="34"/>
    </row>
    <row r="470" spans="1:15" ht="12.75" customHeight="1" x14ac:dyDescent="0.2">
      <c r="A470" s="442">
        <v>2029.05</v>
      </c>
      <c r="B470" s="164" t="e">
        <v>#N/A</v>
      </c>
      <c r="C470" s="166" t="e">
        <v>#N/A</v>
      </c>
      <c r="D470" s="34"/>
      <c r="E470" s="34"/>
      <c r="F470" s="34"/>
      <c r="G470" s="34"/>
      <c r="H470" s="34"/>
      <c r="I470" s="34"/>
      <c r="J470" s="34"/>
      <c r="K470" s="34"/>
      <c r="L470" s="34"/>
      <c r="M470" s="34"/>
      <c r="N470" s="34"/>
      <c r="O470" s="34"/>
    </row>
    <row r="471" spans="1:15" ht="12.75" customHeight="1" x14ac:dyDescent="0.2">
      <c r="A471" s="442">
        <v>2029.06</v>
      </c>
      <c r="B471" s="164" t="e">
        <v>#N/A</v>
      </c>
      <c r="C471" s="166" t="e">
        <v>#N/A</v>
      </c>
      <c r="D471" s="34"/>
      <c r="E471" s="34"/>
      <c r="F471" s="34"/>
      <c r="G471" s="34"/>
      <c r="H471" s="34"/>
      <c r="I471" s="34"/>
      <c r="J471" s="34"/>
      <c r="K471" s="34"/>
      <c r="L471" s="34"/>
      <c r="M471" s="34"/>
      <c r="N471" s="34"/>
      <c r="O471" s="34"/>
    </row>
    <row r="472" spans="1:15" ht="12.75" customHeight="1" x14ac:dyDescent="0.2">
      <c r="A472" s="442">
        <v>2029.07</v>
      </c>
      <c r="B472" s="164" t="e">
        <v>#N/A</v>
      </c>
      <c r="C472" s="166" t="e">
        <v>#N/A</v>
      </c>
      <c r="D472" s="34"/>
      <c r="E472" s="34"/>
      <c r="F472" s="34"/>
      <c r="G472" s="34"/>
      <c r="H472" s="34"/>
      <c r="I472" s="34"/>
      <c r="J472" s="34"/>
      <c r="K472" s="34"/>
      <c r="L472" s="34"/>
      <c r="M472" s="34"/>
      <c r="N472" s="34"/>
      <c r="O472" s="34"/>
    </row>
    <row r="473" spans="1:15" ht="12.75" customHeight="1" x14ac:dyDescent="0.2">
      <c r="A473" s="442">
        <v>2029.08</v>
      </c>
      <c r="B473" s="164" t="e">
        <v>#N/A</v>
      </c>
      <c r="C473" s="166" t="e">
        <v>#N/A</v>
      </c>
      <c r="D473" s="34"/>
      <c r="E473" s="34"/>
      <c r="F473" s="34"/>
      <c r="G473" s="34"/>
      <c r="H473" s="34"/>
      <c r="I473" s="34"/>
      <c r="J473" s="34"/>
      <c r="K473" s="34"/>
      <c r="L473" s="34"/>
      <c r="M473" s="34"/>
      <c r="N473" s="34"/>
      <c r="O473" s="34"/>
    </row>
    <row r="474" spans="1:15" ht="12.75" customHeight="1" x14ac:dyDescent="0.2">
      <c r="A474" s="442">
        <v>2029.09</v>
      </c>
      <c r="B474" s="164" t="e">
        <v>#N/A</v>
      </c>
      <c r="C474" s="166" t="e">
        <v>#N/A</v>
      </c>
      <c r="D474" s="34"/>
      <c r="E474" s="34"/>
      <c r="F474" s="34"/>
      <c r="G474" s="34"/>
      <c r="H474" s="34"/>
      <c r="I474" s="34"/>
      <c r="J474" s="34"/>
      <c r="K474" s="34"/>
      <c r="L474" s="34"/>
      <c r="M474" s="34"/>
      <c r="N474" s="34"/>
      <c r="O474" s="34"/>
    </row>
    <row r="475" spans="1:15" ht="12.75" customHeight="1" x14ac:dyDescent="0.2">
      <c r="A475" s="442">
        <v>2029.1</v>
      </c>
      <c r="B475" s="164" t="e">
        <v>#N/A</v>
      </c>
      <c r="C475" s="166" t="e">
        <v>#N/A</v>
      </c>
      <c r="D475" s="34"/>
      <c r="E475" s="34"/>
      <c r="F475" s="34"/>
      <c r="G475" s="34"/>
      <c r="H475" s="34"/>
      <c r="I475" s="34"/>
      <c r="J475" s="34"/>
      <c r="K475" s="34"/>
      <c r="L475" s="34"/>
      <c r="M475" s="34"/>
      <c r="N475" s="34"/>
      <c r="O475" s="34"/>
    </row>
    <row r="476" spans="1:15" ht="12.75" customHeight="1" x14ac:dyDescent="0.2">
      <c r="A476" s="442">
        <v>2029.11</v>
      </c>
      <c r="B476" s="164" t="e">
        <v>#N/A</v>
      </c>
      <c r="C476" s="166" t="e">
        <v>#N/A</v>
      </c>
      <c r="D476" s="34"/>
      <c r="E476" s="34"/>
      <c r="F476" s="34"/>
      <c r="G476" s="34"/>
      <c r="H476" s="34"/>
      <c r="I476" s="34"/>
      <c r="J476" s="34"/>
      <c r="K476" s="34"/>
      <c r="L476" s="34"/>
      <c r="M476" s="34"/>
      <c r="N476" s="34"/>
      <c r="O476" s="34"/>
    </row>
    <row r="477" spans="1:15" ht="12.75" customHeight="1" x14ac:dyDescent="0.2">
      <c r="A477" s="442">
        <v>2029.12</v>
      </c>
      <c r="B477" s="164" t="e">
        <v>#N/A</v>
      </c>
      <c r="C477" s="166" t="e">
        <v>#N/A</v>
      </c>
      <c r="D477" s="34"/>
      <c r="E477" s="34"/>
      <c r="F477" s="34"/>
      <c r="G477" s="34"/>
      <c r="H477" s="34"/>
      <c r="I477" s="34"/>
      <c r="J477" s="34"/>
      <c r="K477" s="34"/>
      <c r="L477" s="34"/>
      <c r="M477" s="34"/>
      <c r="N477" s="34"/>
      <c r="O477" s="34"/>
    </row>
    <row r="478" spans="1:15" ht="12.75" customHeight="1" x14ac:dyDescent="0.2">
      <c r="A478" s="442">
        <v>2030.01</v>
      </c>
      <c r="B478" s="164" t="e">
        <v>#N/A</v>
      </c>
      <c r="C478" s="166" t="e">
        <v>#N/A</v>
      </c>
      <c r="D478" s="34"/>
      <c r="E478" s="34"/>
      <c r="F478" s="34"/>
      <c r="G478" s="34"/>
      <c r="H478" s="34"/>
      <c r="I478" s="34"/>
      <c r="J478" s="34"/>
      <c r="K478" s="34"/>
      <c r="L478" s="34"/>
      <c r="M478" s="34"/>
      <c r="N478" s="34"/>
      <c r="O478" s="34"/>
    </row>
    <row r="479" spans="1:15" ht="12.75" customHeight="1" x14ac:dyDescent="0.2">
      <c r="A479" s="442">
        <v>2030.02</v>
      </c>
      <c r="B479" s="164" t="e">
        <v>#N/A</v>
      </c>
      <c r="C479" s="166" t="e">
        <v>#N/A</v>
      </c>
      <c r="D479" s="34"/>
      <c r="E479" s="34"/>
      <c r="F479" s="34"/>
      <c r="G479" s="34"/>
      <c r="H479" s="34"/>
      <c r="I479" s="34"/>
      <c r="J479" s="34"/>
      <c r="K479" s="34"/>
      <c r="L479" s="34"/>
      <c r="M479" s="34"/>
      <c r="N479" s="34"/>
      <c r="O479" s="34"/>
    </row>
    <row r="480" spans="1:15" ht="12.75" customHeight="1" x14ac:dyDescent="0.2">
      <c r="A480" s="442">
        <v>2030.03</v>
      </c>
      <c r="B480" s="164" t="e">
        <v>#N/A</v>
      </c>
      <c r="C480" s="166" t="e">
        <v>#N/A</v>
      </c>
      <c r="D480" s="34"/>
      <c r="E480" s="34"/>
      <c r="F480" s="34"/>
      <c r="G480" s="34"/>
      <c r="H480" s="34"/>
      <c r="I480" s="34"/>
      <c r="J480" s="34"/>
      <c r="K480" s="34"/>
      <c r="L480" s="34"/>
      <c r="M480" s="34"/>
      <c r="N480" s="34"/>
      <c r="O480" s="34"/>
    </row>
    <row r="481" spans="1:15" ht="12.75" customHeight="1" x14ac:dyDescent="0.2">
      <c r="A481" s="442">
        <v>2030.04</v>
      </c>
      <c r="B481" s="164" t="e">
        <v>#N/A</v>
      </c>
      <c r="C481" s="166" t="e">
        <v>#N/A</v>
      </c>
      <c r="D481" s="34"/>
      <c r="E481" s="34"/>
      <c r="F481" s="34"/>
      <c r="G481" s="34"/>
      <c r="H481" s="34"/>
      <c r="I481" s="34"/>
      <c r="J481" s="34"/>
      <c r="K481" s="34"/>
      <c r="L481" s="34"/>
      <c r="M481" s="34"/>
      <c r="N481" s="34"/>
      <c r="O481" s="34"/>
    </row>
    <row r="482" spans="1:15" ht="12.75" customHeight="1" x14ac:dyDescent="0.2">
      <c r="A482" s="442">
        <v>2030.05</v>
      </c>
      <c r="B482" s="164" t="e">
        <v>#N/A</v>
      </c>
      <c r="C482" s="166" t="e">
        <v>#N/A</v>
      </c>
      <c r="D482" s="34"/>
      <c r="E482" s="34"/>
      <c r="F482" s="34"/>
      <c r="G482" s="34"/>
      <c r="H482" s="34"/>
      <c r="I482" s="34"/>
      <c r="J482" s="34"/>
      <c r="K482" s="34"/>
      <c r="L482" s="34"/>
      <c r="M482" s="34"/>
      <c r="N482" s="34"/>
      <c r="O482" s="34"/>
    </row>
    <row r="483" spans="1:15" ht="12.75" customHeight="1" x14ac:dyDescent="0.2">
      <c r="A483" s="442">
        <v>2030.06</v>
      </c>
      <c r="B483" s="164" t="e">
        <v>#N/A</v>
      </c>
      <c r="C483" s="166" t="e">
        <v>#N/A</v>
      </c>
      <c r="D483" s="34"/>
      <c r="E483" s="34"/>
      <c r="F483" s="34"/>
      <c r="G483" s="34"/>
      <c r="H483" s="34"/>
      <c r="I483" s="34"/>
      <c r="J483" s="34"/>
      <c r="K483" s="34"/>
      <c r="L483" s="34"/>
      <c r="M483" s="34"/>
      <c r="N483" s="34"/>
      <c r="O483" s="34"/>
    </row>
    <row r="484" spans="1:15" ht="12.75" customHeight="1" x14ac:dyDescent="0.2">
      <c r="A484" s="442">
        <v>2030.07</v>
      </c>
      <c r="B484" s="164" t="e">
        <v>#N/A</v>
      </c>
      <c r="C484" s="166" t="e">
        <v>#N/A</v>
      </c>
      <c r="D484" s="34"/>
      <c r="E484" s="34"/>
      <c r="F484" s="34"/>
      <c r="G484" s="34"/>
      <c r="H484" s="34"/>
      <c r="I484" s="34"/>
      <c r="J484" s="34"/>
      <c r="K484" s="34"/>
      <c r="L484" s="34"/>
      <c r="M484" s="34"/>
      <c r="N484" s="34"/>
      <c r="O484" s="34"/>
    </row>
    <row r="485" spans="1:15" ht="12.75" customHeight="1" x14ac:dyDescent="0.2">
      <c r="A485" s="442">
        <v>2030.08</v>
      </c>
      <c r="B485" s="164" t="e">
        <v>#N/A</v>
      </c>
      <c r="C485" s="166" t="e">
        <v>#N/A</v>
      </c>
      <c r="D485" s="34"/>
      <c r="E485" s="34"/>
      <c r="F485" s="34"/>
      <c r="G485" s="34"/>
      <c r="H485" s="34"/>
      <c r="I485" s="34"/>
      <c r="J485" s="34"/>
      <c r="K485" s="34"/>
      <c r="L485" s="34"/>
      <c r="M485" s="34"/>
      <c r="N485" s="34"/>
      <c r="O485" s="34"/>
    </row>
    <row r="486" spans="1:15" ht="12.75" customHeight="1" x14ac:dyDescent="0.2">
      <c r="A486" s="442">
        <v>2030.09</v>
      </c>
      <c r="B486" s="164" t="e">
        <v>#N/A</v>
      </c>
      <c r="C486" s="166" t="e">
        <v>#N/A</v>
      </c>
      <c r="D486" s="34"/>
      <c r="E486" s="34"/>
      <c r="F486" s="34"/>
      <c r="G486" s="34"/>
      <c r="H486" s="34"/>
      <c r="I486" s="34"/>
      <c r="J486" s="34"/>
      <c r="K486" s="34"/>
      <c r="L486" s="34"/>
      <c r="M486" s="34"/>
      <c r="N486" s="34"/>
      <c r="O486" s="34"/>
    </row>
    <row r="487" spans="1:15" ht="12.75" customHeight="1" x14ac:dyDescent="0.2">
      <c r="A487" s="442">
        <v>2030.1</v>
      </c>
      <c r="B487" s="164" t="e">
        <v>#N/A</v>
      </c>
      <c r="C487" s="166" t="e">
        <v>#N/A</v>
      </c>
      <c r="D487" s="34"/>
      <c r="E487" s="34"/>
      <c r="F487" s="34"/>
      <c r="G487" s="34"/>
      <c r="H487" s="34"/>
      <c r="I487" s="34"/>
      <c r="J487" s="34"/>
      <c r="K487" s="34"/>
      <c r="L487" s="34"/>
      <c r="M487" s="34"/>
      <c r="N487" s="34"/>
      <c r="O487" s="34"/>
    </row>
    <row r="488" spans="1:15" ht="12.75" customHeight="1" x14ac:dyDescent="0.2">
      <c r="A488" s="442">
        <v>2030.11</v>
      </c>
      <c r="B488" s="164" t="e">
        <v>#N/A</v>
      </c>
      <c r="C488" s="166" t="e">
        <v>#N/A</v>
      </c>
      <c r="D488" s="34"/>
      <c r="E488" s="34"/>
      <c r="F488" s="34"/>
      <c r="G488" s="34"/>
      <c r="H488" s="34"/>
      <c r="I488" s="34"/>
      <c r="J488" s="34"/>
      <c r="K488" s="34"/>
      <c r="L488" s="34"/>
      <c r="M488" s="34"/>
      <c r="N488" s="34"/>
      <c r="O488" s="34"/>
    </row>
    <row r="489" spans="1:15" ht="12.75" customHeight="1" thickBot="1" x14ac:dyDescent="0.25">
      <c r="A489" s="443">
        <v>2030.12</v>
      </c>
      <c r="B489" s="586" t="e">
        <v>#N/A</v>
      </c>
      <c r="C489" s="587" t="e">
        <v>#N/A</v>
      </c>
      <c r="D489" s="34"/>
      <c r="E489" s="34"/>
      <c r="F489" s="34"/>
      <c r="G489" s="34"/>
      <c r="H489" s="34"/>
      <c r="I489" s="34"/>
      <c r="J489" s="34"/>
      <c r="K489" s="34"/>
      <c r="L489" s="34"/>
      <c r="M489" s="34"/>
      <c r="N489" s="34"/>
      <c r="O489" s="34"/>
    </row>
    <row r="490" spans="1:15" ht="12.75" customHeight="1" x14ac:dyDescent="0.2">
      <c r="A490" s="34"/>
      <c r="B490" s="34"/>
      <c r="C490" s="34"/>
      <c r="D490" s="34"/>
      <c r="E490" s="34"/>
      <c r="F490" s="34"/>
      <c r="G490" s="34"/>
      <c r="H490" s="34"/>
      <c r="I490" s="34"/>
      <c r="J490" s="34"/>
      <c r="K490" s="34"/>
      <c r="L490" s="34"/>
      <c r="M490" s="34"/>
      <c r="N490" s="34"/>
      <c r="O490" s="34"/>
    </row>
    <row r="491" spans="1:15" ht="12.75" customHeight="1" x14ac:dyDescent="0.2">
      <c r="A491" s="34"/>
      <c r="B491" s="34" t="s">
        <v>248</v>
      </c>
      <c r="C491" s="34"/>
      <c r="D491" s="34"/>
      <c r="E491" s="34"/>
      <c r="F491" s="34"/>
      <c r="G491" s="34"/>
      <c r="H491" s="34"/>
      <c r="I491" s="34"/>
      <c r="J491" s="34"/>
      <c r="K491" s="34"/>
      <c r="L491" s="34"/>
      <c r="M491" s="34"/>
      <c r="N491" s="34"/>
      <c r="O491" s="34"/>
    </row>
    <row r="492" spans="1:15" ht="12.75" customHeight="1" x14ac:dyDescent="0.2">
      <c r="A492" s="34"/>
      <c r="B492" s="34"/>
      <c r="C492" s="34"/>
      <c r="D492" s="34"/>
      <c r="E492" s="34"/>
      <c r="F492" s="34"/>
      <c r="G492" s="34"/>
      <c r="H492" s="34"/>
      <c r="I492" s="34"/>
      <c r="J492" s="34"/>
      <c r="K492" s="34"/>
      <c r="L492" s="34"/>
      <c r="M492" s="34"/>
      <c r="N492" s="34"/>
      <c r="O492" s="34"/>
    </row>
    <row r="493" spans="1:15" ht="12.75" customHeight="1" x14ac:dyDescent="0.2">
      <c r="A493" s="34"/>
      <c r="B493" s="34"/>
      <c r="C493" s="34"/>
      <c r="D493" s="34"/>
      <c r="E493" s="34"/>
      <c r="F493" s="34"/>
      <c r="G493" s="34"/>
      <c r="H493" s="34"/>
      <c r="I493" s="34"/>
      <c r="J493" s="34"/>
      <c r="K493" s="34"/>
      <c r="L493" s="34"/>
      <c r="M493" s="34"/>
      <c r="N493" s="34"/>
      <c r="O493" s="34"/>
    </row>
    <row r="494" spans="1:15" ht="12.75" customHeight="1" x14ac:dyDescent="0.2">
      <c r="A494" s="34"/>
      <c r="B494" s="34"/>
      <c r="C494" s="34"/>
      <c r="D494" s="34"/>
      <c r="E494" s="34"/>
      <c r="F494" s="34"/>
      <c r="G494" s="34"/>
      <c r="H494" s="34"/>
      <c r="I494" s="34"/>
      <c r="J494" s="34"/>
      <c r="K494" s="34"/>
      <c r="L494" s="34"/>
      <c r="M494" s="34"/>
      <c r="N494" s="34"/>
      <c r="O494" s="34"/>
    </row>
    <row r="495" spans="1:15" ht="12.75" customHeight="1" x14ac:dyDescent="0.2">
      <c r="A495" s="34"/>
      <c r="B495" s="34"/>
      <c r="C495" s="34"/>
      <c r="D495" s="34"/>
      <c r="E495" s="34"/>
      <c r="F495" s="34"/>
      <c r="G495" s="34"/>
      <c r="H495" s="34"/>
      <c r="I495" s="34"/>
      <c r="J495" s="34"/>
      <c r="K495" s="34"/>
      <c r="L495" s="34"/>
      <c r="M495" s="34"/>
      <c r="N495" s="34"/>
      <c r="O495" s="34"/>
    </row>
    <row r="496" spans="1:15" ht="12.75" customHeight="1" x14ac:dyDescent="0.2">
      <c r="A496" s="34"/>
      <c r="B496" s="34"/>
      <c r="C496" s="34"/>
      <c r="D496" s="34"/>
      <c r="E496" s="34"/>
      <c r="F496" s="34"/>
      <c r="G496" s="34"/>
      <c r="H496" s="34"/>
      <c r="I496" s="34"/>
      <c r="J496" s="34"/>
      <c r="K496" s="34"/>
      <c r="L496" s="34"/>
      <c r="M496" s="34"/>
      <c r="N496" s="34"/>
      <c r="O496" s="34"/>
    </row>
    <row r="497" spans="1:15" ht="12.75" customHeight="1" x14ac:dyDescent="0.2">
      <c r="A497" s="34"/>
      <c r="B497" s="34"/>
      <c r="C497" s="34"/>
      <c r="D497" s="34"/>
      <c r="E497" s="34"/>
      <c r="F497" s="34"/>
      <c r="G497" s="34"/>
      <c r="H497" s="34"/>
      <c r="I497" s="34"/>
      <c r="J497" s="34"/>
      <c r="K497" s="34"/>
      <c r="L497" s="34"/>
      <c r="M497" s="34"/>
      <c r="N497" s="34"/>
      <c r="O497" s="34"/>
    </row>
    <row r="498" spans="1:15" ht="12.75" customHeight="1" x14ac:dyDescent="0.2">
      <c r="A498" s="34"/>
      <c r="B498" s="34"/>
      <c r="C498" s="34"/>
      <c r="D498" s="34"/>
      <c r="E498" s="34"/>
      <c r="F498" s="34"/>
      <c r="G498" s="34"/>
      <c r="H498" s="34"/>
      <c r="I498" s="34"/>
      <c r="J498" s="34"/>
      <c r="K498" s="34"/>
      <c r="L498" s="34"/>
      <c r="M498" s="34"/>
      <c r="N498" s="34"/>
      <c r="O498" s="34"/>
    </row>
    <row r="499" spans="1:15" ht="12.75" customHeight="1" x14ac:dyDescent="0.2">
      <c r="A499" s="34"/>
      <c r="B499" s="34"/>
      <c r="C499" s="34"/>
      <c r="D499" s="34"/>
      <c r="E499" s="34"/>
      <c r="F499" s="34"/>
      <c r="G499" s="34"/>
      <c r="H499" s="34"/>
      <c r="I499" s="34"/>
      <c r="J499" s="34"/>
      <c r="K499" s="34"/>
      <c r="L499" s="34"/>
      <c r="M499" s="34"/>
      <c r="N499" s="34"/>
      <c r="O499" s="34"/>
    </row>
    <row r="500" spans="1:15" ht="12.75" customHeight="1" x14ac:dyDescent="0.2">
      <c r="A500" s="34"/>
      <c r="B500" s="34"/>
      <c r="C500" s="34"/>
      <c r="D500" s="34"/>
      <c r="E500" s="34"/>
      <c r="F500" s="34"/>
      <c r="G500" s="34"/>
      <c r="H500" s="34"/>
      <c r="I500" s="34"/>
      <c r="J500" s="34"/>
      <c r="K500" s="34"/>
      <c r="L500" s="34"/>
      <c r="M500" s="34"/>
      <c r="N500" s="34"/>
      <c r="O500" s="34"/>
    </row>
    <row r="501" spans="1:15" ht="12.75" customHeight="1" x14ac:dyDescent="0.2">
      <c r="A501" s="34"/>
      <c r="B501" s="34"/>
      <c r="C501" s="34"/>
      <c r="D501" s="34"/>
      <c r="E501" s="34"/>
      <c r="F501" s="34"/>
      <c r="G501" s="34"/>
      <c r="H501" s="34"/>
      <c r="I501" s="34"/>
      <c r="J501" s="34"/>
      <c r="K501" s="34"/>
      <c r="L501" s="34"/>
      <c r="M501" s="34"/>
      <c r="N501" s="34"/>
      <c r="O501" s="34"/>
    </row>
    <row r="502" spans="1:15" ht="12.75" customHeight="1" x14ac:dyDescent="0.2">
      <c r="A502" s="34"/>
      <c r="B502" s="34"/>
      <c r="C502" s="34"/>
      <c r="D502" s="34"/>
      <c r="E502" s="34"/>
      <c r="F502" s="34"/>
      <c r="G502" s="34"/>
      <c r="H502" s="34"/>
      <c r="I502" s="34"/>
      <c r="J502" s="34"/>
      <c r="K502" s="34"/>
      <c r="L502" s="34"/>
      <c r="M502" s="34"/>
      <c r="N502" s="34"/>
      <c r="O502" s="34"/>
    </row>
    <row r="503" spans="1:15" ht="12.75" customHeight="1" x14ac:dyDescent="0.2">
      <c r="A503" s="34"/>
      <c r="B503" s="34"/>
      <c r="C503" s="34"/>
      <c r="D503" s="34"/>
      <c r="E503" s="34"/>
      <c r="F503" s="34"/>
      <c r="G503" s="34"/>
      <c r="H503" s="34"/>
      <c r="I503" s="34"/>
      <c r="J503" s="34"/>
      <c r="K503" s="34"/>
      <c r="L503" s="34"/>
      <c r="M503" s="34"/>
      <c r="N503" s="34"/>
      <c r="O503" s="34"/>
    </row>
    <row r="504" spans="1:15" ht="12.75" customHeight="1" x14ac:dyDescent="0.2">
      <c r="A504" s="34"/>
      <c r="B504" s="34"/>
      <c r="C504" s="34"/>
      <c r="D504" s="34"/>
      <c r="E504" s="34"/>
      <c r="F504" s="34"/>
      <c r="G504" s="34"/>
      <c r="H504" s="34"/>
      <c r="I504" s="34"/>
      <c r="J504" s="34"/>
      <c r="K504" s="34"/>
      <c r="L504" s="34"/>
      <c r="M504" s="34"/>
      <c r="N504" s="34"/>
      <c r="O504" s="34"/>
    </row>
    <row r="505" spans="1:15" ht="12.75" customHeight="1" x14ac:dyDescent="0.2">
      <c r="A505" s="34"/>
      <c r="B505" s="34"/>
      <c r="C505" s="34"/>
      <c r="D505" s="34"/>
      <c r="E505" s="34"/>
      <c r="F505" s="34"/>
      <c r="G505" s="34"/>
      <c r="H505" s="34"/>
      <c r="I505" s="34"/>
      <c r="J505" s="34"/>
      <c r="K505" s="34"/>
      <c r="L505" s="34"/>
      <c r="M505" s="34"/>
      <c r="N505" s="34"/>
      <c r="O505" s="34"/>
    </row>
    <row r="506" spans="1:15" ht="12.75" customHeight="1" x14ac:dyDescent="0.2">
      <c r="A506" s="34"/>
      <c r="B506" s="34"/>
      <c r="C506" s="34"/>
      <c r="D506" s="34"/>
      <c r="E506" s="34"/>
      <c r="F506" s="34"/>
      <c r="G506" s="34"/>
      <c r="H506" s="34"/>
      <c r="I506" s="34"/>
      <c r="J506" s="34"/>
      <c r="K506" s="34"/>
      <c r="L506" s="34"/>
      <c r="M506" s="34"/>
      <c r="N506" s="34"/>
      <c r="O506" s="34"/>
    </row>
    <row r="507" spans="1:15" ht="12.75" customHeight="1" x14ac:dyDescent="0.2">
      <c r="A507" s="34"/>
      <c r="B507" s="34"/>
      <c r="C507" s="34"/>
      <c r="D507" s="34"/>
      <c r="E507" s="34"/>
      <c r="F507" s="34"/>
      <c r="G507" s="34"/>
      <c r="H507" s="34"/>
      <c r="I507" s="34"/>
      <c r="J507" s="34"/>
      <c r="K507" s="34"/>
      <c r="L507" s="34"/>
      <c r="M507" s="34"/>
      <c r="N507" s="34"/>
      <c r="O507" s="34"/>
    </row>
    <row r="508" spans="1:15" ht="12.75" customHeight="1" x14ac:dyDescent="0.2">
      <c r="A508" s="34"/>
      <c r="B508" s="34"/>
      <c r="C508" s="34"/>
      <c r="D508" s="34"/>
      <c r="E508" s="34"/>
      <c r="F508" s="34"/>
      <c r="G508" s="34"/>
      <c r="H508" s="34"/>
      <c r="I508" s="34"/>
      <c r="J508" s="34"/>
      <c r="K508" s="34"/>
      <c r="L508" s="34"/>
      <c r="M508" s="34"/>
      <c r="N508" s="34"/>
      <c r="O508" s="34"/>
    </row>
    <row r="509" spans="1:15" ht="12.75" customHeight="1" x14ac:dyDescent="0.2">
      <c r="A509" s="34"/>
      <c r="B509" s="34"/>
      <c r="C509" s="34"/>
      <c r="D509" s="34"/>
      <c r="E509" s="34"/>
      <c r="F509" s="34"/>
      <c r="G509" s="34"/>
      <c r="H509" s="34"/>
      <c r="I509" s="34"/>
      <c r="J509" s="34"/>
      <c r="K509" s="34"/>
      <c r="L509" s="34"/>
      <c r="M509" s="34"/>
      <c r="N509" s="34"/>
      <c r="O509" s="34"/>
    </row>
    <row r="510" spans="1:15" ht="12.75" customHeight="1" x14ac:dyDescent="0.2">
      <c r="A510" s="34"/>
      <c r="B510" s="34"/>
      <c r="C510" s="34"/>
      <c r="D510" s="34"/>
      <c r="E510" s="34"/>
      <c r="F510" s="34"/>
      <c r="G510" s="34"/>
      <c r="H510" s="34"/>
      <c r="I510" s="34"/>
      <c r="J510" s="34"/>
      <c r="K510" s="34"/>
      <c r="L510" s="34"/>
      <c r="M510" s="34"/>
      <c r="N510" s="34"/>
      <c r="O510" s="34"/>
    </row>
    <row r="511" spans="1:15" ht="12.75" customHeight="1" x14ac:dyDescent="0.2">
      <c r="A511" s="34"/>
      <c r="B511" s="34"/>
      <c r="C511" s="34"/>
      <c r="D511" s="34"/>
      <c r="E511" s="34"/>
      <c r="F511" s="34"/>
      <c r="G511" s="34"/>
      <c r="H511" s="34"/>
      <c r="I511" s="34"/>
      <c r="J511" s="34"/>
      <c r="K511" s="34"/>
      <c r="L511" s="34"/>
      <c r="M511" s="34"/>
      <c r="N511" s="34"/>
      <c r="O511" s="34"/>
    </row>
    <row r="512" spans="1:15" ht="12.75" customHeight="1" x14ac:dyDescent="0.2">
      <c r="A512" s="34"/>
      <c r="B512" s="34"/>
      <c r="C512" s="34"/>
      <c r="D512" s="34"/>
      <c r="E512" s="34"/>
      <c r="F512" s="34"/>
      <c r="G512" s="34"/>
      <c r="H512" s="34"/>
      <c r="I512" s="34"/>
      <c r="J512" s="34"/>
      <c r="K512" s="34"/>
      <c r="L512" s="34"/>
      <c r="M512" s="34"/>
      <c r="N512" s="34"/>
      <c r="O512" s="34"/>
    </row>
    <row r="513" spans="1:15" ht="12.75" customHeight="1" x14ac:dyDescent="0.2">
      <c r="A513" s="34"/>
      <c r="B513" s="34"/>
      <c r="C513" s="34"/>
      <c r="D513" s="34"/>
      <c r="E513" s="34"/>
      <c r="F513" s="34"/>
      <c r="G513" s="34"/>
      <c r="H513" s="34"/>
      <c r="I513" s="34"/>
      <c r="J513" s="34"/>
      <c r="K513" s="34"/>
      <c r="L513" s="34"/>
      <c r="M513" s="34"/>
      <c r="N513" s="34"/>
      <c r="O513" s="34"/>
    </row>
    <row r="514" spans="1:15" ht="12.75" customHeight="1" x14ac:dyDescent="0.2">
      <c r="A514" s="34"/>
      <c r="B514" s="34"/>
      <c r="C514" s="34"/>
      <c r="D514" s="34"/>
      <c r="E514" s="34"/>
      <c r="F514" s="34"/>
      <c r="G514" s="34"/>
      <c r="H514" s="34"/>
      <c r="I514" s="34"/>
      <c r="J514" s="34"/>
      <c r="K514" s="34"/>
      <c r="L514" s="34"/>
      <c r="M514" s="34"/>
      <c r="N514" s="34"/>
      <c r="O514" s="34"/>
    </row>
    <row r="515" spans="1:15" ht="12.75" customHeight="1" x14ac:dyDescent="0.2">
      <c r="A515" s="34"/>
      <c r="B515" s="34"/>
      <c r="C515" s="34"/>
      <c r="D515" s="34"/>
      <c r="E515" s="34"/>
      <c r="F515" s="34"/>
      <c r="G515" s="34"/>
      <c r="H515" s="34"/>
      <c r="I515" s="34"/>
      <c r="J515" s="34"/>
      <c r="K515" s="34"/>
      <c r="L515" s="34"/>
      <c r="M515" s="34"/>
      <c r="N515" s="34"/>
      <c r="O515" s="34"/>
    </row>
    <row r="516" spans="1:15" ht="12.75" customHeight="1" x14ac:dyDescent="0.2">
      <c r="A516" s="34"/>
      <c r="B516" s="34"/>
      <c r="C516" s="34"/>
      <c r="D516" s="34"/>
      <c r="E516" s="34"/>
      <c r="F516" s="34"/>
      <c r="G516" s="34"/>
      <c r="H516" s="34"/>
      <c r="I516" s="34"/>
      <c r="J516" s="34"/>
      <c r="K516" s="34"/>
      <c r="L516" s="34"/>
      <c r="M516" s="34"/>
      <c r="N516" s="34"/>
      <c r="O516" s="34"/>
    </row>
    <row r="517" spans="1:15" ht="12.75" customHeight="1" x14ac:dyDescent="0.2">
      <c r="A517" s="34"/>
      <c r="B517" s="34"/>
      <c r="C517" s="34"/>
      <c r="D517" s="34"/>
      <c r="E517" s="34"/>
      <c r="F517" s="34"/>
      <c r="G517" s="34"/>
      <c r="H517" s="34"/>
      <c r="I517" s="34"/>
      <c r="J517" s="34"/>
      <c r="K517" s="34"/>
      <c r="L517" s="34"/>
      <c r="M517" s="34"/>
      <c r="N517" s="34"/>
      <c r="O517" s="34"/>
    </row>
    <row r="518" spans="1:15" ht="12.75" customHeight="1" x14ac:dyDescent="0.2">
      <c r="A518" s="34"/>
      <c r="B518" s="34"/>
      <c r="C518" s="34"/>
      <c r="D518" s="34"/>
      <c r="E518" s="34"/>
      <c r="F518" s="34"/>
      <c r="G518" s="34"/>
      <c r="H518" s="34"/>
      <c r="I518" s="34"/>
      <c r="J518" s="34"/>
      <c r="K518" s="34"/>
      <c r="L518" s="34"/>
      <c r="M518" s="34"/>
      <c r="N518" s="34"/>
      <c r="O518" s="34"/>
    </row>
    <row r="519" spans="1:15" ht="12.75" customHeight="1" x14ac:dyDescent="0.2">
      <c r="A519" s="34"/>
      <c r="B519" s="34"/>
      <c r="C519" s="34"/>
      <c r="D519" s="34"/>
      <c r="E519" s="34"/>
      <c r="F519" s="34"/>
      <c r="G519" s="34"/>
      <c r="H519" s="34"/>
      <c r="I519" s="34"/>
      <c r="J519" s="34"/>
      <c r="K519" s="34"/>
      <c r="L519" s="34"/>
      <c r="M519" s="34"/>
      <c r="N519" s="34"/>
      <c r="O519" s="34"/>
    </row>
    <row r="520" spans="1:15" ht="12.75" customHeight="1" x14ac:dyDescent="0.2">
      <c r="A520" s="34"/>
      <c r="B520" s="34"/>
      <c r="C520" s="34"/>
      <c r="D520" s="34"/>
      <c r="E520" s="34"/>
      <c r="F520" s="34"/>
      <c r="G520" s="34"/>
      <c r="H520" s="34"/>
      <c r="I520" s="34"/>
      <c r="J520" s="34"/>
      <c r="K520" s="34"/>
      <c r="L520" s="34"/>
      <c r="M520" s="34"/>
      <c r="N520" s="34"/>
      <c r="O520" s="34"/>
    </row>
    <row r="521" spans="1:15" ht="12.75" customHeight="1" x14ac:dyDescent="0.2">
      <c r="A521" s="34"/>
      <c r="B521" s="34"/>
      <c r="C521" s="34"/>
      <c r="D521" s="34"/>
      <c r="E521" s="34"/>
      <c r="F521" s="34"/>
      <c r="G521" s="34"/>
      <c r="H521" s="34"/>
      <c r="I521" s="34"/>
      <c r="J521" s="34"/>
      <c r="K521" s="34"/>
      <c r="L521" s="34"/>
      <c r="M521" s="34"/>
      <c r="N521" s="34"/>
      <c r="O521" s="34"/>
    </row>
    <row r="522" spans="1:15" ht="12.75" customHeight="1" x14ac:dyDescent="0.2">
      <c r="A522" s="34"/>
      <c r="B522" s="34"/>
      <c r="C522" s="34"/>
      <c r="D522" s="34"/>
      <c r="E522" s="34"/>
      <c r="F522" s="34"/>
      <c r="G522" s="34"/>
      <c r="H522" s="34"/>
      <c r="I522" s="34"/>
      <c r="J522" s="34"/>
      <c r="K522" s="34"/>
      <c r="L522" s="34"/>
      <c r="M522" s="34"/>
      <c r="N522" s="34"/>
      <c r="O522" s="34"/>
    </row>
    <row r="523" spans="1:15" ht="12.75" customHeight="1" x14ac:dyDescent="0.2">
      <c r="A523" s="34"/>
      <c r="B523" s="34"/>
      <c r="C523" s="34"/>
      <c r="D523" s="34"/>
      <c r="E523" s="34"/>
      <c r="F523" s="34"/>
      <c r="G523" s="34"/>
      <c r="H523" s="34"/>
      <c r="I523" s="34"/>
      <c r="J523" s="34"/>
      <c r="K523" s="34"/>
      <c r="L523" s="34"/>
      <c r="M523" s="34"/>
      <c r="N523" s="34"/>
      <c r="O523" s="34"/>
    </row>
    <row r="524" spans="1:15" ht="12.75" customHeight="1" x14ac:dyDescent="0.2">
      <c r="A524" s="34"/>
      <c r="B524" s="34"/>
      <c r="C524" s="34"/>
      <c r="D524" s="34"/>
      <c r="E524" s="34"/>
      <c r="F524" s="34"/>
      <c r="G524" s="34"/>
      <c r="H524" s="34"/>
      <c r="I524" s="34"/>
      <c r="J524" s="34"/>
      <c r="K524" s="34"/>
      <c r="L524" s="34"/>
      <c r="M524" s="34"/>
      <c r="N524" s="34"/>
      <c r="O524" s="34"/>
    </row>
    <row r="525" spans="1:15" ht="12.75" customHeight="1" x14ac:dyDescent="0.2">
      <c r="A525" s="34"/>
      <c r="B525" s="34"/>
      <c r="C525" s="34"/>
      <c r="D525" s="34"/>
      <c r="E525" s="34"/>
      <c r="F525" s="34"/>
      <c r="G525" s="34"/>
      <c r="H525" s="34"/>
      <c r="I525" s="34"/>
      <c r="J525" s="34"/>
      <c r="K525" s="34"/>
      <c r="L525" s="34"/>
      <c r="M525" s="34"/>
      <c r="N525" s="34"/>
      <c r="O525" s="34"/>
    </row>
    <row r="526" spans="1:15" ht="12.75" customHeight="1" x14ac:dyDescent="0.2">
      <c r="A526" s="34"/>
      <c r="B526" s="34"/>
      <c r="C526" s="34"/>
      <c r="D526" s="34"/>
      <c r="E526" s="34"/>
      <c r="F526" s="34"/>
      <c r="G526" s="34"/>
      <c r="H526" s="34"/>
      <c r="I526" s="34"/>
      <c r="J526" s="34"/>
      <c r="K526" s="34"/>
      <c r="L526" s="34"/>
      <c r="M526" s="34"/>
      <c r="N526" s="34"/>
      <c r="O526" s="34"/>
    </row>
    <row r="527" spans="1:15" ht="12.75" customHeight="1" x14ac:dyDescent="0.2">
      <c r="A527" s="34"/>
      <c r="B527" s="34"/>
      <c r="C527" s="34"/>
      <c r="D527" s="34"/>
      <c r="E527" s="34"/>
      <c r="F527" s="34"/>
      <c r="G527" s="34"/>
      <c r="H527" s="34"/>
      <c r="I527" s="34"/>
      <c r="J527" s="34"/>
      <c r="K527" s="34"/>
      <c r="L527" s="34"/>
      <c r="M527" s="34"/>
      <c r="N527" s="34"/>
      <c r="O527" s="34"/>
    </row>
    <row r="528" spans="1:15" ht="12.75" customHeight="1" x14ac:dyDescent="0.2">
      <c r="A528" s="34"/>
      <c r="B528" s="34"/>
      <c r="C528" s="34"/>
      <c r="D528" s="34"/>
      <c r="E528" s="34"/>
      <c r="F528" s="34"/>
      <c r="G528" s="34"/>
      <c r="H528" s="34"/>
      <c r="I528" s="34"/>
      <c r="J528" s="34"/>
      <c r="K528" s="34"/>
      <c r="L528" s="34"/>
      <c r="M528" s="34"/>
      <c r="N528" s="34"/>
      <c r="O528" s="34"/>
    </row>
    <row r="529" spans="1:15" ht="12.75" customHeight="1" x14ac:dyDescent="0.2">
      <c r="A529" s="34"/>
      <c r="B529" s="34"/>
      <c r="C529" s="34"/>
      <c r="D529" s="34"/>
      <c r="E529" s="34"/>
      <c r="F529" s="34"/>
      <c r="G529" s="34"/>
      <c r="H529" s="34"/>
      <c r="I529" s="34"/>
      <c r="J529" s="34"/>
      <c r="K529" s="34"/>
      <c r="L529" s="34"/>
      <c r="M529" s="34"/>
      <c r="N529" s="34"/>
      <c r="O529" s="34"/>
    </row>
    <row r="530" spans="1:15" ht="12.75" customHeight="1" x14ac:dyDescent="0.2">
      <c r="A530" s="34"/>
      <c r="B530" s="34"/>
      <c r="C530" s="34"/>
      <c r="D530" s="34"/>
      <c r="E530" s="34"/>
      <c r="F530" s="34"/>
      <c r="G530" s="34"/>
      <c r="H530" s="34"/>
      <c r="I530" s="34"/>
      <c r="J530" s="34"/>
      <c r="K530" s="34"/>
      <c r="L530" s="34"/>
      <c r="M530" s="34"/>
      <c r="N530" s="34"/>
      <c r="O530" s="34"/>
    </row>
    <row r="531" spans="1:15" ht="12.75" customHeight="1" x14ac:dyDescent="0.2">
      <c r="A531" s="34"/>
      <c r="B531" s="34"/>
      <c r="C531" s="34"/>
      <c r="D531" s="34"/>
      <c r="E531" s="34"/>
      <c r="F531" s="34"/>
      <c r="G531" s="34"/>
      <c r="H531" s="34"/>
      <c r="I531" s="34"/>
      <c r="J531" s="34"/>
      <c r="K531" s="34"/>
      <c r="L531" s="34"/>
      <c r="M531" s="34"/>
      <c r="N531" s="34"/>
      <c r="O531" s="34"/>
    </row>
    <row r="532" spans="1:15" ht="12.75" customHeight="1" x14ac:dyDescent="0.2">
      <c r="A532" s="34"/>
      <c r="B532" s="34"/>
      <c r="C532" s="34"/>
      <c r="D532" s="34"/>
      <c r="E532" s="34"/>
      <c r="F532" s="34"/>
      <c r="G532" s="34"/>
      <c r="H532" s="34"/>
      <c r="I532" s="34"/>
      <c r="J532" s="34"/>
      <c r="K532" s="34"/>
      <c r="L532" s="34"/>
      <c r="M532" s="34"/>
      <c r="N532" s="34"/>
      <c r="O532" s="34"/>
    </row>
    <row r="533" spans="1:15" ht="12.75" customHeight="1" x14ac:dyDescent="0.2">
      <c r="A533" s="34"/>
      <c r="B533" s="34"/>
      <c r="C533" s="34"/>
      <c r="D533" s="34"/>
      <c r="E533" s="34"/>
      <c r="F533" s="34"/>
      <c r="G533" s="34"/>
      <c r="H533" s="34"/>
      <c r="I533" s="34"/>
      <c r="J533" s="34"/>
      <c r="K533" s="34"/>
      <c r="L533" s="34"/>
      <c r="M533" s="34"/>
      <c r="N533" s="34"/>
      <c r="O533" s="34"/>
    </row>
    <row r="534" spans="1:15" ht="12.75" customHeight="1" x14ac:dyDescent="0.2">
      <c r="A534" s="34"/>
      <c r="B534" s="34"/>
      <c r="C534" s="34"/>
      <c r="D534" s="34"/>
      <c r="E534" s="34"/>
      <c r="F534" s="34"/>
      <c r="G534" s="34"/>
      <c r="H534" s="34"/>
      <c r="I534" s="34"/>
      <c r="J534" s="34"/>
      <c r="K534" s="34"/>
      <c r="L534" s="34"/>
      <c r="M534" s="34"/>
      <c r="N534" s="34"/>
      <c r="O534" s="34"/>
    </row>
    <row r="535" spans="1:15" ht="12.75" customHeight="1" x14ac:dyDescent="0.2">
      <c r="A535" s="34"/>
      <c r="B535" s="34"/>
      <c r="C535" s="34"/>
      <c r="D535" s="34"/>
      <c r="E535" s="34"/>
      <c r="F535" s="34"/>
      <c r="G535" s="34"/>
      <c r="H535" s="34"/>
      <c r="I535" s="34"/>
      <c r="J535" s="34"/>
      <c r="K535" s="34"/>
      <c r="L535" s="34"/>
      <c r="M535" s="34"/>
      <c r="N535" s="34"/>
      <c r="O535" s="34"/>
    </row>
    <row r="536" spans="1:15" ht="12.75" customHeight="1" x14ac:dyDescent="0.2">
      <c r="A536" s="34"/>
      <c r="B536" s="34"/>
      <c r="C536" s="34"/>
      <c r="D536" s="34"/>
      <c r="E536" s="34"/>
      <c r="F536" s="34"/>
      <c r="G536" s="34"/>
      <c r="H536" s="34"/>
      <c r="I536" s="34"/>
      <c r="J536" s="34"/>
      <c r="K536" s="34"/>
      <c r="L536" s="34"/>
      <c r="M536" s="34"/>
      <c r="N536" s="34"/>
      <c r="O536" s="34"/>
    </row>
    <row r="537" spans="1:15" ht="12.75" customHeight="1" x14ac:dyDescent="0.2">
      <c r="A537" s="34"/>
      <c r="B537" s="34"/>
      <c r="C537" s="34"/>
      <c r="D537" s="34"/>
      <c r="E537" s="34"/>
      <c r="F537" s="34"/>
      <c r="G537" s="34"/>
      <c r="H537" s="34"/>
      <c r="I537" s="34"/>
      <c r="J537" s="34"/>
      <c r="K537" s="34"/>
      <c r="L537" s="34"/>
      <c r="M537" s="34"/>
      <c r="N537" s="34"/>
      <c r="O537" s="34"/>
    </row>
    <row r="538" spans="1:15" ht="12.75" customHeight="1" x14ac:dyDescent="0.2">
      <c r="A538" s="34"/>
      <c r="B538" s="34"/>
      <c r="C538" s="34"/>
      <c r="D538" s="34"/>
      <c r="E538" s="34"/>
      <c r="F538" s="34"/>
      <c r="G538" s="34"/>
      <c r="H538" s="34"/>
      <c r="I538" s="34"/>
      <c r="J538" s="34"/>
      <c r="K538" s="34"/>
      <c r="L538" s="34"/>
      <c r="M538" s="34"/>
      <c r="N538" s="34"/>
      <c r="O538" s="34"/>
    </row>
    <row r="539" spans="1:15" ht="12.75" customHeight="1" x14ac:dyDescent="0.2">
      <c r="A539" s="34"/>
      <c r="B539" s="34"/>
      <c r="C539" s="34"/>
      <c r="D539" s="34"/>
      <c r="E539" s="34"/>
      <c r="F539" s="34"/>
      <c r="G539" s="34"/>
      <c r="H539" s="34"/>
      <c r="I539" s="34"/>
      <c r="J539" s="34"/>
      <c r="K539" s="34"/>
      <c r="L539" s="34"/>
      <c r="M539" s="34"/>
      <c r="N539" s="34"/>
      <c r="O539" s="34"/>
    </row>
    <row r="540" spans="1:15" ht="12.75" customHeight="1" x14ac:dyDescent="0.2">
      <c r="A540" s="34"/>
      <c r="B540" s="34"/>
      <c r="C540" s="34"/>
      <c r="D540" s="34"/>
      <c r="E540" s="34"/>
      <c r="F540" s="34"/>
      <c r="G540" s="34"/>
      <c r="H540" s="34"/>
      <c r="I540" s="34"/>
      <c r="J540" s="34"/>
      <c r="K540" s="34"/>
      <c r="L540" s="34"/>
      <c r="M540" s="34"/>
      <c r="N540" s="34"/>
      <c r="O540" s="34"/>
    </row>
    <row r="541" spans="1:15" ht="12.75" customHeight="1" x14ac:dyDescent="0.2">
      <c r="A541" s="34"/>
      <c r="B541" s="34"/>
      <c r="C541" s="34"/>
      <c r="D541" s="34"/>
      <c r="E541" s="34"/>
      <c r="F541" s="34"/>
      <c r="G541" s="34"/>
      <c r="H541" s="34"/>
      <c r="I541" s="34"/>
      <c r="J541" s="34"/>
      <c r="K541" s="34"/>
      <c r="L541" s="34"/>
      <c r="M541" s="34"/>
      <c r="N541" s="34"/>
      <c r="O541" s="34"/>
    </row>
    <row r="542" spans="1:15" ht="12.75" customHeight="1" x14ac:dyDescent="0.2">
      <c r="A542" s="34"/>
      <c r="B542" s="34"/>
      <c r="C542" s="34"/>
      <c r="D542" s="34"/>
      <c r="E542" s="34"/>
      <c r="F542" s="34"/>
      <c r="G542" s="34"/>
      <c r="H542" s="34"/>
      <c r="I542" s="34"/>
      <c r="J542" s="34"/>
      <c r="K542" s="34"/>
      <c r="L542" s="34"/>
      <c r="M542" s="34"/>
      <c r="N542" s="34"/>
      <c r="O542" s="34"/>
    </row>
    <row r="543" spans="1:15" ht="12.75" customHeight="1" x14ac:dyDescent="0.2">
      <c r="A543" s="34"/>
      <c r="B543" s="34"/>
      <c r="C543" s="34"/>
      <c r="D543" s="34"/>
      <c r="E543" s="34"/>
      <c r="F543" s="34"/>
      <c r="G543" s="34"/>
      <c r="H543" s="34"/>
      <c r="I543" s="34"/>
      <c r="J543" s="34"/>
      <c r="K543" s="34"/>
      <c r="L543" s="34"/>
      <c r="M543" s="34"/>
      <c r="N543" s="34"/>
      <c r="O543" s="34"/>
    </row>
    <row r="544" spans="1:15" ht="12.75" customHeight="1" x14ac:dyDescent="0.2">
      <c r="A544" s="34"/>
      <c r="B544" s="34"/>
      <c r="C544" s="34"/>
      <c r="D544" s="34"/>
      <c r="E544" s="34"/>
      <c r="F544" s="34"/>
      <c r="G544" s="34"/>
      <c r="H544" s="34"/>
      <c r="I544" s="34"/>
      <c r="J544" s="34"/>
      <c r="K544" s="34"/>
      <c r="L544" s="34"/>
      <c r="M544" s="34"/>
      <c r="N544" s="34"/>
      <c r="O544" s="34"/>
    </row>
    <row r="545" spans="1:15" ht="12.75" customHeight="1" x14ac:dyDescent="0.2">
      <c r="A545" s="34"/>
      <c r="B545" s="34"/>
      <c r="C545" s="34"/>
      <c r="D545" s="34"/>
      <c r="E545" s="34"/>
      <c r="F545" s="34"/>
      <c r="G545" s="34"/>
      <c r="H545" s="34"/>
      <c r="I545" s="34"/>
      <c r="J545" s="34"/>
      <c r="K545" s="34"/>
      <c r="L545" s="34"/>
      <c r="M545" s="34"/>
      <c r="N545" s="34"/>
      <c r="O545" s="34"/>
    </row>
    <row r="546" spans="1:15" ht="12.75" customHeight="1" x14ac:dyDescent="0.2">
      <c r="A546" s="34"/>
      <c r="B546" s="34"/>
      <c r="C546" s="34"/>
      <c r="D546" s="34"/>
      <c r="E546" s="34"/>
      <c r="F546" s="34"/>
      <c r="G546" s="34"/>
      <c r="H546" s="34"/>
      <c r="I546" s="34"/>
      <c r="J546" s="34"/>
      <c r="K546" s="34"/>
      <c r="L546" s="34"/>
      <c r="M546" s="34"/>
      <c r="N546" s="34"/>
      <c r="O546" s="34"/>
    </row>
    <row r="547" spans="1:15" ht="12.75" customHeight="1" x14ac:dyDescent="0.2">
      <c r="A547" s="34"/>
      <c r="B547" s="34"/>
      <c r="C547" s="34"/>
      <c r="D547" s="34"/>
      <c r="E547" s="34"/>
      <c r="F547" s="34"/>
      <c r="G547" s="34"/>
      <c r="H547" s="34"/>
      <c r="I547" s="34"/>
      <c r="J547" s="34"/>
      <c r="K547" s="34"/>
      <c r="L547" s="34"/>
      <c r="M547" s="34"/>
      <c r="N547" s="34"/>
      <c r="O547" s="34"/>
    </row>
    <row r="548" spans="1:15" ht="12.75" customHeight="1" x14ac:dyDescent="0.2">
      <c r="A548" s="34"/>
      <c r="B548" s="34"/>
      <c r="C548" s="34"/>
      <c r="D548" s="34"/>
      <c r="E548" s="34"/>
      <c r="F548" s="34"/>
      <c r="G548" s="34"/>
      <c r="H548" s="34"/>
      <c r="I548" s="34"/>
      <c r="J548" s="34"/>
      <c r="K548" s="34"/>
      <c r="L548" s="34"/>
      <c r="M548" s="34"/>
      <c r="N548" s="34"/>
      <c r="O548" s="34"/>
    </row>
    <row r="549" spans="1:15" ht="12.75" customHeight="1" x14ac:dyDescent="0.2">
      <c r="A549" s="34"/>
      <c r="B549" s="34"/>
      <c r="C549" s="34"/>
      <c r="D549" s="34"/>
      <c r="E549" s="34"/>
      <c r="F549" s="34"/>
      <c r="G549" s="34"/>
      <c r="H549" s="34"/>
      <c r="I549" s="34"/>
      <c r="J549" s="34"/>
      <c r="K549" s="34"/>
      <c r="L549" s="34"/>
      <c r="M549" s="34"/>
      <c r="N549" s="34"/>
      <c r="O549" s="34"/>
    </row>
    <row r="550" spans="1:15" ht="12.75" customHeight="1" x14ac:dyDescent="0.2">
      <c r="A550" s="34"/>
      <c r="B550" s="34"/>
      <c r="C550" s="34"/>
      <c r="D550" s="34"/>
      <c r="E550" s="34"/>
      <c r="F550" s="34"/>
      <c r="G550" s="34"/>
      <c r="H550" s="34"/>
      <c r="I550" s="34"/>
      <c r="J550" s="34"/>
      <c r="K550" s="34"/>
      <c r="L550" s="34"/>
      <c r="M550" s="34"/>
      <c r="N550" s="34"/>
      <c r="O550" s="34"/>
    </row>
    <row r="551" spans="1:15" ht="12.75" customHeight="1" x14ac:dyDescent="0.2">
      <c r="A551" s="34"/>
      <c r="B551" s="34"/>
      <c r="C551" s="34"/>
      <c r="D551" s="34"/>
      <c r="E551" s="34"/>
      <c r="F551" s="34"/>
      <c r="G551" s="34"/>
      <c r="H551" s="34"/>
      <c r="I551" s="34"/>
      <c r="J551" s="34"/>
      <c r="K551" s="34"/>
      <c r="L551" s="34"/>
      <c r="M551" s="34"/>
      <c r="N551" s="34"/>
      <c r="O551" s="34"/>
    </row>
    <row r="552" spans="1:15" ht="12.75" customHeight="1" x14ac:dyDescent="0.2">
      <c r="A552" s="34"/>
      <c r="B552" s="34"/>
      <c r="C552" s="34"/>
      <c r="D552" s="34"/>
      <c r="E552" s="34"/>
      <c r="F552" s="34"/>
      <c r="G552" s="34"/>
      <c r="H552" s="34"/>
      <c r="I552" s="34"/>
      <c r="J552" s="34"/>
      <c r="K552" s="34"/>
      <c r="L552" s="34"/>
      <c r="M552" s="34"/>
      <c r="N552" s="34"/>
      <c r="O552" s="34"/>
    </row>
    <row r="553" spans="1:15" ht="12.75" customHeight="1" x14ac:dyDescent="0.2">
      <c r="A553" s="34"/>
      <c r="B553" s="34"/>
      <c r="C553" s="34"/>
      <c r="D553" s="34"/>
      <c r="E553" s="34"/>
      <c r="F553" s="34"/>
      <c r="G553" s="34"/>
      <c r="H553" s="34"/>
      <c r="I553" s="34"/>
      <c r="J553" s="34"/>
      <c r="K553" s="34"/>
      <c r="L553" s="34"/>
      <c r="M553" s="34"/>
      <c r="N553" s="34"/>
      <c r="O553" s="34"/>
    </row>
    <row r="554" spans="1:15" ht="12.75" customHeight="1" x14ac:dyDescent="0.2">
      <c r="A554" s="34"/>
      <c r="B554" s="34"/>
      <c r="C554" s="34"/>
      <c r="D554" s="34"/>
      <c r="E554" s="34"/>
      <c r="F554" s="34"/>
      <c r="G554" s="34"/>
      <c r="H554" s="34"/>
      <c r="I554" s="34"/>
      <c r="J554" s="34"/>
      <c r="K554" s="34"/>
      <c r="L554" s="34"/>
      <c r="M554" s="34"/>
      <c r="N554" s="34"/>
      <c r="O554" s="34"/>
    </row>
    <row r="555" spans="1:15" ht="12.75" customHeight="1" x14ac:dyDescent="0.2">
      <c r="A555" s="34"/>
      <c r="B555" s="34"/>
      <c r="C555" s="34"/>
      <c r="D555" s="34"/>
      <c r="E555" s="34"/>
      <c r="F555" s="34"/>
      <c r="G555" s="34"/>
      <c r="H555" s="34"/>
      <c r="I555" s="34"/>
      <c r="J555" s="34"/>
      <c r="K555" s="34"/>
      <c r="L555" s="34"/>
      <c r="M555" s="34"/>
      <c r="N555" s="34"/>
      <c r="O555" s="34"/>
    </row>
    <row r="556" spans="1:15" ht="12.75" customHeight="1" x14ac:dyDescent="0.2">
      <c r="A556" s="34"/>
      <c r="B556" s="34"/>
      <c r="C556" s="34"/>
      <c r="D556" s="34"/>
      <c r="E556" s="34"/>
      <c r="F556" s="34"/>
      <c r="G556" s="34"/>
      <c r="H556" s="34"/>
      <c r="I556" s="34"/>
      <c r="J556" s="34"/>
      <c r="K556" s="34"/>
      <c r="L556" s="34"/>
      <c r="M556" s="34"/>
      <c r="N556" s="34"/>
      <c r="O556" s="34"/>
    </row>
    <row r="557" spans="1:15" ht="12.75" customHeight="1" x14ac:dyDescent="0.2">
      <c r="A557" s="34"/>
      <c r="B557" s="34"/>
      <c r="C557" s="34"/>
      <c r="D557" s="34"/>
      <c r="E557" s="34"/>
      <c r="F557" s="34"/>
      <c r="G557" s="34"/>
      <c r="H557" s="34"/>
      <c r="I557" s="34"/>
      <c r="J557" s="34"/>
      <c r="K557" s="34"/>
      <c r="L557" s="34"/>
      <c r="M557" s="34"/>
      <c r="N557" s="34"/>
      <c r="O557" s="34"/>
    </row>
    <row r="558" spans="1:15" ht="12.75" customHeight="1" x14ac:dyDescent="0.2">
      <c r="A558" s="34"/>
      <c r="B558" s="34"/>
      <c r="C558" s="34"/>
      <c r="D558" s="34"/>
      <c r="E558" s="34"/>
      <c r="F558" s="34"/>
      <c r="G558" s="34"/>
      <c r="H558" s="34"/>
      <c r="I558" s="34"/>
      <c r="J558" s="34"/>
      <c r="K558" s="34"/>
      <c r="L558" s="34"/>
      <c r="M558" s="34"/>
      <c r="N558" s="34"/>
      <c r="O558" s="34"/>
    </row>
    <row r="559" spans="1:15" ht="12.75" customHeight="1" x14ac:dyDescent="0.2">
      <c r="A559" s="34"/>
      <c r="B559" s="34"/>
      <c r="C559" s="34"/>
      <c r="D559" s="34"/>
      <c r="E559" s="34"/>
      <c r="F559" s="34"/>
      <c r="G559" s="34"/>
      <c r="H559" s="34"/>
      <c r="I559" s="34"/>
      <c r="J559" s="34"/>
      <c r="K559" s="34"/>
      <c r="L559" s="34"/>
      <c r="M559" s="34"/>
      <c r="N559" s="34"/>
      <c r="O559" s="34"/>
    </row>
    <row r="560" spans="1:15" ht="12.75" customHeight="1" x14ac:dyDescent="0.2">
      <c r="A560" s="34"/>
      <c r="B560" s="34"/>
      <c r="C560" s="34"/>
      <c r="D560" s="34"/>
      <c r="E560" s="34"/>
      <c r="F560" s="34"/>
      <c r="G560" s="34"/>
      <c r="H560" s="34"/>
      <c r="I560" s="34"/>
      <c r="J560" s="34"/>
      <c r="K560" s="34"/>
      <c r="L560" s="34"/>
      <c r="M560" s="34"/>
      <c r="N560" s="34"/>
      <c r="O560" s="34"/>
    </row>
    <row r="561" spans="1:15" ht="12.75" customHeight="1" x14ac:dyDescent="0.2">
      <c r="A561" s="34"/>
      <c r="B561" s="34"/>
      <c r="C561" s="34"/>
      <c r="D561" s="34"/>
      <c r="E561" s="34"/>
      <c r="F561" s="34"/>
      <c r="G561" s="34"/>
      <c r="H561" s="34"/>
      <c r="I561" s="34"/>
      <c r="J561" s="34"/>
      <c r="K561" s="34"/>
      <c r="L561" s="34"/>
      <c r="M561" s="34"/>
      <c r="N561" s="34"/>
      <c r="O561" s="34"/>
    </row>
    <row r="562" spans="1:15" ht="12.75" customHeight="1" x14ac:dyDescent="0.2">
      <c r="A562" s="34"/>
      <c r="B562" s="34"/>
      <c r="C562" s="34"/>
      <c r="D562" s="34"/>
      <c r="E562" s="34"/>
      <c r="F562" s="34"/>
      <c r="G562" s="34"/>
      <c r="H562" s="34"/>
      <c r="I562" s="34"/>
      <c r="J562" s="34"/>
      <c r="K562" s="34"/>
      <c r="L562" s="34"/>
      <c r="M562" s="34"/>
      <c r="N562" s="34"/>
      <c r="O562" s="34"/>
    </row>
    <row r="563" spans="1:15" ht="12.75" customHeight="1" x14ac:dyDescent="0.2">
      <c r="A563" s="34"/>
      <c r="B563" s="34"/>
      <c r="C563" s="34"/>
      <c r="D563" s="34"/>
      <c r="E563" s="34"/>
      <c r="F563" s="34"/>
      <c r="G563" s="34"/>
      <c r="H563" s="34"/>
      <c r="I563" s="34"/>
      <c r="J563" s="34"/>
      <c r="K563" s="34"/>
      <c r="L563" s="34"/>
      <c r="M563" s="34"/>
      <c r="N563" s="34"/>
      <c r="O563" s="34"/>
    </row>
    <row r="564" spans="1:15" ht="12.75" customHeight="1" x14ac:dyDescent="0.2">
      <c r="A564" s="34"/>
      <c r="B564" s="34"/>
      <c r="C564" s="34"/>
      <c r="D564" s="34"/>
      <c r="E564" s="34"/>
      <c r="F564" s="34"/>
      <c r="G564" s="34"/>
      <c r="H564" s="34"/>
      <c r="I564" s="34"/>
      <c r="J564" s="34"/>
      <c r="K564" s="34"/>
      <c r="L564" s="34"/>
      <c r="M564" s="34"/>
      <c r="N564" s="34"/>
      <c r="O564" s="34"/>
    </row>
    <row r="565" spans="1:15" ht="12.75" customHeight="1" x14ac:dyDescent="0.2">
      <c r="A565" s="34"/>
      <c r="B565" s="34"/>
      <c r="C565" s="34"/>
      <c r="D565" s="34"/>
      <c r="E565" s="34"/>
      <c r="F565" s="34"/>
      <c r="G565" s="34"/>
      <c r="H565" s="34"/>
      <c r="I565" s="34"/>
      <c r="J565" s="34"/>
      <c r="K565" s="34"/>
      <c r="L565" s="34"/>
      <c r="M565" s="34"/>
      <c r="N565" s="34"/>
      <c r="O565" s="34"/>
    </row>
    <row r="566" spans="1:15" ht="12.75" customHeight="1" x14ac:dyDescent="0.2">
      <c r="A566" s="34"/>
      <c r="B566" s="34"/>
      <c r="C566" s="34"/>
      <c r="D566" s="34"/>
      <c r="E566" s="34"/>
      <c r="F566" s="34"/>
      <c r="G566" s="34"/>
      <c r="H566" s="34"/>
      <c r="I566" s="34"/>
      <c r="J566" s="34"/>
      <c r="K566" s="34"/>
      <c r="L566" s="34"/>
      <c r="M566" s="34"/>
      <c r="N566" s="34"/>
      <c r="O566" s="34"/>
    </row>
    <row r="567" spans="1:15" ht="12.75" customHeight="1" x14ac:dyDescent="0.2">
      <c r="A567" s="34"/>
      <c r="B567" s="34"/>
      <c r="C567" s="34"/>
      <c r="D567" s="34"/>
      <c r="E567" s="34"/>
      <c r="F567" s="34"/>
      <c r="G567" s="34"/>
      <c r="H567" s="34"/>
      <c r="I567" s="34"/>
      <c r="J567" s="34"/>
      <c r="K567" s="34"/>
      <c r="L567" s="34"/>
      <c r="M567" s="34"/>
      <c r="N567" s="34"/>
      <c r="O567" s="34"/>
    </row>
    <row r="568" spans="1:15" ht="12.75" customHeight="1" x14ac:dyDescent="0.2">
      <c r="A568" s="34"/>
      <c r="B568" s="34"/>
      <c r="C568" s="34"/>
      <c r="D568" s="34"/>
      <c r="E568" s="34"/>
      <c r="F568" s="34"/>
      <c r="G568" s="34"/>
      <c r="H568" s="34"/>
      <c r="I568" s="34"/>
      <c r="J568" s="34"/>
      <c r="K568" s="34"/>
      <c r="L568" s="34"/>
      <c r="M568" s="34"/>
      <c r="N568" s="34"/>
      <c r="O568" s="34"/>
    </row>
    <row r="569" spans="1:15" ht="12.75" customHeight="1" x14ac:dyDescent="0.2">
      <c r="A569" s="34"/>
      <c r="B569" s="34"/>
      <c r="C569" s="34"/>
      <c r="D569" s="34"/>
      <c r="E569" s="34"/>
      <c r="F569" s="34"/>
      <c r="G569" s="34"/>
      <c r="H569" s="34"/>
      <c r="I569" s="34"/>
      <c r="J569" s="34"/>
      <c r="K569" s="34"/>
      <c r="L569" s="34"/>
      <c r="M569" s="34"/>
      <c r="N569" s="34"/>
      <c r="O569" s="34"/>
    </row>
    <row r="570" spans="1:15" ht="12.75" customHeight="1" x14ac:dyDescent="0.2">
      <c r="A570" s="34"/>
      <c r="B570" s="34"/>
      <c r="C570" s="34"/>
      <c r="D570" s="34"/>
      <c r="E570" s="34"/>
      <c r="F570" s="34"/>
      <c r="G570" s="34"/>
      <c r="H570" s="34"/>
      <c r="I570" s="34"/>
      <c r="J570" s="34"/>
      <c r="K570" s="34"/>
      <c r="L570" s="34"/>
      <c r="M570" s="34"/>
      <c r="N570" s="34"/>
      <c r="O570" s="34"/>
    </row>
    <row r="571" spans="1:15" ht="12.75" customHeight="1" x14ac:dyDescent="0.2">
      <c r="A571" s="34"/>
      <c r="B571" s="34"/>
      <c r="C571" s="34"/>
      <c r="D571" s="34"/>
      <c r="E571" s="34"/>
      <c r="F571" s="34"/>
      <c r="G571" s="34"/>
      <c r="H571" s="34"/>
      <c r="I571" s="34"/>
      <c r="J571" s="34"/>
      <c r="K571" s="34"/>
      <c r="L571" s="34"/>
      <c r="M571" s="34"/>
      <c r="N571" s="34"/>
      <c r="O571" s="34"/>
    </row>
    <row r="572" spans="1:15" ht="12.75" customHeight="1" x14ac:dyDescent="0.2">
      <c r="A572" s="34"/>
      <c r="B572" s="34"/>
      <c r="C572" s="34"/>
      <c r="D572" s="34"/>
      <c r="E572" s="34"/>
      <c r="F572" s="34"/>
      <c r="G572" s="34"/>
      <c r="H572" s="34"/>
      <c r="I572" s="34"/>
      <c r="J572" s="34"/>
      <c r="K572" s="34"/>
      <c r="L572" s="34"/>
      <c r="M572" s="34"/>
      <c r="N572" s="34"/>
      <c r="O572" s="34"/>
    </row>
    <row r="573" spans="1:15" ht="12.75" customHeight="1" x14ac:dyDescent="0.2">
      <c r="A573" s="34"/>
      <c r="B573" s="34"/>
      <c r="C573" s="34"/>
      <c r="D573" s="34"/>
      <c r="E573" s="34"/>
      <c r="F573" s="34"/>
      <c r="G573" s="34"/>
      <c r="H573" s="34"/>
      <c r="I573" s="34"/>
      <c r="J573" s="34"/>
      <c r="K573" s="34"/>
      <c r="L573" s="34"/>
      <c r="M573" s="34"/>
      <c r="N573" s="34"/>
      <c r="O573" s="34"/>
    </row>
    <row r="574" spans="1:15" ht="12.75" customHeight="1" x14ac:dyDescent="0.2">
      <c r="A574" s="34"/>
      <c r="B574" s="34"/>
      <c r="C574" s="34"/>
      <c r="D574" s="34"/>
      <c r="E574" s="34"/>
      <c r="F574" s="34"/>
      <c r="G574" s="34"/>
      <c r="H574" s="34"/>
      <c r="I574" s="34"/>
      <c r="J574" s="34"/>
      <c r="K574" s="34"/>
      <c r="L574" s="34"/>
      <c r="M574" s="34"/>
      <c r="N574" s="34"/>
      <c r="O574" s="34"/>
    </row>
    <row r="575" spans="1:15" ht="12.75" customHeight="1" x14ac:dyDescent="0.2">
      <c r="A575" s="34"/>
      <c r="B575" s="34"/>
      <c r="C575" s="34"/>
      <c r="D575" s="34"/>
      <c r="E575" s="34"/>
      <c r="F575" s="34"/>
      <c r="G575" s="34"/>
      <c r="H575" s="34"/>
      <c r="I575" s="34"/>
      <c r="J575" s="34"/>
      <c r="K575" s="34"/>
      <c r="L575" s="34"/>
      <c r="M575" s="34"/>
      <c r="N575" s="34"/>
      <c r="O575" s="34"/>
    </row>
    <row r="576" spans="1:15" ht="12.75" customHeight="1" x14ac:dyDescent="0.2">
      <c r="A576" s="34"/>
      <c r="B576" s="34"/>
      <c r="C576" s="34"/>
      <c r="D576" s="34"/>
      <c r="E576" s="34"/>
      <c r="F576" s="34"/>
      <c r="G576" s="34"/>
      <c r="H576" s="34"/>
      <c r="I576" s="34"/>
      <c r="J576" s="34"/>
      <c r="K576" s="34"/>
      <c r="L576" s="34"/>
      <c r="M576" s="34"/>
      <c r="N576" s="34"/>
      <c r="O576" s="34"/>
    </row>
    <row r="577" spans="1:15" ht="12.75" customHeight="1" x14ac:dyDescent="0.2">
      <c r="A577" s="34"/>
      <c r="B577" s="34"/>
      <c r="C577" s="34"/>
      <c r="D577" s="34"/>
      <c r="E577" s="34"/>
      <c r="F577" s="34"/>
      <c r="G577" s="34"/>
      <c r="H577" s="34"/>
      <c r="I577" s="34"/>
      <c r="J577" s="34"/>
      <c r="K577" s="34"/>
      <c r="L577" s="34"/>
      <c r="M577" s="34"/>
      <c r="N577" s="34"/>
      <c r="O577" s="34"/>
    </row>
    <row r="578" spans="1:15" ht="12.75" customHeight="1" x14ac:dyDescent="0.2">
      <c r="A578" s="34"/>
      <c r="B578" s="34"/>
      <c r="C578" s="34"/>
      <c r="D578" s="34"/>
      <c r="E578" s="34"/>
      <c r="F578" s="34"/>
      <c r="G578" s="34"/>
      <c r="H578" s="34"/>
      <c r="I578" s="34"/>
      <c r="J578" s="34"/>
      <c r="K578" s="34"/>
      <c r="L578" s="34"/>
      <c r="M578" s="34"/>
      <c r="N578" s="34"/>
      <c r="O578" s="34"/>
    </row>
    <row r="579" spans="1:15" ht="12.75" customHeight="1" x14ac:dyDescent="0.2">
      <c r="A579" s="34"/>
      <c r="B579" s="34"/>
      <c r="C579" s="34"/>
      <c r="D579" s="34"/>
      <c r="E579" s="34"/>
      <c r="F579" s="34"/>
      <c r="G579" s="34"/>
      <c r="H579" s="34"/>
      <c r="I579" s="34"/>
      <c r="J579" s="34"/>
      <c r="K579" s="34"/>
      <c r="L579" s="34"/>
      <c r="M579" s="34"/>
      <c r="N579" s="34"/>
      <c r="O579" s="34"/>
    </row>
    <row r="580" spans="1:15" ht="12.75" customHeight="1" x14ac:dyDescent="0.2">
      <c r="A580" s="34"/>
      <c r="B580" s="34"/>
      <c r="C580" s="34"/>
      <c r="D580" s="34"/>
      <c r="E580" s="34"/>
      <c r="F580" s="34"/>
      <c r="G580" s="34"/>
      <c r="H580" s="34"/>
      <c r="I580" s="34"/>
      <c r="J580" s="34"/>
      <c r="K580" s="34"/>
      <c r="L580" s="34"/>
      <c r="M580" s="34"/>
      <c r="N580" s="34"/>
      <c r="O580" s="34"/>
    </row>
    <row r="581" spans="1:15" ht="12.75" customHeight="1" x14ac:dyDescent="0.2">
      <c r="A581" s="34"/>
      <c r="B581" s="34"/>
      <c r="C581" s="34"/>
      <c r="D581" s="34"/>
      <c r="E581" s="34"/>
      <c r="F581" s="34"/>
      <c r="G581" s="34"/>
      <c r="H581" s="34"/>
      <c r="I581" s="34"/>
      <c r="J581" s="34"/>
      <c r="K581" s="34"/>
      <c r="L581" s="34"/>
      <c r="M581" s="34"/>
      <c r="N581" s="34"/>
      <c r="O581" s="34"/>
    </row>
    <row r="582" spans="1:15" ht="12.75" customHeight="1" x14ac:dyDescent="0.2">
      <c r="A582" s="34"/>
      <c r="B582" s="34"/>
      <c r="C582" s="34"/>
      <c r="D582" s="34"/>
      <c r="E582" s="34"/>
      <c r="F582" s="34"/>
      <c r="G582" s="34"/>
      <c r="H582" s="34"/>
      <c r="I582" s="34"/>
      <c r="J582" s="34"/>
      <c r="K582" s="34"/>
      <c r="L582" s="34"/>
      <c r="M582" s="34"/>
      <c r="N582" s="34"/>
      <c r="O582" s="34"/>
    </row>
    <row r="583" spans="1:15" ht="12.75" customHeight="1" x14ac:dyDescent="0.2">
      <c r="A583" s="34"/>
      <c r="B583" s="34"/>
      <c r="C583" s="34"/>
      <c r="D583" s="34"/>
      <c r="E583" s="34"/>
      <c r="F583" s="34"/>
      <c r="G583" s="34"/>
      <c r="H583" s="34"/>
      <c r="I583" s="34"/>
      <c r="J583" s="34"/>
      <c r="K583" s="34"/>
      <c r="L583" s="34"/>
      <c r="M583" s="34"/>
      <c r="N583" s="34"/>
      <c r="O583" s="34"/>
    </row>
    <row r="584" spans="1:15" ht="12.75" customHeight="1" x14ac:dyDescent="0.2">
      <c r="A584" s="34"/>
      <c r="B584" s="34"/>
      <c r="C584" s="34"/>
      <c r="D584" s="34"/>
      <c r="E584" s="34"/>
      <c r="F584" s="34"/>
      <c r="G584" s="34"/>
      <c r="H584" s="34"/>
      <c r="I584" s="34"/>
      <c r="J584" s="34"/>
      <c r="K584" s="34"/>
      <c r="L584" s="34"/>
      <c r="M584" s="34"/>
      <c r="N584" s="34"/>
      <c r="O584" s="34"/>
    </row>
    <row r="585" spans="1:15" ht="12.75" customHeight="1" x14ac:dyDescent="0.2">
      <c r="A585" s="34"/>
      <c r="B585" s="34"/>
      <c r="C585" s="34"/>
      <c r="D585" s="34"/>
      <c r="E585" s="34"/>
      <c r="F585" s="34"/>
      <c r="G585" s="34"/>
      <c r="H585" s="34"/>
      <c r="I585" s="34"/>
      <c r="J585" s="34"/>
      <c r="K585" s="34"/>
      <c r="L585" s="34"/>
      <c r="M585" s="34"/>
      <c r="N585" s="34"/>
      <c r="O585" s="34"/>
    </row>
    <row r="586" spans="1:15" ht="12.75" customHeight="1" x14ac:dyDescent="0.2">
      <c r="A586" s="34"/>
      <c r="B586" s="34"/>
      <c r="C586" s="34"/>
      <c r="D586" s="34"/>
      <c r="E586" s="34"/>
      <c r="F586" s="34"/>
      <c r="G586" s="34"/>
      <c r="H586" s="34"/>
      <c r="I586" s="34"/>
      <c r="J586" s="34"/>
      <c r="K586" s="34"/>
      <c r="L586" s="34"/>
      <c r="M586" s="34"/>
      <c r="N586" s="34"/>
      <c r="O586" s="34"/>
    </row>
    <row r="587" spans="1:15" ht="12.75" customHeight="1" x14ac:dyDescent="0.2">
      <c r="A587" s="34"/>
      <c r="B587" s="34"/>
      <c r="C587" s="34"/>
      <c r="D587" s="34"/>
      <c r="E587" s="34"/>
      <c r="F587" s="34"/>
      <c r="G587" s="34"/>
      <c r="H587" s="34"/>
      <c r="I587" s="34"/>
      <c r="J587" s="34"/>
      <c r="K587" s="34"/>
      <c r="L587" s="34"/>
      <c r="M587" s="34"/>
      <c r="N587" s="34"/>
      <c r="O587" s="34"/>
    </row>
    <row r="588" spans="1:15" ht="12.75" customHeight="1" x14ac:dyDescent="0.2">
      <c r="A588" s="34"/>
      <c r="B588" s="34"/>
      <c r="C588" s="34"/>
      <c r="D588" s="34"/>
      <c r="E588" s="34"/>
      <c r="F588" s="34"/>
      <c r="G588" s="34"/>
      <c r="H588" s="34"/>
      <c r="I588" s="34"/>
      <c r="J588" s="34"/>
      <c r="K588" s="34"/>
      <c r="L588" s="34"/>
      <c r="M588" s="34"/>
      <c r="N588" s="34"/>
      <c r="O588" s="34"/>
    </row>
    <row r="589" spans="1:15" ht="12.75" customHeight="1" x14ac:dyDescent="0.2">
      <c r="A589" s="34"/>
      <c r="B589" s="34"/>
      <c r="C589" s="34"/>
      <c r="D589" s="34"/>
      <c r="E589" s="34"/>
      <c r="F589" s="34"/>
      <c r="G589" s="34"/>
      <c r="H589" s="34"/>
      <c r="I589" s="34"/>
      <c r="J589" s="34"/>
      <c r="K589" s="34"/>
      <c r="L589" s="34"/>
      <c r="M589" s="34"/>
      <c r="N589" s="34"/>
      <c r="O589" s="34"/>
    </row>
    <row r="590" spans="1:15" ht="12.75" customHeight="1" x14ac:dyDescent="0.2">
      <c r="A590" s="34"/>
      <c r="B590" s="34"/>
      <c r="C590" s="34"/>
      <c r="D590" s="34"/>
      <c r="E590" s="34"/>
      <c r="F590" s="34"/>
      <c r="G590" s="34"/>
      <c r="H590" s="34"/>
      <c r="I590" s="34"/>
      <c r="J590" s="34"/>
      <c r="K590" s="34"/>
      <c r="L590" s="34"/>
      <c r="M590" s="34"/>
      <c r="N590" s="34"/>
      <c r="O590" s="34"/>
    </row>
    <row r="591" spans="1:15" ht="12.75" customHeight="1" x14ac:dyDescent="0.2">
      <c r="A591" s="34"/>
      <c r="B591" s="34"/>
      <c r="C591" s="34"/>
      <c r="D591" s="34"/>
      <c r="E591" s="34"/>
      <c r="F591" s="34"/>
      <c r="G591" s="34"/>
      <c r="H591" s="34"/>
      <c r="I591" s="34"/>
      <c r="J591" s="34"/>
      <c r="K591" s="34"/>
      <c r="L591" s="34"/>
      <c r="M591" s="34"/>
      <c r="N591" s="34"/>
      <c r="O591" s="34"/>
    </row>
    <row r="592" spans="1:15" ht="12.75" customHeight="1" x14ac:dyDescent="0.2">
      <c r="A592" s="34"/>
      <c r="B592" s="34"/>
      <c r="C592" s="34"/>
      <c r="D592" s="34"/>
      <c r="E592" s="34"/>
      <c r="F592" s="34"/>
      <c r="G592" s="34"/>
      <c r="H592" s="34"/>
      <c r="I592" s="34"/>
      <c r="J592" s="34"/>
      <c r="K592" s="34"/>
      <c r="L592" s="34"/>
      <c r="M592" s="34"/>
      <c r="N592" s="34"/>
      <c r="O592" s="34"/>
    </row>
    <row r="593" spans="1:15" ht="12.75" customHeight="1" x14ac:dyDescent="0.2">
      <c r="A593" s="34"/>
      <c r="B593" s="34"/>
      <c r="C593" s="34"/>
      <c r="D593" s="34"/>
      <c r="E593" s="34"/>
      <c r="F593" s="34"/>
      <c r="G593" s="34"/>
      <c r="H593" s="34"/>
      <c r="I593" s="34"/>
      <c r="J593" s="34"/>
      <c r="K593" s="34"/>
      <c r="L593" s="34"/>
      <c r="M593" s="34"/>
      <c r="N593" s="34"/>
      <c r="O593" s="34"/>
    </row>
    <row r="594" spans="1:15" ht="12.75" customHeight="1" x14ac:dyDescent="0.2">
      <c r="A594" s="34"/>
      <c r="B594" s="34"/>
      <c r="C594" s="34"/>
      <c r="D594" s="34"/>
      <c r="E594" s="34"/>
      <c r="F594" s="34"/>
      <c r="G594" s="34"/>
      <c r="H594" s="34"/>
      <c r="I594" s="34"/>
      <c r="J594" s="34"/>
      <c r="K594" s="34"/>
      <c r="L594" s="34"/>
      <c r="M594" s="34"/>
      <c r="N594" s="34"/>
      <c r="O594" s="34"/>
    </row>
    <row r="595" spans="1:15" ht="12.75" customHeight="1" x14ac:dyDescent="0.2">
      <c r="A595" s="34"/>
      <c r="B595" s="34"/>
      <c r="C595" s="34"/>
      <c r="D595" s="34"/>
      <c r="E595" s="34"/>
      <c r="F595" s="34"/>
      <c r="G595" s="34"/>
      <c r="H595" s="34"/>
      <c r="I595" s="34"/>
      <c r="J595" s="34"/>
      <c r="K595" s="34"/>
      <c r="L595" s="34"/>
      <c r="M595" s="34"/>
      <c r="N595" s="34"/>
      <c r="O595" s="34"/>
    </row>
    <row r="596" spans="1:15" ht="12.75" customHeight="1" x14ac:dyDescent="0.2">
      <c r="A596" s="34"/>
      <c r="B596" s="34"/>
      <c r="C596" s="34"/>
      <c r="D596" s="34"/>
      <c r="E596" s="34"/>
      <c r="F596" s="34"/>
      <c r="G596" s="34"/>
      <c r="H596" s="34"/>
      <c r="I596" s="34"/>
      <c r="J596" s="34"/>
      <c r="K596" s="34"/>
      <c r="L596" s="34"/>
      <c r="M596" s="34"/>
      <c r="N596" s="34"/>
      <c r="O596" s="34"/>
    </row>
    <row r="597" spans="1:15" ht="12.75" customHeight="1" x14ac:dyDescent="0.2">
      <c r="A597" s="34"/>
      <c r="B597" s="34"/>
      <c r="C597" s="34"/>
      <c r="D597" s="34"/>
      <c r="E597" s="34"/>
      <c r="F597" s="34"/>
      <c r="G597" s="34"/>
      <c r="H597" s="34"/>
      <c r="I597" s="34"/>
      <c r="J597" s="34"/>
      <c r="K597" s="34"/>
      <c r="L597" s="34"/>
      <c r="M597" s="34"/>
      <c r="N597" s="34"/>
      <c r="O597" s="34"/>
    </row>
    <row r="598" spans="1:15" ht="12.75" customHeight="1" x14ac:dyDescent="0.2">
      <c r="A598" s="34"/>
      <c r="B598" s="34"/>
      <c r="C598" s="34"/>
      <c r="D598" s="34"/>
      <c r="E598" s="34"/>
      <c r="F598" s="34"/>
      <c r="G598" s="34"/>
      <c r="H598" s="34"/>
      <c r="I598" s="34"/>
      <c r="J598" s="34"/>
      <c r="K598" s="34"/>
      <c r="L598" s="34"/>
      <c r="M598" s="34"/>
      <c r="N598" s="34"/>
      <c r="O598" s="34"/>
    </row>
    <row r="599" spans="1:15" ht="12.75" customHeight="1" x14ac:dyDescent="0.2">
      <c r="A599" s="34"/>
      <c r="B599" s="34"/>
      <c r="C599" s="34"/>
      <c r="D599" s="34"/>
      <c r="E599" s="34"/>
      <c r="F599" s="34"/>
      <c r="G599" s="34"/>
      <c r="H599" s="34"/>
      <c r="I599" s="34"/>
      <c r="J599" s="34"/>
      <c r="K599" s="34"/>
      <c r="L599" s="34"/>
      <c r="M599" s="34"/>
      <c r="N599" s="34"/>
      <c r="O599" s="34"/>
    </row>
    <row r="600" spans="1:15" ht="12.75" customHeight="1" x14ac:dyDescent="0.2">
      <c r="A600" s="34"/>
      <c r="B600" s="34"/>
      <c r="C600" s="34"/>
      <c r="D600" s="34"/>
      <c r="E600" s="34"/>
      <c r="F600" s="34"/>
      <c r="G600" s="34"/>
      <c r="H600" s="34"/>
      <c r="I600" s="34"/>
      <c r="J600" s="34"/>
      <c r="K600" s="34"/>
      <c r="L600" s="34"/>
      <c r="M600" s="34"/>
      <c r="N600" s="34"/>
      <c r="O600" s="34"/>
    </row>
    <row r="601" spans="1:15" ht="12.75" customHeight="1" x14ac:dyDescent="0.2">
      <c r="A601" s="34"/>
      <c r="B601" s="34"/>
      <c r="C601" s="34"/>
      <c r="D601" s="34"/>
      <c r="E601" s="34"/>
      <c r="F601" s="34"/>
      <c r="G601" s="34"/>
      <c r="H601" s="34"/>
      <c r="I601" s="34"/>
      <c r="J601" s="34"/>
      <c r="K601" s="34"/>
      <c r="L601" s="34"/>
      <c r="M601" s="34"/>
      <c r="N601" s="34"/>
      <c r="O601" s="34"/>
    </row>
    <row r="602" spans="1:15" ht="12.75" customHeight="1" x14ac:dyDescent="0.2">
      <c r="A602" s="34"/>
      <c r="B602" s="34"/>
      <c r="C602" s="34"/>
      <c r="D602" s="34"/>
      <c r="E602" s="34"/>
      <c r="F602" s="34"/>
      <c r="G602" s="34"/>
      <c r="H602" s="34"/>
      <c r="I602" s="34"/>
      <c r="J602" s="34"/>
      <c r="K602" s="34"/>
      <c r="L602" s="34"/>
      <c r="M602" s="34"/>
      <c r="N602" s="34"/>
      <c r="O602" s="34"/>
    </row>
    <row r="603" spans="1:15" ht="12.75" customHeight="1" x14ac:dyDescent="0.2">
      <c r="A603" s="34"/>
      <c r="B603" s="34"/>
      <c r="C603" s="34"/>
      <c r="D603" s="34"/>
      <c r="E603" s="34"/>
      <c r="F603" s="34"/>
      <c r="G603" s="34"/>
      <c r="H603" s="34"/>
      <c r="I603" s="34"/>
      <c r="J603" s="34"/>
      <c r="K603" s="34"/>
      <c r="L603" s="34"/>
      <c r="M603" s="34"/>
      <c r="N603" s="34"/>
      <c r="O603" s="34"/>
    </row>
    <row r="604" spans="1:15" ht="12.75" customHeight="1" x14ac:dyDescent="0.2">
      <c r="A604" s="34"/>
      <c r="B604" s="34"/>
      <c r="C604" s="34"/>
      <c r="D604" s="34"/>
      <c r="E604" s="34"/>
      <c r="F604" s="34"/>
      <c r="G604" s="34"/>
      <c r="H604" s="34"/>
      <c r="I604" s="34"/>
      <c r="J604" s="34"/>
      <c r="K604" s="34"/>
      <c r="L604" s="34"/>
      <c r="M604" s="34"/>
      <c r="N604" s="34"/>
      <c r="O604" s="34"/>
    </row>
    <row r="605" spans="1:15" ht="12.75" customHeight="1" x14ac:dyDescent="0.2">
      <c r="A605" s="34"/>
      <c r="B605" s="34"/>
      <c r="C605" s="34"/>
      <c r="D605" s="34"/>
      <c r="E605" s="34"/>
      <c r="F605" s="34"/>
      <c r="G605" s="34"/>
      <c r="H605" s="34"/>
      <c r="I605" s="34"/>
      <c r="J605" s="34"/>
      <c r="K605" s="34"/>
      <c r="L605" s="34"/>
      <c r="M605" s="34"/>
      <c r="N605" s="34"/>
      <c r="O605" s="34"/>
    </row>
    <row r="606" spans="1:15" ht="12.75" customHeight="1" x14ac:dyDescent="0.2">
      <c r="A606" s="34"/>
      <c r="B606" s="34"/>
      <c r="C606" s="34"/>
      <c r="D606" s="34"/>
      <c r="E606" s="34"/>
      <c r="F606" s="34"/>
      <c r="G606" s="34"/>
      <c r="H606" s="34"/>
      <c r="I606" s="34"/>
      <c r="J606" s="34"/>
      <c r="K606" s="34"/>
      <c r="L606" s="34"/>
      <c r="M606" s="34"/>
      <c r="N606" s="34"/>
      <c r="O606" s="34"/>
    </row>
    <row r="607" spans="1:15" ht="12.75" customHeight="1" x14ac:dyDescent="0.2">
      <c r="A607" s="34"/>
      <c r="B607" s="34"/>
      <c r="C607" s="34"/>
      <c r="D607" s="34"/>
      <c r="E607" s="34"/>
      <c r="F607" s="34"/>
      <c r="G607" s="34"/>
      <c r="H607" s="34"/>
      <c r="I607" s="34"/>
      <c r="J607" s="34"/>
      <c r="K607" s="34"/>
      <c r="L607" s="34"/>
      <c r="M607" s="34"/>
      <c r="N607" s="34"/>
      <c r="O607" s="34"/>
    </row>
    <row r="608" spans="1:15" ht="12.75" customHeight="1" x14ac:dyDescent="0.2">
      <c r="A608" s="34"/>
      <c r="B608" s="34"/>
      <c r="C608" s="34"/>
      <c r="D608" s="34"/>
      <c r="E608" s="34"/>
      <c r="F608" s="34"/>
      <c r="G608" s="34"/>
      <c r="H608" s="34"/>
      <c r="I608" s="34"/>
      <c r="J608" s="34"/>
      <c r="K608" s="34"/>
      <c r="L608" s="34"/>
      <c r="M608" s="34"/>
      <c r="N608" s="34"/>
      <c r="O608" s="34"/>
    </row>
    <row r="609" spans="1:15" ht="12.75" customHeight="1" x14ac:dyDescent="0.2">
      <c r="A609" s="34"/>
      <c r="B609" s="34"/>
      <c r="C609" s="34"/>
      <c r="D609" s="34"/>
      <c r="E609" s="34"/>
      <c r="F609" s="34"/>
      <c r="G609" s="34"/>
      <c r="H609" s="34"/>
      <c r="I609" s="34"/>
      <c r="J609" s="34"/>
      <c r="K609" s="34"/>
      <c r="L609" s="34"/>
      <c r="M609" s="34"/>
      <c r="N609" s="34"/>
      <c r="O609" s="34"/>
    </row>
    <row r="610" spans="1:15" ht="12.75" customHeight="1" x14ac:dyDescent="0.2">
      <c r="A610" s="34"/>
      <c r="B610" s="34"/>
      <c r="C610" s="34"/>
      <c r="D610" s="34"/>
      <c r="E610" s="34"/>
      <c r="F610" s="34"/>
      <c r="G610" s="34"/>
      <c r="H610" s="34"/>
      <c r="I610" s="34"/>
      <c r="J610" s="34"/>
      <c r="K610" s="34"/>
      <c r="L610" s="34"/>
      <c r="M610" s="34"/>
      <c r="N610" s="34"/>
      <c r="O610" s="34"/>
    </row>
    <row r="611" spans="1:15" ht="12.75" customHeight="1" x14ac:dyDescent="0.2">
      <c r="A611" s="34"/>
      <c r="B611" s="34"/>
      <c r="C611" s="34"/>
      <c r="D611" s="34"/>
      <c r="E611" s="34"/>
      <c r="F611" s="34"/>
      <c r="G611" s="34"/>
      <c r="H611" s="34"/>
      <c r="I611" s="34"/>
      <c r="J611" s="34"/>
      <c r="K611" s="34"/>
      <c r="L611" s="34"/>
      <c r="M611" s="34"/>
      <c r="N611" s="34"/>
      <c r="O611" s="34"/>
    </row>
    <row r="612" spans="1:15" ht="12.75" customHeight="1" x14ac:dyDescent="0.2">
      <c r="A612" s="34"/>
      <c r="B612" s="34"/>
      <c r="C612" s="34"/>
      <c r="D612" s="34"/>
      <c r="E612" s="34"/>
      <c r="F612" s="34"/>
      <c r="G612" s="34"/>
      <c r="H612" s="34"/>
      <c r="I612" s="34"/>
      <c r="J612" s="34"/>
      <c r="K612" s="34"/>
      <c r="L612" s="34"/>
      <c r="M612" s="34"/>
      <c r="N612" s="34"/>
      <c r="O612" s="34"/>
    </row>
    <row r="613" spans="1:15" ht="12.75" customHeight="1" x14ac:dyDescent="0.2">
      <c r="A613" s="34"/>
      <c r="B613" s="34"/>
      <c r="C613" s="34"/>
      <c r="D613" s="34"/>
      <c r="E613" s="34"/>
      <c r="F613" s="34"/>
      <c r="G613" s="34"/>
      <c r="H613" s="34"/>
      <c r="I613" s="34"/>
      <c r="J613" s="34"/>
      <c r="K613" s="34"/>
      <c r="L613" s="34"/>
      <c r="M613" s="34"/>
      <c r="N613" s="34"/>
      <c r="O613" s="34"/>
    </row>
    <row r="614" spans="1:15" ht="12.75" customHeight="1" x14ac:dyDescent="0.2">
      <c r="A614" s="34"/>
      <c r="B614" s="34"/>
      <c r="C614" s="34"/>
      <c r="D614" s="34"/>
      <c r="E614" s="34"/>
      <c r="F614" s="34"/>
      <c r="G614" s="34"/>
      <c r="H614" s="34"/>
      <c r="I614" s="34"/>
      <c r="J614" s="34"/>
      <c r="K614" s="34"/>
      <c r="L614" s="34"/>
      <c r="M614" s="34"/>
      <c r="N614" s="34"/>
      <c r="O614" s="34"/>
    </row>
    <row r="615" spans="1:15" ht="12.75" customHeight="1" x14ac:dyDescent="0.2">
      <c r="A615" s="34"/>
      <c r="B615" s="34"/>
      <c r="C615" s="34"/>
      <c r="D615" s="34"/>
      <c r="E615" s="34"/>
      <c r="F615" s="34"/>
      <c r="G615" s="34"/>
      <c r="H615" s="34"/>
      <c r="I615" s="34"/>
      <c r="J615" s="34"/>
      <c r="K615" s="34"/>
      <c r="L615" s="34"/>
      <c r="M615" s="34"/>
      <c r="N615" s="34"/>
      <c r="O615" s="34"/>
    </row>
    <row r="616" spans="1:15" ht="12.75" customHeight="1" x14ac:dyDescent="0.2">
      <c r="A616" s="34"/>
      <c r="B616" s="34"/>
      <c r="C616" s="34"/>
      <c r="D616" s="34"/>
      <c r="E616" s="34"/>
      <c r="F616" s="34"/>
      <c r="G616" s="34"/>
      <c r="H616" s="34"/>
      <c r="I616" s="34"/>
      <c r="J616" s="34"/>
      <c r="K616" s="34"/>
      <c r="L616" s="34"/>
      <c r="M616" s="34"/>
      <c r="N616" s="34"/>
      <c r="O616" s="34"/>
    </row>
    <row r="617" spans="1:15" ht="12.75" customHeight="1" x14ac:dyDescent="0.2">
      <c r="A617" s="34"/>
      <c r="B617" s="34"/>
      <c r="C617" s="34"/>
      <c r="D617" s="34"/>
      <c r="E617" s="34"/>
      <c r="F617" s="34"/>
      <c r="G617" s="34"/>
      <c r="H617" s="34"/>
      <c r="I617" s="34"/>
      <c r="J617" s="34"/>
      <c r="K617" s="34"/>
      <c r="L617" s="34"/>
      <c r="M617" s="34"/>
      <c r="N617" s="34"/>
      <c r="O617" s="34"/>
    </row>
    <row r="618" spans="1:15" ht="12.75" customHeight="1" x14ac:dyDescent="0.2">
      <c r="A618" s="34"/>
      <c r="B618" s="34"/>
      <c r="C618" s="34"/>
      <c r="D618" s="34"/>
      <c r="E618" s="34"/>
      <c r="F618" s="34"/>
      <c r="G618" s="34"/>
      <c r="H618" s="34"/>
      <c r="I618" s="34"/>
      <c r="J618" s="34"/>
      <c r="K618" s="34"/>
      <c r="L618" s="34"/>
      <c r="M618" s="34"/>
      <c r="N618" s="34"/>
      <c r="O618" s="34"/>
    </row>
    <row r="619" spans="1:15" ht="12.75" customHeight="1" x14ac:dyDescent="0.2">
      <c r="A619" s="34"/>
      <c r="B619" s="34"/>
      <c r="C619" s="34"/>
      <c r="D619" s="34"/>
      <c r="E619" s="34"/>
      <c r="F619" s="34"/>
      <c r="G619" s="34"/>
      <c r="H619" s="34"/>
      <c r="I619" s="34"/>
      <c r="J619" s="34"/>
      <c r="K619" s="34"/>
      <c r="L619" s="34"/>
      <c r="M619" s="34"/>
      <c r="N619" s="34"/>
      <c r="O619" s="34"/>
    </row>
    <row r="620" spans="1:15" ht="12.75" customHeight="1" x14ac:dyDescent="0.2">
      <c r="A620" s="34"/>
      <c r="B620" s="34"/>
      <c r="C620" s="34"/>
      <c r="D620" s="34"/>
      <c r="E620" s="34"/>
      <c r="F620" s="34"/>
      <c r="G620" s="34"/>
      <c r="H620" s="34"/>
      <c r="I620" s="34"/>
      <c r="J620" s="34"/>
      <c r="K620" s="34"/>
      <c r="L620" s="34"/>
      <c r="M620" s="34"/>
      <c r="N620" s="34"/>
      <c r="O620" s="34"/>
    </row>
    <row r="621" spans="1:15" ht="12.75" customHeight="1" x14ac:dyDescent="0.2">
      <c r="A621" s="34"/>
      <c r="B621" s="34"/>
      <c r="C621" s="34"/>
      <c r="D621" s="34"/>
      <c r="E621" s="34"/>
      <c r="F621" s="34"/>
      <c r="G621" s="34"/>
      <c r="H621" s="34"/>
      <c r="I621" s="34"/>
      <c r="J621" s="34"/>
      <c r="K621" s="34"/>
      <c r="L621" s="34"/>
      <c r="M621" s="34"/>
      <c r="N621" s="34"/>
      <c r="O621" s="34"/>
    </row>
    <row r="622" spans="1:15" ht="12.75" customHeight="1" x14ac:dyDescent="0.2">
      <c r="A622" s="34"/>
      <c r="B622" s="34"/>
      <c r="C622" s="34"/>
      <c r="D622" s="34"/>
      <c r="E622" s="34"/>
      <c r="F622" s="34"/>
      <c r="G622" s="34"/>
      <c r="H622" s="34"/>
      <c r="I622" s="34"/>
      <c r="J622" s="34"/>
      <c r="K622" s="34"/>
      <c r="L622" s="34"/>
      <c r="M622" s="34"/>
      <c r="N622" s="34"/>
      <c r="O622" s="34"/>
    </row>
    <row r="623" spans="1:15" ht="12.75" customHeight="1" x14ac:dyDescent="0.2">
      <c r="A623" s="34"/>
      <c r="B623" s="34"/>
      <c r="C623" s="34"/>
      <c r="D623" s="34"/>
      <c r="E623" s="34"/>
      <c r="F623" s="34"/>
      <c r="G623" s="34"/>
      <c r="H623" s="34"/>
      <c r="I623" s="34"/>
      <c r="J623" s="34"/>
      <c r="K623" s="34"/>
      <c r="L623" s="34"/>
      <c r="M623" s="34"/>
      <c r="N623" s="34"/>
      <c r="O623" s="34"/>
    </row>
    <row r="624" spans="1:15" ht="12.75" customHeight="1" x14ac:dyDescent="0.2">
      <c r="A624" s="34"/>
      <c r="B624" s="34"/>
      <c r="C624" s="34"/>
      <c r="D624" s="34"/>
      <c r="E624" s="34"/>
      <c r="F624" s="34"/>
      <c r="G624" s="34"/>
      <c r="H624" s="34"/>
      <c r="I624" s="34"/>
      <c r="J624" s="34"/>
      <c r="K624" s="34"/>
      <c r="L624" s="34"/>
      <c r="M624" s="34"/>
      <c r="N624" s="34"/>
      <c r="O624" s="34"/>
    </row>
    <row r="625" spans="1:15" ht="12.75" customHeight="1" x14ac:dyDescent="0.2">
      <c r="A625" s="34"/>
      <c r="B625" s="34"/>
      <c r="C625" s="34"/>
      <c r="D625" s="34"/>
      <c r="E625" s="34"/>
      <c r="F625" s="34"/>
      <c r="G625" s="34"/>
      <c r="H625" s="34"/>
      <c r="I625" s="34"/>
      <c r="J625" s="34"/>
      <c r="K625" s="34"/>
      <c r="L625" s="34"/>
      <c r="M625" s="34"/>
      <c r="N625" s="34"/>
      <c r="O625" s="34"/>
    </row>
    <row r="626" spans="1:15" ht="12.75" customHeight="1" x14ac:dyDescent="0.2">
      <c r="A626" s="34"/>
      <c r="B626" s="34"/>
      <c r="C626" s="34"/>
      <c r="D626" s="34"/>
      <c r="E626" s="34"/>
      <c r="F626" s="34"/>
      <c r="G626" s="34"/>
      <c r="H626" s="34"/>
      <c r="I626" s="34"/>
      <c r="J626" s="34"/>
      <c r="K626" s="34"/>
      <c r="L626" s="34"/>
      <c r="M626" s="34"/>
      <c r="N626" s="34"/>
      <c r="O626" s="34"/>
    </row>
    <row r="627" spans="1:15" ht="12.75" customHeight="1" x14ac:dyDescent="0.2">
      <c r="A627" s="34"/>
      <c r="B627" s="34"/>
      <c r="C627" s="34"/>
      <c r="D627" s="34"/>
      <c r="E627" s="34"/>
      <c r="F627" s="34"/>
      <c r="G627" s="34"/>
      <c r="H627" s="34"/>
      <c r="I627" s="34"/>
      <c r="J627" s="34"/>
      <c r="K627" s="34"/>
      <c r="L627" s="34"/>
      <c r="M627" s="34"/>
      <c r="N627" s="34"/>
      <c r="O627" s="34"/>
    </row>
    <row r="628" spans="1:15" ht="12.75" customHeight="1" x14ac:dyDescent="0.2">
      <c r="A628" s="34"/>
      <c r="B628" s="34"/>
      <c r="C628" s="34"/>
      <c r="D628" s="34"/>
      <c r="E628" s="34"/>
      <c r="F628" s="34"/>
      <c r="G628" s="34"/>
      <c r="H628" s="34"/>
      <c r="I628" s="34"/>
      <c r="J628" s="34"/>
      <c r="K628" s="34"/>
      <c r="L628" s="34"/>
      <c r="M628" s="34"/>
      <c r="N628" s="34"/>
      <c r="O628" s="34"/>
    </row>
    <row r="629" spans="1:15" ht="12.75" customHeight="1" x14ac:dyDescent="0.2">
      <c r="A629" s="34"/>
      <c r="B629" s="34"/>
      <c r="C629" s="34"/>
      <c r="D629" s="34"/>
      <c r="E629" s="34"/>
      <c r="F629" s="34"/>
      <c r="G629" s="34"/>
      <c r="H629" s="34"/>
      <c r="I629" s="34"/>
      <c r="J629" s="34"/>
      <c r="K629" s="34"/>
      <c r="L629" s="34"/>
      <c r="M629" s="34"/>
      <c r="N629" s="34"/>
      <c r="O629" s="34"/>
    </row>
    <row r="630" spans="1:15" ht="12.75" customHeight="1" x14ac:dyDescent="0.2">
      <c r="A630" s="34"/>
      <c r="B630" s="34"/>
      <c r="C630" s="34"/>
      <c r="D630" s="34"/>
      <c r="E630" s="34"/>
      <c r="F630" s="34"/>
      <c r="G630" s="34"/>
      <c r="H630" s="34"/>
      <c r="I630" s="34"/>
      <c r="J630" s="34"/>
      <c r="K630" s="34"/>
      <c r="L630" s="34"/>
      <c r="M630" s="34"/>
      <c r="N630" s="34"/>
      <c r="O630" s="34"/>
    </row>
    <row r="631" spans="1:15" ht="12.75" customHeight="1" x14ac:dyDescent="0.2">
      <c r="A631" s="34"/>
      <c r="B631" s="34"/>
      <c r="C631" s="34"/>
      <c r="D631" s="34"/>
      <c r="E631" s="34"/>
      <c r="F631" s="34"/>
      <c r="G631" s="34"/>
      <c r="H631" s="34"/>
      <c r="I631" s="34"/>
      <c r="J631" s="34"/>
      <c r="K631" s="34"/>
      <c r="L631" s="34"/>
      <c r="M631" s="34"/>
      <c r="N631" s="34"/>
      <c r="O631" s="34"/>
    </row>
    <row r="632" spans="1:15" ht="12.75" customHeight="1" x14ac:dyDescent="0.2">
      <c r="A632" s="34"/>
      <c r="B632" s="34"/>
      <c r="C632" s="34"/>
      <c r="D632" s="34"/>
      <c r="E632" s="34"/>
      <c r="F632" s="34"/>
      <c r="G632" s="34"/>
      <c r="H632" s="34"/>
      <c r="I632" s="34"/>
      <c r="J632" s="34"/>
      <c r="K632" s="34"/>
      <c r="L632" s="34"/>
      <c r="M632" s="34"/>
      <c r="N632" s="34"/>
      <c r="O632" s="34"/>
    </row>
    <row r="633" spans="1:15" ht="12.75" customHeight="1" x14ac:dyDescent="0.2">
      <c r="A633" s="34"/>
      <c r="B633" s="34"/>
      <c r="C633" s="34"/>
      <c r="D633" s="34"/>
      <c r="E633" s="34"/>
      <c r="F633" s="34"/>
      <c r="G633" s="34"/>
      <c r="H633" s="34"/>
      <c r="I633" s="34"/>
      <c r="J633" s="34"/>
      <c r="K633" s="34"/>
      <c r="L633" s="34"/>
      <c r="M633" s="34"/>
      <c r="N633" s="34"/>
      <c r="O633" s="34"/>
    </row>
    <row r="634" spans="1:15" ht="12.75" customHeight="1" x14ac:dyDescent="0.2">
      <c r="A634" s="34"/>
      <c r="B634" s="34"/>
      <c r="C634" s="34"/>
      <c r="D634" s="34"/>
      <c r="E634" s="34"/>
      <c r="F634" s="34"/>
      <c r="G634" s="34"/>
      <c r="H634" s="34"/>
      <c r="I634" s="34"/>
      <c r="J634" s="34"/>
      <c r="K634" s="34"/>
      <c r="L634" s="34"/>
      <c r="M634" s="34"/>
      <c r="N634" s="34"/>
      <c r="O634" s="34"/>
    </row>
    <row r="635" spans="1:15" ht="12.75" customHeight="1" x14ac:dyDescent="0.2">
      <c r="A635" s="34"/>
      <c r="B635" s="34"/>
      <c r="C635" s="34"/>
      <c r="D635" s="34"/>
      <c r="E635" s="34"/>
      <c r="F635" s="34"/>
      <c r="G635" s="34"/>
      <c r="H635" s="34"/>
      <c r="I635" s="34"/>
      <c r="J635" s="34"/>
      <c r="K635" s="34"/>
      <c r="L635" s="34"/>
      <c r="M635" s="34"/>
      <c r="N635" s="34"/>
      <c r="O635" s="34"/>
    </row>
    <row r="636" spans="1:15" ht="12.75" customHeight="1" x14ac:dyDescent="0.2">
      <c r="A636" s="34"/>
      <c r="B636" s="34"/>
      <c r="C636" s="34"/>
      <c r="D636" s="34"/>
      <c r="E636" s="34"/>
      <c r="F636" s="34"/>
      <c r="G636" s="34"/>
      <c r="H636" s="34"/>
      <c r="I636" s="34"/>
      <c r="J636" s="34"/>
      <c r="K636" s="34"/>
      <c r="L636" s="34"/>
      <c r="M636" s="34"/>
      <c r="N636" s="34"/>
      <c r="O636" s="34"/>
    </row>
    <row r="637" spans="1:15" ht="12.75" customHeight="1" x14ac:dyDescent="0.2">
      <c r="A637" s="34"/>
      <c r="B637" s="34"/>
      <c r="C637" s="34"/>
      <c r="D637" s="34"/>
      <c r="E637" s="34"/>
      <c r="F637" s="34"/>
      <c r="G637" s="34"/>
      <c r="H637" s="34"/>
      <c r="I637" s="34"/>
      <c r="J637" s="34"/>
      <c r="K637" s="34"/>
      <c r="L637" s="34"/>
      <c r="M637" s="34"/>
      <c r="N637" s="34"/>
      <c r="O637" s="34"/>
    </row>
    <row r="638" spans="1:15" ht="12.75" customHeight="1" x14ac:dyDescent="0.2">
      <c r="A638" s="34"/>
      <c r="B638" s="34"/>
      <c r="C638" s="34"/>
      <c r="D638" s="34"/>
      <c r="E638" s="34"/>
      <c r="F638" s="34"/>
      <c r="G638" s="34"/>
      <c r="H638" s="34"/>
      <c r="I638" s="34"/>
      <c r="J638" s="34"/>
      <c r="K638" s="34"/>
      <c r="L638" s="34"/>
      <c r="M638" s="34"/>
      <c r="N638" s="34"/>
      <c r="O638" s="34"/>
    </row>
    <row r="639" spans="1:15" ht="12.75" customHeight="1" x14ac:dyDescent="0.2">
      <c r="A639" s="34"/>
      <c r="B639" s="34"/>
      <c r="C639" s="34"/>
      <c r="D639" s="34"/>
      <c r="E639" s="34"/>
      <c r="F639" s="34"/>
      <c r="G639" s="34"/>
      <c r="H639" s="34"/>
      <c r="I639" s="34"/>
      <c r="J639" s="34"/>
      <c r="K639" s="34"/>
      <c r="L639" s="34"/>
      <c r="M639" s="34"/>
      <c r="N639" s="34"/>
      <c r="O639" s="34"/>
    </row>
    <row r="640" spans="1:15" ht="12.75" customHeight="1" x14ac:dyDescent="0.2">
      <c r="A640" s="34"/>
      <c r="B640" s="34"/>
      <c r="C640" s="34"/>
      <c r="D640" s="34"/>
      <c r="E640" s="34"/>
      <c r="F640" s="34"/>
      <c r="G640" s="34"/>
      <c r="H640" s="34"/>
      <c r="I640" s="34"/>
      <c r="J640" s="34"/>
      <c r="K640" s="34"/>
      <c r="L640" s="34"/>
      <c r="M640" s="34"/>
      <c r="N640" s="34"/>
      <c r="O640" s="34"/>
    </row>
    <row r="641" spans="1:15" ht="12.75" customHeight="1" x14ac:dyDescent="0.2">
      <c r="A641" s="34"/>
      <c r="B641" s="34"/>
      <c r="C641" s="34"/>
      <c r="D641" s="34"/>
      <c r="E641" s="34"/>
      <c r="F641" s="34"/>
      <c r="G641" s="34"/>
      <c r="H641" s="34"/>
      <c r="I641" s="34"/>
      <c r="J641" s="34"/>
      <c r="K641" s="34"/>
      <c r="L641" s="34"/>
      <c r="M641" s="34"/>
      <c r="N641" s="34"/>
      <c r="O641" s="34"/>
    </row>
    <row r="642" spans="1:15" ht="12.75" customHeight="1" x14ac:dyDescent="0.2">
      <c r="A642" s="34"/>
      <c r="B642" s="34"/>
      <c r="C642" s="34"/>
      <c r="D642" s="34"/>
      <c r="E642" s="34"/>
      <c r="F642" s="34"/>
      <c r="G642" s="34"/>
      <c r="H642" s="34"/>
      <c r="I642" s="34"/>
      <c r="J642" s="34"/>
      <c r="K642" s="34"/>
      <c r="L642" s="34"/>
      <c r="M642" s="34"/>
      <c r="N642" s="34"/>
      <c r="O642" s="34"/>
    </row>
    <row r="643" spans="1:15" ht="12.75" customHeight="1" x14ac:dyDescent="0.2">
      <c r="A643" s="34"/>
      <c r="B643" s="34"/>
      <c r="C643" s="34"/>
      <c r="D643" s="34"/>
      <c r="E643" s="34"/>
      <c r="F643" s="34"/>
      <c r="G643" s="34"/>
      <c r="H643" s="34"/>
      <c r="I643" s="34"/>
      <c r="J643" s="34"/>
      <c r="K643" s="34"/>
      <c r="L643" s="34"/>
      <c r="M643" s="34"/>
      <c r="N643" s="34"/>
      <c r="O643" s="34"/>
    </row>
    <row r="644" spans="1:15" ht="12.75" customHeight="1" x14ac:dyDescent="0.2">
      <c r="A644" s="34"/>
      <c r="B644" s="34"/>
      <c r="C644" s="34"/>
      <c r="D644" s="34"/>
      <c r="E644" s="34"/>
      <c r="F644" s="34"/>
      <c r="G644" s="34"/>
      <c r="H644" s="34"/>
      <c r="I644" s="34"/>
      <c r="J644" s="34"/>
      <c r="K644" s="34"/>
      <c r="L644" s="34"/>
      <c r="M644" s="34"/>
      <c r="N644" s="34"/>
      <c r="O644" s="34"/>
    </row>
    <row r="645" spans="1:15" ht="12.75" customHeight="1" x14ac:dyDescent="0.2">
      <c r="A645" s="34"/>
      <c r="B645" s="34"/>
      <c r="C645" s="34"/>
      <c r="D645" s="34"/>
      <c r="E645" s="34"/>
      <c r="F645" s="34"/>
      <c r="G645" s="34"/>
      <c r="H645" s="34"/>
      <c r="I645" s="34"/>
      <c r="J645" s="34"/>
      <c r="K645" s="34"/>
      <c r="L645" s="34"/>
      <c r="M645" s="34"/>
      <c r="N645" s="34"/>
      <c r="O645" s="34"/>
    </row>
    <row r="646" spans="1:15" ht="12.75" customHeight="1" x14ac:dyDescent="0.2">
      <c r="A646" s="34"/>
      <c r="B646" s="34"/>
      <c r="C646" s="34"/>
      <c r="D646" s="34"/>
      <c r="E646" s="34"/>
      <c r="F646" s="34"/>
      <c r="G646" s="34"/>
      <c r="H646" s="34"/>
      <c r="I646" s="34"/>
      <c r="J646" s="34"/>
      <c r="K646" s="34"/>
      <c r="L646" s="34"/>
      <c r="M646" s="34"/>
      <c r="N646" s="34"/>
      <c r="O646" s="34"/>
    </row>
    <row r="647" spans="1:15" ht="12.75" customHeight="1" x14ac:dyDescent="0.2">
      <c r="A647" s="34"/>
      <c r="B647" s="34"/>
      <c r="C647" s="34"/>
      <c r="D647" s="34"/>
      <c r="E647" s="34"/>
      <c r="F647" s="34"/>
      <c r="G647" s="34"/>
      <c r="H647" s="34"/>
      <c r="I647" s="34"/>
      <c r="J647" s="34"/>
      <c r="K647" s="34"/>
      <c r="L647" s="34"/>
      <c r="M647" s="34"/>
      <c r="N647" s="34"/>
      <c r="O647" s="34"/>
    </row>
    <row r="648" spans="1:15" ht="12.75" customHeight="1" x14ac:dyDescent="0.2">
      <c r="A648" s="34"/>
      <c r="B648" s="34"/>
      <c r="C648" s="34"/>
      <c r="D648" s="34"/>
      <c r="E648" s="34"/>
      <c r="F648" s="34"/>
      <c r="G648" s="34"/>
      <c r="H648" s="34"/>
      <c r="I648" s="34"/>
      <c r="J648" s="34"/>
      <c r="K648" s="34"/>
      <c r="L648" s="34"/>
      <c r="M648" s="34"/>
      <c r="N648" s="34"/>
      <c r="O648" s="34"/>
    </row>
    <row r="649" spans="1:15" ht="12.75" customHeight="1" x14ac:dyDescent="0.2">
      <c r="A649" s="34"/>
      <c r="B649" s="34"/>
      <c r="C649" s="34"/>
      <c r="D649" s="34"/>
      <c r="E649" s="34"/>
      <c r="F649" s="34"/>
      <c r="G649" s="34"/>
      <c r="H649" s="34"/>
      <c r="I649" s="34"/>
      <c r="J649" s="34"/>
      <c r="K649" s="34"/>
      <c r="L649" s="34"/>
      <c r="M649" s="34"/>
      <c r="N649" s="34"/>
      <c r="O649" s="34"/>
    </row>
    <row r="650" spans="1:15" ht="12.75" customHeight="1" x14ac:dyDescent="0.2">
      <c r="A650" s="34"/>
      <c r="B650" s="34"/>
      <c r="C650" s="34"/>
      <c r="D650" s="34"/>
      <c r="E650" s="34"/>
      <c r="F650" s="34"/>
      <c r="G650" s="34"/>
      <c r="H650" s="34"/>
      <c r="I650" s="34"/>
      <c r="J650" s="34"/>
      <c r="K650" s="34"/>
      <c r="L650" s="34"/>
      <c r="M650" s="34"/>
      <c r="N650" s="34"/>
      <c r="O650" s="34"/>
    </row>
    <row r="651" spans="1:15" ht="12.75" customHeight="1" x14ac:dyDescent="0.2">
      <c r="A651" s="34"/>
      <c r="B651" s="34"/>
      <c r="C651" s="34"/>
      <c r="D651" s="34"/>
      <c r="E651" s="34"/>
      <c r="F651" s="34"/>
      <c r="G651" s="34"/>
      <c r="H651" s="34"/>
      <c r="I651" s="34"/>
      <c r="J651" s="34"/>
      <c r="K651" s="34"/>
      <c r="L651" s="34"/>
      <c r="M651" s="34"/>
      <c r="N651" s="34"/>
      <c r="O651" s="34"/>
    </row>
    <row r="652" spans="1:15" ht="12.75" customHeight="1" x14ac:dyDescent="0.2">
      <c r="A652" s="34"/>
      <c r="B652" s="34"/>
      <c r="C652" s="34"/>
      <c r="D652" s="34"/>
      <c r="E652" s="34"/>
      <c r="F652" s="34"/>
      <c r="G652" s="34"/>
      <c r="H652" s="34"/>
      <c r="I652" s="34"/>
      <c r="J652" s="34"/>
      <c r="K652" s="34"/>
      <c r="L652" s="34"/>
      <c r="M652" s="34"/>
      <c r="N652" s="34"/>
      <c r="O652" s="34"/>
    </row>
    <row r="653" spans="1:15" ht="12.75" customHeight="1" x14ac:dyDescent="0.2">
      <c r="A653" s="34"/>
      <c r="B653" s="34"/>
      <c r="C653" s="34"/>
      <c r="D653" s="34"/>
      <c r="E653" s="34"/>
      <c r="F653" s="34"/>
      <c r="G653" s="34"/>
      <c r="H653" s="34"/>
      <c r="I653" s="34"/>
      <c r="J653" s="34"/>
      <c r="K653" s="34"/>
      <c r="L653" s="34"/>
      <c r="M653" s="34"/>
      <c r="N653" s="34"/>
      <c r="O653" s="34"/>
    </row>
    <row r="654" spans="1:15" ht="12.75" customHeight="1" x14ac:dyDescent="0.2">
      <c r="A654" s="34"/>
      <c r="B654" s="34"/>
      <c r="C654" s="34"/>
      <c r="D654" s="34"/>
      <c r="E654" s="34"/>
      <c r="F654" s="34"/>
      <c r="G654" s="34"/>
      <c r="H654" s="34"/>
      <c r="I654" s="34"/>
      <c r="J654" s="34"/>
      <c r="K654" s="34"/>
      <c r="L654" s="34"/>
      <c r="M654" s="34"/>
      <c r="N654" s="34"/>
      <c r="O654" s="34"/>
    </row>
    <row r="655" spans="1:15" ht="12.75" customHeight="1" x14ac:dyDescent="0.2">
      <c r="A655" s="34"/>
      <c r="B655" s="34"/>
      <c r="C655" s="34"/>
      <c r="D655" s="34"/>
      <c r="E655" s="34"/>
      <c r="F655" s="34"/>
      <c r="G655" s="34"/>
      <c r="H655" s="34"/>
      <c r="I655" s="34"/>
      <c r="J655" s="34"/>
      <c r="K655" s="34"/>
      <c r="L655" s="34"/>
      <c r="M655" s="34"/>
      <c r="N655" s="34"/>
      <c r="O655" s="34"/>
    </row>
    <row r="656" spans="1:15" ht="12.75" customHeight="1" x14ac:dyDescent="0.2">
      <c r="A656" s="34"/>
      <c r="B656" s="34"/>
      <c r="C656" s="34"/>
      <c r="D656" s="34"/>
      <c r="E656" s="34"/>
      <c r="F656" s="34"/>
      <c r="G656" s="34"/>
      <c r="H656" s="34"/>
      <c r="I656" s="34"/>
      <c r="J656" s="34"/>
      <c r="K656" s="34"/>
      <c r="L656" s="34"/>
      <c r="M656" s="34"/>
      <c r="N656" s="34"/>
      <c r="O656" s="34"/>
    </row>
    <row r="657" spans="1:15" ht="12.75" customHeight="1" x14ac:dyDescent="0.2">
      <c r="A657" s="34"/>
      <c r="B657" s="34"/>
      <c r="C657" s="34"/>
      <c r="D657" s="34"/>
      <c r="E657" s="34"/>
      <c r="F657" s="34"/>
      <c r="G657" s="34"/>
      <c r="H657" s="34"/>
      <c r="I657" s="34"/>
      <c r="J657" s="34"/>
      <c r="K657" s="34"/>
      <c r="L657" s="34"/>
      <c r="M657" s="34"/>
      <c r="N657" s="34"/>
      <c r="O657" s="34"/>
    </row>
    <row r="658" spans="1:15" ht="12.75" customHeight="1" x14ac:dyDescent="0.2">
      <c r="A658" s="34"/>
      <c r="B658" s="34"/>
      <c r="C658" s="34"/>
      <c r="D658" s="34"/>
      <c r="E658" s="34"/>
      <c r="F658" s="34"/>
      <c r="G658" s="34"/>
      <c r="H658" s="34"/>
      <c r="I658" s="34"/>
      <c r="J658" s="34"/>
      <c r="K658" s="34"/>
      <c r="L658" s="34"/>
      <c r="M658" s="34"/>
      <c r="N658" s="34"/>
      <c r="O658" s="34"/>
    </row>
    <row r="659" spans="1:15" ht="12.75" customHeight="1" x14ac:dyDescent="0.2">
      <c r="A659" s="34"/>
      <c r="B659" s="34"/>
      <c r="C659" s="34"/>
      <c r="D659" s="34"/>
      <c r="E659" s="34"/>
      <c r="F659" s="34"/>
      <c r="G659" s="34"/>
      <c r="H659" s="34"/>
      <c r="I659" s="34"/>
      <c r="J659" s="34"/>
      <c r="K659" s="34"/>
      <c r="L659" s="34"/>
      <c r="M659" s="34"/>
      <c r="N659" s="34"/>
      <c r="O659" s="34"/>
    </row>
    <row r="660" spans="1:15" ht="12.75" customHeight="1" x14ac:dyDescent="0.2">
      <c r="A660" s="34"/>
      <c r="B660" s="34"/>
      <c r="C660" s="34"/>
      <c r="D660" s="34"/>
      <c r="E660" s="34"/>
      <c r="F660" s="34"/>
      <c r="G660" s="34"/>
      <c r="H660" s="34"/>
      <c r="I660" s="34"/>
      <c r="J660" s="34"/>
      <c r="K660" s="34"/>
      <c r="L660" s="34"/>
      <c r="M660" s="34"/>
      <c r="N660" s="34"/>
      <c r="O660" s="34"/>
    </row>
    <row r="661" spans="1:15" ht="12.75" customHeight="1" x14ac:dyDescent="0.2">
      <c r="A661" s="34"/>
      <c r="B661" s="34"/>
      <c r="C661" s="34"/>
      <c r="D661" s="34"/>
      <c r="E661" s="34"/>
      <c r="F661" s="34"/>
      <c r="G661" s="34"/>
      <c r="H661" s="34"/>
      <c r="I661" s="34"/>
      <c r="J661" s="34"/>
      <c r="K661" s="34"/>
      <c r="L661" s="34"/>
      <c r="M661" s="34"/>
      <c r="N661" s="34"/>
      <c r="O661" s="34"/>
    </row>
    <row r="662" spans="1:15" ht="12.75" customHeight="1" x14ac:dyDescent="0.2">
      <c r="A662" s="34"/>
      <c r="B662" s="34"/>
      <c r="C662" s="34"/>
      <c r="D662" s="34"/>
      <c r="E662" s="34"/>
      <c r="F662" s="34"/>
      <c r="G662" s="34"/>
      <c r="H662" s="34"/>
      <c r="I662" s="34"/>
      <c r="J662" s="34"/>
      <c r="K662" s="34"/>
      <c r="L662" s="34"/>
      <c r="M662" s="34"/>
      <c r="N662" s="34"/>
      <c r="O662" s="34"/>
    </row>
    <row r="663" spans="1:15" ht="12.75" customHeight="1" x14ac:dyDescent="0.2">
      <c r="A663" s="34"/>
      <c r="B663" s="34"/>
      <c r="C663" s="34"/>
      <c r="D663" s="34"/>
      <c r="E663" s="34"/>
      <c r="F663" s="34"/>
      <c r="G663" s="34"/>
      <c r="H663" s="34"/>
      <c r="I663" s="34"/>
      <c r="J663" s="34"/>
      <c r="K663" s="34"/>
      <c r="L663" s="34"/>
      <c r="M663" s="34"/>
      <c r="N663" s="34"/>
      <c r="O663" s="34"/>
    </row>
    <row r="664" spans="1:15" ht="12.75" customHeight="1" x14ac:dyDescent="0.2">
      <c r="A664" s="34"/>
      <c r="B664" s="34"/>
      <c r="C664" s="34"/>
      <c r="D664" s="34"/>
      <c r="E664" s="34"/>
      <c r="F664" s="34"/>
      <c r="G664" s="34"/>
      <c r="H664" s="34"/>
      <c r="I664" s="34"/>
      <c r="J664" s="34"/>
      <c r="K664" s="34"/>
      <c r="L664" s="34"/>
      <c r="M664" s="34"/>
      <c r="N664" s="34"/>
      <c r="O664" s="34"/>
    </row>
    <row r="665" spans="1:15" ht="12.75" customHeight="1" x14ac:dyDescent="0.2">
      <c r="A665" s="34"/>
      <c r="B665" s="34"/>
      <c r="C665" s="34"/>
      <c r="D665" s="34"/>
      <c r="E665" s="34"/>
      <c r="F665" s="34"/>
      <c r="G665" s="34"/>
      <c r="H665" s="34"/>
      <c r="I665" s="34"/>
      <c r="J665" s="34"/>
      <c r="K665" s="34"/>
      <c r="L665" s="34"/>
      <c r="M665" s="34"/>
      <c r="N665" s="34"/>
      <c r="O665" s="34"/>
    </row>
    <row r="666" spans="1:15" ht="12.75" customHeight="1" x14ac:dyDescent="0.2">
      <c r="A666" s="34"/>
      <c r="B666" s="34"/>
      <c r="C666" s="34"/>
      <c r="D666" s="34"/>
      <c r="E666" s="34"/>
      <c r="F666" s="34"/>
      <c r="G666" s="34"/>
      <c r="H666" s="34"/>
      <c r="I666" s="34"/>
      <c r="J666" s="34"/>
      <c r="K666" s="34"/>
      <c r="L666" s="34"/>
      <c r="M666" s="34"/>
      <c r="N666" s="34"/>
      <c r="O666" s="34"/>
    </row>
    <row r="667" spans="1:15" ht="12.75" customHeight="1" x14ac:dyDescent="0.2">
      <c r="A667" s="34"/>
      <c r="B667" s="34"/>
      <c r="C667" s="34"/>
      <c r="D667" s="34"/>
      <c r="E667" s="34"/>
      <c r="F667" s="34"/>
      <c r="G667" s="34"/>
      <c r="H667" s="34"/>
      <c r="I667" s="34"/>
      <c r="J667" s="34"/>
      <c r="K667" s="34"/>
      <c r="L667" s="34"/>
      <c r="M667" s="34"/>
      <c r="N667" s="34"/>
      <c r="O667" s="34"/>
    </row>
    <row r="668" spans="1:15" ht="12.75" customHeight="1" x14ac:dyDescent="0.2">
      <c r="A668" s="34"/>
      <c r="B668" s="34"/>
      <c r="C668" s="34"/>
      <c r="D668" s="34"/>
      <c r="E668" s="34"/>
      <c r="F668" s="34"/>
      <c r="G668" s="34"/>
      <c r="H668" s="34"/>
      <c r="I668" s="34"/>
      <c r="J668" s="34"/>
      <c r="K668" s="34"/>
      <c r="L668" s="34"/>
      <c r="M668" s="34"/>
      <c r="N668" s="34"/>
      <c r="O668" s="34"/>
    </row>
    <row r="669" spans="1:15" ht="12.75" customHeight="1" x14ac:dyDescent="0.2">
      <c r="A669" s="34"/>
      <c r="B669" s="34"/>
      <c r="C669" s="34"/>
      <c r="D669" s="34"/>
      <c r="E669" s="34"/>
      <c r="F669" s="34"/>
      <c r="G669" s="34"/>
      <c r="H669" s="34"/>
      <c r="I669" s="34"/>
      <c r="J669" s="34"/>
      <c r="K669" s="34"/>
      <c r="L669" s="34"/>
      <c r="M669" s="34"/>
      <c r="N669" s="34"/>
      <c r="O669" s="34"/>
    </row>
    <row r="670" spans="1:15" ht="12.75" customHeight="1" x14ac:dyDescent="0.2">
      <c r="A670" s="34"/>
      <c r="B670" s="34"/>
      <c r="C670" s="34"/>
      <c r="D670" s="34"/>
      <c r="E670" s="34"/>
      <c r="F670" s="34"/>
      <c r="G670" s="34"/>
      <c r="H670" s="34"/>
      <c r="I670" s="34"/>
      <c r="J670" s="34"/>
      <c r="K670" s="34"/>
      <c r="L670" s="34"/>
      <c r="M670" s="34"/>
      <c r="N670" s="34"/>
      <c r="O670" s="34"/>
    </row>
    <row r="671" spans="1:15" ht="12.75" customHeight="1" x14ac:dyDescent="0.2">
      <c r="A671" s="34"/>
      <c r="B671" s="34"/>
      <c r="C671" s="34"/>
      <c r="D671" s="34"/>
      <c r="E671" s="34"/>
      <c r="F671" s="34"/>
      <c r="G671" s="34"/>
      <c r="H671" s="34"/>
      <c r="I671" s="34"/>
      <c r="J671" s="34"/>
      <c r="K671" s="34"/>
      <c r="L671" s="34"/>
      <c r="M671" s="34"/>
      <c r="N671" s="34"/>
      <c r="O671" s="34"/>
    </row>
    <row r="672" spans="1:15" ht="12.75" customHeight="1" x14ac:dyDescent="0.2">
      <c r="A672" s="34"/>
      <c r="B672" s="34"/>
      <c r="C672" s="34"/>
      <c r="D672" s="34"/>
      <c r="E672" s="34"/>
      <c r="F672" s="34"/>
      <c r="G672" s="34"/>
      <c r="H672" s="34"/>
      <c r="I672" s="34"/>
      <c r="J672" s="34"/>
      <c r="K672" s="34"/>
      <c r="L672" s="34"/>
      <c r="M672" s="34"/>
      <c r="N672" s="34"/>
      <c r="O672" s="34"/>
    </row>
    <row r="673" spans="1:15" ht="12.75" customHeight="1" x14ac:dyDescent="0.2">
      <c r="A673" s="34"/>
      <c r="B673" s="34"/>
      <c r="C673" s="34"/>
      <c r="D673" s="34"/>
      <c r="E673" s="34"/>
      <c r="F673" s="34"/>
      <c r="G673" s="34"/>
      <c r="H673" s="34"/>
      <c r="I673" s="34"/>
      <c r="J673" s="34"/>
      <c r="K673" s="34"/>
      <c r="L673" s="34"/>
      <c r="M673" s="34"/>
      <c r="N673" s="34"/>
      <c r="O673" s="34"/>
    </row>
    <row r="674" spans="1:15" ht="12.75" customHeight="1" x14ac:dyDescent="0.2">
      <c r="A674" s="34"/>
      <c r="B674" s="34"/>
      <c r="C674" s="34"/>
      <c r="D674" s="34"/>
      <c r="E674" s="34"/>
      <c r="F674" s="34"/>
      <c r="G674" s="34"/>
      <c r="H674" s="34"/>
      <c r="I674" s="34"/>
      <c r="J674" s="34"/>
      <c r="K674" s="34"/>
      <c r="L674" s="34"/>
      <c r="M674" s="34"/>
      <c r="N674" s="34"/>
      <c r="O674" s="34"/>
    </row>
    <row r="675" spans="1:15" ht="12.75" customHeight="1" x14ac:dyDescent="0.2">
      <c r="A675" s="34"/>
      <c r="B675" s="34"/>
      <c r="C675" s="34"/>
      <c r="D675" s="34"/>
      <c r="E675" s="34"/>
      <c r="F675" s="34"/>
      <c r="G675" s="34"/>
      <c r="H675" s="34"/>
      <c r="I675" s="34"/>
      <c r="J675" s="34"/>
      <c r="K675" s="34"/>
      <c r="L675" s="34"/>
      <c r="M675" s="34"/>
      <c r="N675" s="34"/>
      <c r="O675" s="34"/>
    </row>
    <row r="676" spans="1:15" ht="12.75" customHeight="1" x14ac:dyDescent="0.2">
      <c r="A676" s="34"/>
      <c r="B676" s="34"/>
      <c r="C676" s="34"/>
      <c r="D676" s="34"/>
      <c r="E676" s="34"/>
      <c r="F676" s="34"/>
      <c r="G676" s="34"/>
      <c r="H676" s="34"/>
      <c r="I676" s="34"/>
      <c r="J676" s="34"/>
      <c r="K676" s="34"/>
      <c r="L676" s="34"/>
      <c r="M676" s="34"/>
      <c r="N676" s="34"/>
      <c r="O676" s="34"/>
    </row>
    <row r="677" spans="1:15" ht="12.75" customHeight="1" x14ac:dyDescent="0.2">
      <c r="A677" s="34"/>
      <c r="B677" s="34"/>
      <c r="C677" s="34"/>
      <c r="D677" s="34"/>
      <c r="E677" s="34"/>
      <c r="F677" s="34"/>
      <c r="G677" s="34"/>
      <c r="H677" s="34"/>
      <c r="I677" s="34"/>
      <c r="J677" s="34"/>
      <c r="K677" s="34"/>
      <c r="L677" s="34"/>
      <c r="M677" s="34"/>
      <c r="N677" s="34"/>
      <c r="O677" s="34"/>
    </row>
    <row r="678" spans="1:15" ht="12.75" customHeight="1" x14ac:dyDescent="0.2">
      <c r="A678" s="34"/>
      <c r="B678" s="34"/>
      <c r="C678" s="34"/>
      <c r="D678" s="34"/>
      <c r="E678" s="34"/>
      <c r="F678" s="34"/>
      <c r="G678" s="34"/>
      <c r="H678" s="34"/>
      <c r="I678" s="34"/>
      <c r="J678" s="34"/>
      <c r="K678" s="34"/>
      <c r="L678" s="34"/>
      <c r="M678" s="34"/>
      <c r="N678" s="34"/>
      <c r="O678" s="34"/>
    </row>
    <row r="679" spans="1:15" ht="12.75" customHeight="1" x14ac:dyDescent="0.2">
      <c r="A679" s="34"/>
      <c r="B679" s="34"/>
      <c r="C679" s="34"/>
      <c r="D679" s="34"/>
      <c r="E679" s="34"/>
      <c r="F679" s="34"/>
      <c r="G679" s="34"/>
      <c r="H679" s="34"/>
      <c r="I679" s="34"/>
      <c r="J679" s="34"/>
      <c r="K679" s="34"/>
      <c r="L679" s="34"/>
      <c r="M679" s="34"/>
      <c r="N679" s="34"/>
      <c r="O679" s="34"/>
    </row>
    <row r="680" spans="1:15" ht="12.75" customHeight="1" x14ac:dyDescent="0.2">
      <c r="A680" s="34"/>
      <c r="B680" s="34"/>
      <c r="C680" s="34"/>
      <c r="D680" s="34"/>
      <c r="E680" s="34"/>
      <c r="F680" s="34"/>
      <c r="G680" s="34"/>
      <c r="H680" s="34"/>
      <c r="I680" s="34"/>
      <c r="J680" s="34"/>
      <c r="K680" s="34"/>
      <c r="L680" s="34"/>
      <c r="M680" s="34"/>
      <c r="N680" s="34"/>
      <c r="O680" s="34"/>
    </row>
    <row r="681" spans="1:15" ht="12.75" customHeight="1" x14ac:dyDescent="0.2">
      <c r="A681" s="34"/>
      <c r="B681" s="34"/>
      <c r="C681" s="34"/>
      <c r="D681" s="34"/>
      <c r="E681" s="34"/>
      <c r="F681" s="34"/>
      <c r="G681" s="34"/>
      <c r="H681" s="34"/>
      <c r="I681" s="34"/>
      <c r="J681" s="34"/>
      <c r="K681" s="34"/>
      <c r="L681" s="34"/>
      <c r="M681" s="34"/>
      <c r="N681" s="34"/>
      <c r="O681" s="34"/>
    </row>
    <row r="682" spans="1:15" ht="12.75" customHeight="1" x14ac:dyDescent="0.2">
      <c r="A682" s="34"/>
      <c r="B682" s="34"/>
      <c r="C682" s="34"/>
      <c r="D682" s="34"/>
      <c r="E682" s="34"/>
      <c r="F682" s="34"/>
      <c r="G682" s="34"/>
      <c r="H682" s="34"/>
      <c r="I682" s="34"/>
      <c r="J682" s="34"/>
      <c r="K682" s="34"/>
      <c r="L682" s="34"/>
      <c r="M682" s="34"/>
      <c r="N682" s="34"/>
      <c r="O682" s="34"/>
    </row>
    <row r="683" spans="1:15" ht="12.75" customHeight="1" x14ac:dyDescent="0.2">
      <c r="A683" s="34"/>
      <c r="B683" s="34"/>
      <c r="C683" s="34"/>
      <c r="D683" s="34"/>
      <c r="E683" s="34"/>
      <c r="F683" s="34"/>
      <c r="G683" s="34"/>
      <c r="H683" s="34"/>
      <c r="I683" s="34"/>
      <c r="J683" s="34"/>
      <c r="K683" s="34"/>
      <c r="L683" s="34"/>
      <c r="M683" s="34"/>
      <c r="N683" s="34"/>
      <c r="O683" s="34"/>
    </row>
    <row r="684" spans="1:15" ht="12.75" customHeight="1" x14ac:dyDescent="0.2">
      <c r="A684" s="34"/>
      <c r="B684" s="34"/>
      <c r="C684" s="34"/>
      <c r="D684" s="34"/>
      <c r="E684" s="34"/>
      <c r="F684" s="34"/>
      <c r="G684" s="34"/>
      <c r="H684" s="34"/>
      <c r="I684" s="34"/>
      <c r="J684" s="34"/>
      <c r="K684" s="34"/>
      <c r="L684" s="34"/>
      <c r="M684" s="34"/>
      <c r="N684" s="34"/>
      <c r="O684" s="34"/>
    </row>
    <row r="685" spans="1:15" ht="12.75" customHeight="1" x14ac:dyDescent="0.2">
      <c r="A685" s="34"/>
      <c r="B685" s="34"/>
      <c r="C685" s="34"/>
      <c r="D685" s="34"/>
      <c r="E685" s="34"/>
      <c r="F685" s="34"/>
      <c r="G685" s="34"/>
      <c r="H685" s="34"/>
      <c r="I685" s="34"/>
      <c r="J685" s="34"/>
      <c r="K685" s="34"/>
      <c r="L685" s="34"/>
      <c r="M685" s="34"/>
      <c r="N685" s="34"/>
      <c r="O685" s="34"/>
    </row>
    <row r="686" spans="1:15" ht="12.75" customHeight="1" x14ac:dyDescent="0.2">
      <c r="A686" s="34"/>
      <c r="B686" s="34"/>
      <c r="C686" s="34"/>
      <c r="D686" s="34"/>
      <c r="E686" s="34"/>
      <c r="F686" s="34"/>
      <c r="G686" s="34"/>
      <c r="H686" s="34"/>
      <c r="I686" s="34"/>
      <c r="J686" s="34"/>
      <c r="K686" s="34"/>
      <c r="L686" s="34"/>
      <c r="M686" s="34"/>
      <c r="N686" s="34"/>
      <c r="O686" s="34"/>
    </row>
    <row r="687" spans="1:15" ht="12.75" customHeight="1" x14ac:dyDescent="0.2">
      <c r="A687" s="34"/>
      <c r="B687" s="34"/>
      <c r="C687" s="34"/>
      <c r="D687" s="34"/>
      <c r="E687" s="34"/>
      <c r="F687" s="34"/>
      <c r="G687" s="34"/>
      <c r="H687" s="34"/>
      <c r="I687" s="34"/>
      <c r="J687" s="34"/>
      <c r="K687" s="34"/>
      <c r="L687" s="34"/>
      <c r="M687" s="34"/>
      <c r="N687" s="34"/>
      <c r="O687" s="34"/>
    </row>
    <row r="688" spans="1:15" ht="12.75" customHeight="1" x14ac:dyDescent="0.2">
      <c r="A688" s="34"/>
      <c r="B688" s="34"/>
      <c r="C688" s="34"/>
      <c r="D688" s="34"/>
      <c r="E688" s="34"/>
      <c r="F688" s="34"/>
      <c r="G688" s="34"/>
      <c r="H688" s="34"/>
      <c r="I688" s="34"/>
      <c r="J688" s="34"/>
      <c r="K688" s="34"/>
      <c r="L688" s="34"/>
      <c r="M688" s="34"/>
      <c r="N688" s="34"/>
      <c r="O688" s="34"/>
    </row>
    <row r="689" spans="1:15" ht="12.75" customHeight="1" x14ac:dyDescent="0.2">
      <c r="A689" s="34"/>
      <c r="B689" s="34"/>
      <c r="C689" s="34"/>
      <c r="D689" s="34"/>
      <c r="E689" s="34"/>
      <c r="F689" s="34"/>
      <c r="G689" s="34"/>
      <c r="H689" s="34"/>
      <c r="I689" s="34"/>
      <c r="J689" s="34"/>
      <c r="K689" s="34"/>
      <c r="L689" s="34"/>
      <c r="M689" s="34"/>
      <c r="N689" s="34"/>
      <c r="O689" s="34"/>
    </row>
    <row r="690" spans="1:15" ht="12.75" customHeight="1" x14ac:dyDescent="0.2">
      <c r="A690" s="34"/>
      <c r="B690" s="34"/>
      <c r="C690" s="34"/>
      <c r="D690" s="34"/>
      <c r="E690" s="34"/>
      <c r="F690" s="34"/>
      <c r="G690" s="34"/>
      <c r="H690" s="34"/>
      <c r="I690" s="34"/>
      <c r="J690" s="34"/>
      <c r="K690" s="34"/>
      <c r="L690" s="34"/>
      <c r="M690" s="34"/>
      <c r="N690" s="34"/>
      <c r="O690" s="34"/>
    </row>
    <row r="691" spans="1:15" ht="12.75" customHeight="1" x14ac:dyDescent="0.2">
      <c r="A691" s="34"/>
      <c r="B691" s="34"/>
      <c r="C691" s="34"/>
      <c r="D691" s="34"/>
      <c r="E691" s="34"/>
      <c r="F691" s="34"/>
      <c r="G691" s="34"/>
      <c r="H691" s="34"/>
      <c r="I691" s="34"/>
      <c r="J691" s="34"/>
      <c r="K691" s="34"/>
      <c r="L691" s="34"/>
      <c r="M691" s="34"/>
      <c r="N691" s="34"/>
      <c r="O691" s="34"/>
    </row>
    <row r="692" spans="1:15" ht="12.75" customHeight="1" x14ac:dyDescent="0.2">
      <c r="A692" s="34"/>
      <c r="B692" s="34"/>
      <c r="C692" s="34"/>
      <c r="D692" s="34"/>
      <c r="E692" s="34"/>
      <c r="F692" s="34"/>
      <c r="G692" s="34"/>
      <c r="H692" s="34"/>
      <c r="I692" s="34"/>
      <c r="J692" s="34"/>
      <c r="K692" s="34"/>
      <c r="L692" s="34"/>
      <c r="M692" s="34"/>
      <c r="N692" s="34"/>
      <c r="O692" s="34"/>
    </row>
    <row r="693" spans="1:15" ht="12.75" customHeight="1" x14ac:dyDescent="0.2">
      <c r="A693" s="34"/>
      <c r="B693" s="34"/>
      <c r="C693" s="34"/>
      <c r="D693" s="34"/>
      <c r="E693" s="34"/>
      <c r="F693" s="34"/>
      <c r="G693" s="34"/>
      <c r="H693" s="34"/>
      <c r="I693" s="34"/>
      <c r="J693" s="34"/>
      <c r="K693" s="34"/>
      <c r="L693" s="34"/>
      <c r="M693" s="34"/>
      <c r="N693" s="34"/>
      <c r="O693" s="34"/>
    </row>
    <row r="694" spans="1:15" ht="12.75" customHeight="1" x14ac:dyDescent="0.2">
      <c r="A694" s="34"/>
      <c r="B694" s="34"/>
      <c r="C694" s="34"/>
      <c r="D694" s="34"/>
      <c r="E694" s="34"/>
      <c r="F694" s="34"/>
      <c r="G694" s="34"/>
      <c r="H694" s="34"/>
      <c r="I694" s="34"/>
      <c r="J694" s="34"/>
      <c r="K694" s="34"/>
      <c r="L694" s="34"/>
      <c r="M694" s="34"/>
      <c r="N694" s="34"/>
      <c r="O694" s="34"/>
    </row>
    <row r="695" spans="1:15" ht="12.75" customHeight="1" x14ac:dyDescent="0.2">
      <c r="A695" s="34"/>
      <c r="B695" s="34"/>
      <c r="C695" s="34"/>
      <c r="D695" s="34"/>
      <c r="E695" s="34"/>
      <c r="F695" s="34"/>
      <c r="G695" s="34"/>
      <c r="H695" s="34"/>
      <c r="I695" s="34"/>
      <c r="J695" s="34"/>
      <c r="K695" s="34"/>
      <c r="L695" s="34"/>
      <c r="M695" s="34"/>
      <c r="N695" s="34"/>
      <c r="O695" s="34"/>
    </row>
    <row r="696" spans="1:15" ht="12.75" customHeight="1" x14ac:dyDescent="0.2">
      <c r="A696" s="34"/>
      <c r="B696" s="34"/>
      <c r="C696" s="34"/>
      <c r="D696" s="34"/>
      <c r="E696" s="34"/>
      <c r="F696" s="34"/>
      <c r="G696" s="34"/>
      <c r="H696" s="34"/>
      <c r="I696" s="34"/>
      <c r="J696" s="34"/>
      <c r="K696" s="34"/>
      <c r="L696" s="34"/>
      <c r="M696" s="34"/>
      <c r="N696" s="34"/>
      <c r="O696" s="34"/>
    </row>
    <row r="697" spans="1:15" ht="12.75" customHeight="1" x14ac:dyDescent="0.2">
      <c r="A697" s="34"/>
      <c r="B697" s="34"/>
      <c r="C697" s="34"/>
      <c r="D697" s="34"/>
      <c r="E697" s="34"/>
      <c r="F697" s="34"/>
      <c r="G697" s="34"/>
      <c r="H697" s="34"/>
      <c r="I697" s="34"/>
      <c r="J697" s="34"/>
      <c r="K697" s="34"/>
      <c r="L697" s="34"/>
      <c r="M697" s="34"/>
      <c r="N697" s="34"/>
      <c r="O697" s="34"/>
    </row>
    <row r="698" spans="1:15" ht="12.75" customHeight="1" x14ac:dyDescent="0.2">
      <c r="A698" s="34"/>
      <c r="B698" s="34"/>
      <c r="C698" s="34"/>
      <c r="D698" s="34"/>
      <c r="E698" s="34"/>
      <c r="F698" s="34"/>
      <c r="G698" s="34"/>
      <c r="H698" s="34"/>
      <c r="I698" s="34"/>
      <c r="J698" s="34"/>
      <c r="K698" s="34"/>
      <c r="L698" s="34"/>
      <c r="M698" s="34"/>
      <c r="N698" s="34"/>
      <c r="O698" s="34"/>
    </row>
    <row r="699" spans="1:15" ht="12.75" customHeight="1" x14ac:dyDescent="0.2">
      <c r="A699" s="34"/>
      <c r="B699" s="34"/>
      <c r="C699" s="34"/>
      <c r="D699" s="34"/>
      <c r="E699" s="34"/>
      <c r="F699" s="34"/>
      <c r="G699" s="34"/>
      <c r="H699" s="34"/>
      <c r="I699" s="34"/>
      <c r="J699" s="34"/>
      <c r="K699" s="34"/>
      <c r="L699" s="34"/>
      <c r="M699" s="34"/>
      <c r="N699" s="34"/>
      <c r="O699" s="34"/>
    </row>
    <row r="700" spans="1:15" ht="12.75" customHeight="1" x14ac:dyDescent="0.2">
      <c r="A700" s="34"/>
      <c r="B700" s="34"/>
      <c r="C700" s="34"/>
      <c r="D700" s="34"/>
      <c r="E700" s="34"/>
      <c r="F700" s="34"/>
      <c r="G700" s="34"/>
      <c r="H700" s="34"/>
      <c r="I700" s="34"/>
      <c r="J700" s="34"/>
      <c r="K700" s="34"/>
      <c r="L700" s="34"/>
      <c r="M700" s="34"/>
      <c r="N700" s="34"/>
      <c r="O700" s="34"/>
    </row>
    <row r="701" spans="1:15" ht="12.75" customHeight="1" x14ac:dyDescent="0.2">
      <c r="A701" s="34"/>
      <c r="B701" s="34"/>
      <c r="C701" s="34"/>
      <c r="D701" s="34"/>
      <c r="E701" s="34"/>
      <c r="F701" s="34"/>
      <c r="G701" s="34"/>
      <c r="H701" s="34"/>
      <c r="I701" s="34"/>
      <c r="J701" s="34"/>
      <c r="K701" s="34"/>
      <c r="L701" s="34"/>
      <c r="M701" s="34"/>
      <c r="N701" s="34"/>
      <c r="O701" s="34"/>
    </row>
    <row r="702" spans="1:15" ht="12.75" customHeight="1" x14ac:dyDescent="0.2">
      <c r="A702" s="34"/>
      <c r="B702" s="34"/>
      <c r="C702" s="34"/>
      <c r="D702" s="34"/>
      <c r="E702" s="34"/>
      <c r="F702" s="34"/>
      <c r="G702" s="34"/>
      <c r="H702" s="34"/>
      <c r="I702" s="34"/>
      <c r="J702" s="34"/>
      <c r="K702" s="34"/>
      <c r="L702" s="34"/>
      <c r="M702" s="34"/>
      <c r="N702" s="34"/>
      <c r="O702" s="34"/>
    </row>
    <row r="703" spans="1:15" ht="12.75" customHeight="1" x14ac:dyDescent="0.2">
      <c r="A703" s="34"/>
      <c r="B703" s="34"/>
      <c r="C703" s="34"/>
      <c r="D703" s="34"/>
      <c r="E703" s="34"/>
      <c r="F703" s="34"/>
      <c r="G703" s="34"/>
      <c r="H703" s="34"/>
      <c r="I703" s="34"/>
      <c r="J703" s="34"/>
      <c r="K703" s="34"/>
      <c r="L703" s="34"/>
      <c r="M703" s="34"/>
      <c r="N703" s="34"/>
      <c r="O703" s="34"/>
    </row>
    <row r="704" spans="1:15" ht="12.75" customHeight="1" x14ac:dyDescent="0.2">
      <c r="A704" s="34"/>
      <c r="B704" s="34"/>
      <c r="C704" s="34"/>
      <c r="D704" s="34"/>
      <c r="E704" s="34"/>
      <c r="F704" s="34"/>
      <c r="G704" s="34"/>
      <c r="H704" s="34"/>
      <c r="I704" s="34"/>
      <c r="J704" s="34"/>
      <c r="K704" s="34"/>
      <c r="L704" s="34"/>
      <c r="M704" s="34"/>
      <c r="N704" s="34"/>
      <c r="O704" s="34"/>
    </row>
    <row r="705" spans="1:15" ht="12.75" customHeight="1" x14ac:dyDescent="0.2">
      <c r="A705" s="34"/>
      <c r="B705" s="34"/>
      <c r="C705" s="34"/>
      <c r="D705" s="34"/>
      <c r="E705" s="34"/>
      <c r="F705" s="34"/>
      <c r="G705" s="34"/>
      <c r="H705" s="34"/>
      <c r="I705" s="34"/>
      <c r="J705" s="34"/>
      <c r="K705" s="34"/>
      <c r="L705" s="34"/>
      <c r="M705" s="34"/>
      <c r="N705" s="34"/>
      <c r="O705" s="34"/>
    </row>
    <row r="706" spans="1:15" ht="12.75" customHeight="1" x14ac:dyDescent="0.2">
      <c r="A706" s="34"/>
      <c r="B706" s="34"/>
      <c r="C706" s="34"/>
      <c r="D706" s="34"/>
      <c r="E706" s="34"/>
      <c r="F706" s="34"/>
      <c r="G706" s="34"/>
      <c r="H706" s="34"/>
      <c r="I706" s="34"/>
      <c r="J706" s="34"/>
      <c r="K706" s="34"/>
      <c r="L706" s="34"/>
      <c r="M706" s="34"/>
      <c r="N706" s="34"/>
      <c r="O706" s="34"/>
    </row>
    <row r="707" spans="1:15" ht="12.75" customHeight="1" x14ac:dyDescent="0.2">
      <c r="A707" s="34"/>
      <c r="B707" s="34"/>
      <c r="C707" s="34"/>
      <c r="D707" s="34"/>
      <c r="E707" s="34"/>
      <c r="F707" s="34"/>
      <c r="G707" s="34"/>
      <c r="H707" s="34"/>
      <c r="I707" s="34"/>
      <c r="J707" s="34"/>
      <c r="K707" s="34"/>
      <c r="L707" s="34"/>
      <c r="M707" s="34"/>
      <c r="N707" s="34"/>
      <c r="O707" s="34"/>
    </row>
    <row r="708" spans="1:15" ht="12.75" customHeight="1" x14ac:dyDescent="0.2">
      <c r="A708" s="34"/>
      <c r="B708" s="34"/>
      <c r="C708" s="34"/>
      <c r="D708" s="34"/>
      <c r="E708" s="34"/>
      <c r="F708" s="34"/>
      <c r="G708" s="34"/>
      <c r="H708" s="34"/>
      <c r="I708" s="34"/>
      <c r="J708" s="34"/>
      <c r="K708" s="34"/>
      <c r="L708" s="34"/>
      <c r="M708" s="34"/>
      <c r="N708" s="34"/>
      <c r="O708" s="34"/>
    </row>
    <row r="709" spans="1:15" ht="12.75" customHeight="1" x14ac:dyDescent="0.2">
      <c r="A709" s="34"/>
      <c r="B709" s="34"/>
      <c r="C709" s="34"/>
      <c r="D709" s="34"/>
      <c r="E709" s="34"/>
      <c r="F709" s="34"/>
      <c r="G709" s="34"/>
      <c r="H709" s="34"/>
      <c r="I709" s="34"/>
      <c r="J709" s="34"/>
      <c r="K709" s="34"/>
      <c r="L709" s="34"/>
      <c r="M709" s="34"/>
      <c r="N709" s="34"/>
      <c r="O709" s="34"/>
    </row>
    <row r="710" spans="1:15" ht="12.75" customHeight="1" x14ac:dyDescent="0.2">
      <c r="A710" s="34"/>
      <c r="B710" s="34"/>
      <c r="C710" s="34"/>
      <c r="D710" s="34"/>
      <c r="E710" s="34"/>
      <c r="F710" s="34"/>
      <c r="G710" s="34"/>
      <c r="H710" s="34"/>
      <c r="I710" s="34"/>
      <c r="J710" s="34"/>
      <c r="K710" s="34"/>
      <c r="L710" s="34"/>
      <c r="M710" s="34"/>
      <c r="N710" s="34"/>
      <c r="O710" s="34"/>
    </row>
    <row r="711" spans="1:15" ht="12.75" customHeight="1" x14ac:dyDescent="0.2">
      <c r="A711" s="34"/>
      <c r="B711" s="34"/>
      <c r="C711" s="34"/>
      <c r="D711" s="34"/>
      <c r="E711" s="34"/>
      <c r="F711" s="34"/>
      <c r="G711" s="34"/>
      <c r="H711" s="34"/>
      <c r="I711" s="34"/>
      <c r="J711" s="34"/>
      <c r="K711" s="34"/>
      <c r="L711" s="34"/>
      <c r="M711" s="34"/>
      <c r="N711" s="34"/>
      <c r="O711" s="34"/>
    </row>
    <row r="712" spans="1:15" ht="12.75" customHeight="1" x14ac:dyDescent="0.2">
      <c r="A712" s="34"/>
      <c r="B712" s="34"/>
      <c r="C712" s="34"/>
      <c r="D712" s="34"/>
      <c r="E712" s="34"/>
      <c r="F712" s="34"/>
      <c r="G712" s="34"/>
      <c r="H712" s="34"/>
      <c r="I712" s="34"/>
      <c r="J712" s="34"/>
      <c r="K712" s="34"/>
      <c r="L712" s="34"/>
      <c r="M712" s="34"/>
      <c r="N712" s="34"/>
      <c r="O712" s="34"/>
    </row>
    <row r="713" spans="1:15" ht="12.75" customHeight="1" x14ac:dyDescent="0.2">
      <c r="A713" s="34"/>
      <c r="B713" s="34"/>
      <c r="C713" s="34"/>
      <c r="D713" s="34"/>
      <c r="E713" s="34"/>
      <c r="F713" s="34"/>
      <c r="G713" s="34"/>
      <c r="H713" s="34"/>
      <c r="I713" s="34"/>
      <c r="J713" s="34"/>
      <c r="K713" s="34"/>
      <c r="L713" s="34"/>
      <c r="M713" s="34"/>
      <c r="N713" s="34"/>
      <c r="O713" s="34"/>
    </row>
    <row r="714" spans="1:15" ht="12.75" customHeight="1" x14ac:dyDescent="0.2">
      <c r="A714" s="34"/>
      <c r="B714" s="34"/>
      <c r="C714" s="34"/>
      <c r="D714" s="34"/>
      <c r="E714" s="34"/>
      <c r="F714" s="34"/>
      <c r="G714" s="34"/>
      <c r="H714" s="34"/>
      <c r="I714" s="34"/>
      <c r="J714" s="34"/>
      <c r="K714" s="34"/>
      <c r="L714" s="34"/>
      <c r="M714" s="34"/>
      <c r="N714" s="34"/>
      <c r="O714" s="34"/>
    </row>
    <row r="715" spans="1:15" ht="12.75" customHeight="1" x14ac:dyDescent="0.2">
      <c r="A715" s="34"/>
      <c r="B715" s="34"/>
      <c r="C715" s="34"/>
      <c r="D715" s="34"/>
      <c r="E715" s="34"/>
      <c r="F715" s="34"/>
      <c r="G715" s="34"/>
      <c r="H715" s="34"/>
      <c r="I715" s="34"/>
      <c r="J715" s="34"/>
      <c r="K715" s="34"/>
      <c r="L715" s="34"/>
      <c r="M715" s="34"/>
      <c r="N715" s="34"/>
      <c r="O715" s="34"/>
    </row>
    <row r="716" spans="1:15" ht="12.75" customHeight="1" x14ac:dyDescent="0.2">
      <c r="A716" s="34"/>
      <c r="B716" s="34"/>
      <c r="C716" s="34"/>
      <c r="D716" s="34"/>
      <c r="E716" s="34"/>
      <c r="F716" s="34"/>
      <c r="G716" s="34"/>
      <c r="H716" s="34"/>
      <c r="I716" s="34"/>
      <c r="J716" s="34"/>
      <c r="K716" s="34"/>
      <c r="L716" s="34"/>
      <c r="M716" s="34"/>
      <c r="N716" s="34"/>
      <c r="O716" s="34"/>
    </row>
    <row r="717" spans="1:15" ht="12.75" customHeight="1" x14ac:dyDescent="0.2">
      <c r="A717" s="34"/>
      <c r="B717" s="34"/>
      <c r="C717" s="34"/>
      <c r="D717" s="34"/>
      <c r="E717" s="34"/>
      <c r="F717" s="34"/>
      <c r="G717" s="34"/>
      <c r="H717" s="34"/>
      <c r="I717" s="34"/>
      <c r="J717" s="34"/>
      <c r="K717" s="34"/>
      <c r="L717" s="34"/>
      <c r="M717" s="34"/>
      <c r="N717" s="34"/>
      <c r="O717" s="34"/>
    </row>
    <row r="718" spans="1:15" ht="12.75" customHeight="1" x14ac:dyDescent="0.2">
      <c r="A718" s="34"/>
      <c r="B718" s="34"/>
      <c r="C718" s="34"/>
      <c r="D718" s="34"/>
      <c r="E718" s="34"/>
      <c r="F718" s="34"/>
      <c r="G718" s="34"/>
      <c r="H718" s="34"/>
      <c r="I718" s="34"/>
      <c r="J718" s="34"/>
      <c r="K718" s="34"/>
      <c r="L718" s="34"/>
      <c r="M718" s="34"/>
      <c r="N718" s="34"/>
      <c r="O718" s="34"/>
    </row>
    <row r="719" spans="1:15" ht="12.75" customHeight="1" x14ac:dyDescent="0.2">
      <c r="A719" s="34"/>
      <c r="B719" s="34"/>
      <c r="C719" s="34"/>
      <c r="D719" s="34"/>
      <c r="E719" s="34"/>
      <c r="F719" s="34"/>
      <c r="G719" s="34"/>
      <c r="H719" s="34"/>
      <c r="I719" s="34"/>
      <c r="J719" s="34"/>
      <c r="K719" s="34"/>
      <c r="L719" s="34"/>
      <c r="M719" s="34"/>
      <c r="N719" s="34"/>
      <c r="O719" s="34"/>
    </row>
    <row r="720" spans="1:15" ht="12.75" customHeight="1" x14ac:dyDescent="0.2">
      <c r="A720" s="34"/>
      <c r="B720" s="34"/>
      <c r="C720" s="34"/>
      <c r="D720" s="34"/>
      <c r="E720" s="34"/>
      <c r="F720" s="34"/>
      <c r="G720" s="34"/>
      <c r="H720" s="34"/>
      <c r="I720" s="34"/>
      <c r="J720" s="34"/>
      <c r="K720" s="34"/>
      <c r="L720" s="34"/>
      <c r="M720" s="34"/>
      <c r="N720" s="34"/>
      <c r="O720" s="34"/>
    </row>
    <row r="721" spans="1:15" ht="12.75" customHeight="1" x14ac:dyDescent="0.2">
      <c r="A721" s="34"/>
      <c r="B721" s="34"/>
      <c r="C721" s="34"/>
      <c r="D721" s="34"/>
      <c r="E721" s="34"/>
      <c r="F721" s="34"/>
      <c r="G721" s="34"/>
      <c r="H721" s="34"/>
      <c r="I721" s="34"/>
      <c r="J721" s="34"/>
      <c r="K721" s="34"/>
      <c r="L721" s="34"/>
      <c r="M721" s="34"/>
      <c r="N721" s="34"/>
      <c r="O721" s="34"/>
    </row>
    <row r="722" spans="1:15" ht="12.75" customHeight="1" x14ac:dyDescent="0.2">
      <c r="A722" s="34"/>
      <c r="B722" s="34"/>
      <c r="C722" s="34"/>
      <c r="D722" s="34"/>
      <c r="E722" s="34"/>
      <c r="F722" s="34"/>
      <c r="G722" s="34"/>
      <c r="H722" s="34"/>
      <c r="I722" s="34"/>
      <c r="J722" s="34"/>
      <c r="K722" s="34"/>
      <c r="L722" s="34"/>
      <c r="M722" s="34"/>
      <c r="N722" s="34"/>
      <c r="O722" s="34"/>
    </row>
    <row r="723" spans="1:15" ht="12.75" customHeight="1" x14ac:dyDescent="0.2">
      <c r="A723" s="34"/>
      <c r="B723" s="34"/>
      <c r="C723" s="34"/>
      <c r="D723" s="34"/>
      <c r="E723" s="34"/>
      <c r="F723" s="34"/>
      <c r="G723" s="34"/>
      <c r="H723" s="34"/>
      <c r="I723" s="34"/>
      <c r="J723" s="34"/>
      <c r="K723" s="34"/>
      <c r="L723" s="34"/>
      <c r="M723" s="34"/>
      <c r="N723" s="34"/>
      <c r="O723" s="34"/>
    </row>
    <row r="724" spans="1:15" ht="12.75" customHeight="1" x14ac:dyDescent="0.2">
      <c r="A724" s="34"/>
      <c r="B724" s="34"/>
      <c r="C724" s="34"/>
      <c r="D724" s="34"/>
      <c r="E724" s="34"/>
      <c r="F724" s="34"/>
      <c r="G724" s="34"/>
      <c r="H724" s="34"/>
      <c r="I724" s="34"/>
      <c r="J724" s="34"/>
      <c r="K724" s="34"/>
      <c r="L724" s="34"/>
      <c r="M724" s="34"/>
      <c r="N724" s="34"/>
      <c r="O724" s="34"/>
    </row>
    <row r="725" spans="1:15" ht="12.75" customHeight="1" x14ac:dyDescent="0.2">
      <c r="A725" s="34"/>
      <c r="B725" s="34"/>
      <c r="C725" s="34"/>
      <c r="D725" s="34"/>
      <c r="E725" s="34"/>
      <c r="F725" s="34"/>
      <c r="G725" s="34"/>
      <c r="H725" s="34"/>
      <c r="I725" s="34"/>
      <c r="J725" s="34"/>
      <c r="K725" s="34"/>
      <c r="L725" s="34"/>
      <c r="M725" s="34"/>
      <c r="N725" s="34"/>
      <c r="O725" s="34"/>
    </row>
    <row r="726" spans="1:15" ht="12.75" customHeight="1" x14ac:dyDescent="0.2">
      <c r="A726" s="34"/>
      <c r="B726" s="34"/>
      <c r="C726" s="34"/>
      <c r="D726" s="34"/>
      <c r="E726" s="34"/>
      <c r="F726" s="34"/>
      <c r="G726" s="34"/>
      <c r="H726" s="34"/>
      <c r="I726" s="34"/>
      <c r="J726" s="34"/>
      <c r="K726" s="34"/>
      <c r="L726" s="34"/>
      <c r="M726" s="34"/>
      <c r="N726" s="34"/>
      <c r="O726" s="34"/>
    </row>
    <row r="727" spans="1:15" ht="12.75" customHeight="1" x14ac:dyDescent="0.2">
      <c r="A727" s="34"/>
      <c r="B727" s="34"/>
      <c r="C727" s="34"/>
      <c r="D727" s="34"/>
      <c r="E727" s="34"/>
      <c r="F727" s="34"/>
      <c r="G727" s="34"/>
      <c r="H727" s="34"/>
      <c r="I727" s="34"/>
      <c r="J727" s="34"/>
      <c r="K727" s="34"/>
      <c r="L727" s="34"/>
      <c r="M727" s="34"/>
      <c r="N727" s="34"/>
      <c r="O727" s="34"/>
    </row>
    <row r="728" spans="1:15" ht="12.75" customHeight="1" x14ac:dyDescent="0.2">
      <c r="A728" s="34"/>
      <c r="B728" s="34"/>
      <c r="C728" s="34"/>
      <c r="D728" s="34"/>
      <c r="E728" s="34"/>
      <c r="F728" s="34"/>
      <c r="G728" s="34"/>
      <c r="H728" s="34"/>
      <c r="I728" s="34"/>
      <c r="J728" s="34"/>
      <c r="K728" s="34"/>
      <c r="L728" s="34"/>
      <c r="M728" s="34"/>
      <c r="N728" s="34"/>
      <c r="O728" s="34"/>
    </row>
    <row r="729" spans="1:15" ht="12.75" customHeight="1" x14ac:dyDescent="0.2">
      <c r="A729" s="34"/>
      <c r="B729" s="34"/>
      <c r="C729" s="34"/>
      <c r="D729" s="34"/>
      <c r="E729" s="34"/>
      <c r="F729" s="34"/>
      <c r="G729" s="34"/>
      <c r="H729" s="34"/>
      <c r="I729" s="34"/>
      <c r="J729" s="34"/>
      <c r="K729" s="34"/>
      <c r="L729" s="34"/>
      <c r="M729" s="34"/>
      <c r="N729" s="34"/>
      <c r="O729" s="34"/>
    </row>
    <row r="730" spans="1:15" ht="12.75" customHeight="1" x14ac:dyDescent="0.2">
      <c r="A730" s="34"/>
      <c r="B730" s="34"/>
      <c r="C730" s="34"/>
      <c r="D730" s="34"/>
      <c r="E730" s="34"/>
      <c r="F730" s="34"/>
      <c r="G730" s="34"/>
      <c r="H730" s="34"/>
      <c r="I730" s="34"/>
      <c r="J730" s="34"/>
      <c r="K730" s="34"/>
      <c r="L730" s="34"/>
      <c r="M730" s="34"/>
      <c r="N730" s="34"/>
      <c r="O730" s="34"/>
    </row>
    <row r="731" spans="1:15" ht="12.75" customHeight="1" x14ac:dyDescent="0.2">
      <c r="A731" s="34"/>
      <c r="B731" s="34"/>
      <c r="C731" s="34"/>
      <c r="D731" s="34"/>
      <c r="E731" s="34"/>
      <c r="F731" s="34"/>
      <c r="G731" s="34"/>
      <c r="H731" s="34"/>
      <c r="I731" s="34"/>
      <c r="J731" s="34"/>
      <c r="K731" s="34"/>
      <c r="L731" s="34"/>
      <c r="M731" s="34"/>
      <c r="N731" s="34"/>
      <c r="O731" s="34"/>
    </row>
    <row r="732" spans="1:15" ht="12.75" customHeight="1" x14ac:dyDescent="0.2">
      <c r="A732" s="34"/>
      <c r="B732" s="34"/>
      <c r="C732" s="34"/>
      <c r="D732" s="34"/>
      <c r="E732" s="34"/>
      <c r="F732" s="34"/>
      <c r="G732" s="34"/>
      <c r="H732" s="34"/>
      <c r="I732" s="34"/>
      <c r="J732" s="34"/>
      <c r="K732" s="34"/>
      <c r="L732" s="34"/>
      <c r="M732" s="34"/>
      <c r="N732" s="34"/>
      <c r="O732" s="34"/>
    </row>
    <row r="733" spans="1:15" ht="12.75" customHeight="1" x14ac:dyDescent="0.2">
      <c r="A733" s="34"/>
      <c r="B733" s="34"/>
      <c r="C733" s="34"/>
      <c r="D733" s="34"/>
      <c r="E733" s="34"/>
      <c r="F733" s="34"/>
      <c r="G733" s="34"/>
      <c r="H733" s="34"/>
      <c r="I733" s="34"/>
      <c r="J733" s="34"/>
      <c r="K733" s="34"/>
      <c r="L733" s="34"/>
      <c r="M733" s="34"/>
      <c r="N733" s="34"/>
      <c r="O733" s="34"/>
    </row>
    <row r="734" spans="1:15" ht="12.75" customHeight="1" x14ac:dyDescent="0.2">
      <c r="A734" s="34"/>
      <c r="B734" s="34"/>
      <c r="C734" s="34"/>
      <c r="D734" s="34"/>
      <c r="E734" s="34"/>
      <c r="F734" s="34"/>
      <c r="G734" s="34"/>
      <c r="H734" s="34"/>
      <c r="I734" s="34"/>
      <c r="J734" s="34"/>
      <c r="K734" s="34"/>
      <c r="L734" s="34"/>
      <c r="M734" s="34"/>
      <c r="N734" s="34"/>
      <c r="O734" s="34"/>
    </row>
    <row r="735" spans="1:15" ht="12.75" customHeight="1" x14ac:dyDescent="0.2">
      <c r="A735" s="34"/>
      <c r="B735" s="34"/>
      <c r="C735" s="34"/>
      <c r="D735" s="34"/>
      <c r="E735" s="34"/>
      <c r="F735" s="34"/>
      <c r="G735" s="34"/>
      <c r="H735" s="34"/>
      <c r="I735" s="34"/>
      <c r="J735" s="34"/>
      <c r="K735" s="34"/>
      <c r="L735" s="34"/>
      <c r="M735" s="34"/>
      <c r="N735" s="34"/>
      <c r="O735" s="34"/>
    </row>
    <row r="736" spans="1:15" ht="12.75" customHeight="1" x14ac:dyDescent="0.2">
      <c r="A736" s="34"/>
      <c r="B736" s="34"/>
      <c r="C736" s="34"/>
      <c r="D736" s="34"/>
      <c r="E736" s="34"/>
      <c r="F736" s="34"/>
      <c r="G736" s="34"/>
      <c r="H736" s="34"/>
      <c r="I736" s="34"/>
      <c r="J736" s="34"/>
      <c r="K736" s="34"/>
      <c r="L736" s="34"/>
      <c r="M736" s="34"/>
      <c r="N736" s="34"/>
      <c r="O736" s="34"/>
    </row>
    <row r="737" spans="1:15" ht="12.75" customHeight="1" x14ac:dyDescent="0.2">
      <c r="A737" s="34"/>
      <c r="B737" s="34"/>
      <c r="C737" s="34"/>
      <c r="D737" s="34"/>
      <c r="E737" s="34"/>
      <c r="F737" s="34"/>
      <c r="G737" s="34"/>
      <c r="H737" s="34"/>
      <c r="I737" s="34"/>
      <c r="J737" s="34"/>
      <c r="K737" s="34"/>
      <c r="L737" s="34"/>
      <c r="M737" s="34"/>
      <c r="N737" s="34"/>
      <c r="O737" s="34"/>
    </row>
    <row r="738" spans="1:15" ht="12.75" customHeight="1" x14ac:dyDescent="0.2">
      <c r="A738" s="34"/>
      <c r="B738" s="34"/>
      <c r="C738" s="34"/>
      <c r="D738" s="34"/>
      <c r="E738" s="34"/>
      <c r="F738" s="34"/>
      <c r="G738" s="34"/>
      <c r="H738" s="34"/>
      <c r="I738" s="34"/>
      <c r="J738" s="34"/>
      <c r="K738" s="34"/>
      <c r="L738" s="34"/>
      <c r="M738" s="34"/>
      <c r="N738" s="34"/>
      <c r="O738" s="34"/>
    </row>
    <row r="739" spans="1:15" ht="12.75" customHeight="1" x14ac:dyDescent="0.2">
      <c r="A739" s="34"/>
      <c r="B739" s="34"/>
      <c r="C739" s="34"/>
      <c r="D739" s="34"/>
      <c r="E739" s="34"/>
      <c r="F739" s="34"/>
      <c r="G739" s="34"/>
      <c r="H739" s="34"/>
      <c r="I739" s="34"/>
      <c r="J739" s="34"/>
      <c r="K739" s="34"/>
      <c r="L739" s="34"/>
      <c r="M739" s="34"/>
      <c r="N739" s="34"/>
      <c r="O739" s="34"/>
    </row>
    <row r="740" spans="1:15" ht="12.75" customHeight="1" x14ac:dyDescent="0.2">
      <c r="A740" s="34"/>
      <c r="B740" s="34"/>
      <c r="C740" s="34"/>
      <c r="D740" s="34"/>
      <c r="E740" s="34"/>
      <c r="F740" s="34"/>
      <c r="G740" s="34"/>
      <c r="H740" s="34"/>
      <c r="I740" s="34"/>
      <c r="J740" s="34"/>
      <c r="K740" s="34"/>
      <c r="L740" s="34"/>
      <c r="M740" s="34"/>
      <c r="N740" s="34"/>
      <c r="O740" s="34"/>
    </row>
    <row r="741" spans="1:15" ht="12.75" customHeight="1" x14ac:dyDescent="0.2">
      <c r="A741" s="34"/>
      <c r="B741" s="34"/>
      <c r="C741" s="34"/>
      <c r="D741" s="34"/>
      <c r="E741" s="34"/>
      <c r="F741" s="34"/>
      <c r="G741" s="34"/>
      <c r="H741" s="34"/>
      <c r="I741" s="34"/>
      <c r="J741" s="34"/>
      <c r="K741" s="34"/>
      <c r="L741" s="34"/>
      <c r="M741" s="34"/>
      <c r="N741" s="34"/>
      <c r="O741" s="34"/>
    </row>
    <row r="742" spans="1:15" ht="12.75" customHeight="1" x14ac:dyDescent="0.2">
      <c r="A742" s="34"/>
      <c r="B742" s="34"/>
      <c r="C742" s="34"/>
      <c r="D742" s="34"/>
      <c r="E742" s="34"/>
      <c r="F742" s="34"/>
      <c r="G742" s="34"/>
      <c r="H742" s="34"/>
      <c r="I742" s="34"/>
      <c r="J742" s="34"/>
      <c r="K742" s="34"/>
      <c r="L742" s="34"/>
      <c r="M742" s="34"/>
      <c r="N742" s="34"/>
      <c r="O742" s="34"/>
    </row>
    <row r="743" spans="1:15" ht="12.75" customHeight="1" x14ac:dyDescent="0.2">
      <c r="A743" s="34"/>
      <c r="B743" s="34"/>
      <c r="C743" s="34"/>
      <c r="D743" s="34"/>
      <c r="E743" s="34"/>
      <c r="F743" s="34"/>
      <c r="G743" s="34"/>
      <c r="H743" s="34"/>
      <c r="I743" s="34"/>
      <c r="J743" s="34"/>
      <c r="K743" s="34"/>
      <c r="L743" s="34"/>
      <c r="M743" s="34"/>
      <c r="N743" s="34"/>
      <c r="O743" s="34"/>
    </row>
    <row r="744" spans="1:15" ht="12.75" customHeight="1" x14ac:dyDescent="0.2">
      <c r="A744" s="34"/>
      <c r="B744" s="34"/>
      <c r="C744" s="34"/>
      <c r="D744" s="34"/>
      <c r="E744" s="34"/>
      <c r="F744" s="34"/>
      <c r="G744" s="34"/>
      <c r="H744" s="34"/>
      <c r="I744" s="34"/>
      <c r="J744" s="34"/>
      <c r="K744" s="34"/>
      <c r="L744" s="34"/>
      <c r="M744" s="34"/>
      <c r="N744" s="34"/>
      <c r="O744" s="34"/>
    </row>
    <row r="745" spans="1:15" ht="12.75" customHeight="1" x14ac:dyDescent="0.2">
      <c r="A745" s="34"/>
      <c r="B745" s="34"/>
      <c r="C745" s="34"/>
      <c r="D745" s="34"/>
      <c r="E745" s="34"/>
      <c r="F745" s="34"/>
      <c r="G745" s="34"/>
      <c r="H745" s="34"/>
      <c r="I745" s="34"/>
      <c r="J745" s="34"/>
      <c r="K745" s="34"/>
      <c r="L745" s="34"/>
      <c r="M745" s="34"/>
      <c r="N745" s="34"/>
      <c r="O745" s="34"/>
    </row>
    <row r="746" spans="1:15" ht="12.75" customHeight="1" x14ac:dyDescent="0.2">
      <c r="A746" s="34"/>
      <c r="B746" s="34"/>
      <c r="C746" s="34"/>
      <c r="D746" s="34"/>
      <c r="E746" s="34"/>
      <c r="F746" s="34"/>
      <c r="G746" s="34"/>
      <c r="H746" s="34"/>
      <c r="I746" s="34"/>
      <c r="J746" s="34"/>
      <c r="K746" s="34"/>
      <c r="L746" s="34"/>
      <c r="M746" s="34"/>
      <c r="N746" s="34"/>
      <c r="O746" s="34"/>
    </row>
    <row r="747" spans="1:15" ht="12.75" customHeight="1" x14ac:dyDescent="0.2">
      <c r="A747" s="34"/>
      <c r="B747" s="34"/>
      <c r="C747" s="34"/>
      <c r="D747" s="34"/>
      <c r="E747" s="34"/>
      <c r="F747" s="34"/>
      <c r="G747" s="34"/>
      <c r="H747" s="34"/>
      <c r="I747" s="34"/>
      <c r="J747" s="34"/>
      <c r="K747" s="34"/>
      <c r="L747" s="34"/>
      <c r="M747" s="34"/>
      <c r="N747" s="34"/>
      <c r="O747" s="34"/>
    </row>
    <row r="748" spans="1:15" ht="12.75" customHeight="1" x14ac:dyDescent="0.2">
      <c r="A748" s="34"/>
      <c r="B748" s="34"/>
      <c r="C748" s="34"/>
      <c r="D748" s="34"/>
      <c r="E748" s="34"/>
      <c r="F748" s="34"/>
      <c r="G748" s="34"/>
      <c r="H748" s="34"/>
      <c r="I748" s="34"/>
      <c r="J748" s="34"/>
      <c r="K748" s="34"/>
      <c r="L748" s="34"/>
      <c r="M748" s="34"/>
      <c r="N748" s="34"/>
      <c r="O748" s="34"/>
    </row>
    <row r="749" spans="1:15" ht="12.75" customHeight="1" x14ac:dyDescent="0.2">
      <c r="A749" s="34"/>
      <c r="B749" s="34"/>
      <c r="C749" s="34"/>
      <c r="D749" s="34"/>
      <c r="E749" s="34"/>
      <c r="F749" s="34"/>
      <c r="G749" s="34"/>
      <c r="H749" s="34"/>
      <c r="I749" s="34"/>
      <c r="J749" s="34"/>
      <c r="K749" s="34"/>
      <c r="L749" s="34"/>
      <c r="M749" s="34"/>
      <c r="N749" s="34"/>
      <c r="O749" s="34"/>
    </row>
    <row r="750" spans="1:15" ht="12.75" customHeight="1" x14ac:dyDescent="0.2">
      <c r="A750" s="34"/>
      <c r="B750" s="34"/>
      <c r="C750" s="34"/>
      <c r="D750" s="34"/>
      <c r="E750" s="34"/>
      <c r="F750" s="34"/>
      <c r="G750" s="34"/>
      <c r="H750" s="34"/>
      <c r="I750" s="34"/>
      <c r="J750" s="34"/>
      <c r="K750" s="34"/>
      <c r="L750" s="34"/>
      <c r="M750" s="34"/>
      <c r="N750" s="34"/>
      <c r="O750" s="34"/>
    </row>
    <row r="751" spans="1:15" ht="12.75" customHeight="1" x14ac:dyDescent="0.2">
      <c r="A751" s="34"/>
      <c r="B751" s="34"/>
      <c r="C751" s="34"/>
      <c r="D751" s="34"/>
      <c r="E751" s="34"/>
      <c r="F751" s="34"/>
      <c r="G751" s="34"/>
      <c r="H751" s="34"/>
      <c r="I751" s="34"/>
      <c r="J751" s="34"/>
      <c r="K751" s="34"/>
      <c r="L751" s="34"/>
      <c r="M751" s="34"/>
      <c r="N751" s="34"/>
      <c r="O751" s="34"/>
    </row>
    <row r="752" spans="1:15" ht="12.75" customHeight="1" x14ac:dyDescent="0.2">
      <c r="A752" s="34"/>
      <c r="B752" s="34"/>
      <c r="C752" s="34"/>
      <c r="D752" s="34"/>
      <c r="E752" s="34"/>
      <c r="F752" s="34"/>
      <c r="G752" s="34"/>
      <c r="H752" s="34"/>
      <c r="I752" s="34"/>
      <c r="J752" s="34"/>
      <c r="K752" s="34"/>
      <c r="L752" s="34"/>
      <c r="M752" s="34"/>
      <c r="N752" s="34"/>
      <c r="O752" s="34"/>
    </row>
    <row r="753" spans="1:15" ht="12.75" customHeight="1" x14ac:dyDescent="0.2">
      <c r="A753" s="34"/>
      <c r="B753" s="34"/>
      <c r="C753" s="34"/>
      <c r="D753" s="34"/>
      <c r="E753" s="34"/>
      <c r="F753" s="34"/>
      <c r="G753" s="34"/>
      <c r="H753" s="34"/>
      <c r="I753" s="34"/>
      <c r="J753" s="34"/>
      <c r="K753" s="34"/>
      <c r="L753" s="34"/>
      <c r="M753" s="34"/>
      <c r="N753" s="34"/>
      <c r="O753" s="34"/>
    </row>
    <row r="754" spans="1:15" ht="12.75" customHeight="1" x14ac:dyDescent="0.2">
      <c r="A754" s="34"/>
      <c r="B754" s="34"/>
      <c r="C754" s="34"/>
      <c r="D754" s="34"/>
      <c r="E754" s="34"/>
      <c r="F754" s="34"/>
      <c r="G754" s="34"/>
      <c r="H754" s="34"/>
      <c r="I754" s="34"/>
      <c r="J754" s="34"/>
      <c r="K754" s="34"/>
      <c r="L754" s="34"/>
      <c r="M754" s="34"/>
      <c r="N754" s="34"/>
      <c r="O754" s="34"/>
    </row>
    <row r="755" spans="1:15" ht="12.75" customHeight="1" x14ac:dyDescent="0.2">
      <c r="A755" s="34"/>
      <c r="B755" s="34"/>
      <c r="C755" s="34"/>
      <c r="D755" s="34"/>
      <c r="E755" s="34"/>
      <c r="F755" s="34"/>
      <c r="G755" s="34"/>
      <c r="H755" s="34"/>
      <c r="I755" s="34"/>
      <c r="J755" s="34"/>
      <c r="K755" s="34"/>
      <c r="L755" s="34"/>
      <c r="M755" s="34"/>
      <c r="N755" s="34"/>
      <c r="O755" s="34"/>
    </row>
    <row r="756" spans="1:15" ht="12.75" customHeight="1" x14ac:dyDescent="0.2">
      <c r="A756" s="34"/>
      <c r="B756" s="34"/>
      <c r="C756" s="34"/>
      <c r="D756" s="34"/>
      <c r="E756" s="34"/>
      <c r="F756" s="34"/>
      <c r="G756" s="34"/>
      <c r="H756" s="34"/>
      <c r="I756" s="34"/>
      <c r="J756" s="34"/>
      <c r="K756" s="34"/>
      <c r="L756" s="34"/>
      <c r="M756" s="34"/>
      <c r="N756" s="34"/>
      <c r="O756" s="34"/>
    </row>
    <row r="757" spans="1:15" ht="12.75" customHeight="1" x14ac:dyDescent="0.2">
      <c r="A757" s="34"/>
      <c r="B757" s="34"/>
      <c r="C757" s="34"/>
      <c r="D757" s="34"/>
      <c r="E757" s="34"/>
      <c r="F757" s="34"/>
      <c r="G757" s="34"/>
      <c r="H757" s="34"/>
      <c r="I757" s="34"/>
      <c r="J757" s="34"/>
      <c r="K757" s="34"/>
      <c r="L757" s="34"/>
      <c r="M757" s="34"/>
      <c r="N757" s="34"/>
      <c r="O757" s="34"/>
    </row>
    <row r="758" spans="1:15" ht="12.75" customHeight="1" x14ac:dyDescent="0.2">
      <c r="A758" s="34"/>
      <c r="B758" s="34"/>
      <c r="C758" s="34"/>
      <c r="D758" s="34"/>
      <c r="E758" s="34"/>
      <c r="F758" s="34"/>
      <c r="G758" s="34"/>
      <c r="H758" s="34"/>
      <c r="I758" s="34"/>
      <c r="J758" s="34"/>
      <c r="K758" s="34"/>
      <c r="L758" s="34"/>
      <c r="M758" s="34"/>
      <c r="N758" s="34"/>
      <c r="O758" s="34"/>
    </row>
    <row r="759" spans="1:15" ht="12.75" customHeight="1" x14ac:dyDescent="0.2">
      <c r="A759" s="34"/>
      <c r="B759" s="34"/>
      <c r="C759" s="34"/>
      <c r="D759" s="34"/>
      <c r="E759" s="34"/>
      <c r="F759" s="34"/>
      <c r="G759" s="34"/>
      <c r="H759" s="34"/>
      <c r="I759" s="34"/>
      <c r="J759" s="34"/>
      <c r="K759" s="34"/>
      <c r="L759" s="34"/>
      <c r="M759" s="34"/>
      <c r="N759" s="34"/>
      <c r="O759" s="34"/>
    </row>
    <row r="760" spans="1:15" ht="12.75" customHeight="1" x14ac:dyDescent="0.2">
      <c r="A760" s="34"/>
      <c r="B760" s="34"/>
      <c r="C760" s="34"/>
      <c r="D760" s="34"/>
      <c r="E760" s="34"/>
      <c r="F760" s="34"/>
      <c r="G760" s="34"/>
      <c r="H760" s="34"/>
      <c r="I760" s="34"/>
      <c r="J760" s="34"/>
      <c r="K760" s="34"/>
      <c r="L760" s="34"/>
      <c r="M760" s="34"/>
      <c r="N760" s="34"/>
      <c r="O760" s="34"/>
    </row>
    <row r="761" spans="1:15" ht="12.75" customHeight="1" x14ac:dyDescent="0.2">
      <c r="A761" s="34"/>
      <c r="B761" s="34"/>
      <c r="C761" s="34"/>
      <c r="D761" s="34"/>
      <c r="E761" s="34"/>
      <c r="F761" s="34"/>
      <c r="G761" s="34"/>
      <c r="H761" s="34"/>
      <c r="I761" s="34"/>
      <c r="J761" s="34"/>
      <c r="K761" s="34"/>
      <c r="L761" s="34"/>
      <c r="M761" s="34"/>
      <c r="N761" s="34"/>
      <c r="O761" s="34"/>
    </row>
    <row r="762" spans="1:15" ht="12.75" customHeight="1" x14ac:dyDescent="0.2">
      <c r="A762" s="34"/>
      <c r="B762" s="34"/>
      <c r="C762" s="34"/>
      <c r="D762" s="34"/>
      <c r="E762" s="34"/>
      <c r="F762" s="34"/>
      <c r="G762" s="34"/>
      <c r="H762" s="34"/>
      <c r="I762" s="34"/>
      <c r="J762" s="34"/>
      <c r="K762" s="34"/>
      <c r="L762" s="34"/>
      <c r="M762" s="34"/>
      <c r="N762" s="34"/>
      <c r="O762" s="34"/>
    </row>
    <row r="763" spans="1:15" ht="12.75" customHeight="1" x14ac:dyDescent="0.2">
      <c r="A763" s="34"/>
      <c r="B763" s="34"/>
      <c r="C763" s="34"/>
      <c r="D763" s="34"/>
      <c r="E763" s="34"/>
      <c r="F763" s="34"/>
      <c r="G763" s="34"/>
      <c r="H763" s="34"/>
      <c r="I763" s="34"/>
      <c r="J763" s="34"/>
      <c r="K763" s="34"/>
      <c r="L763" s="34"/>
      <c r="M763" s="34"/>
      <c r="N763" s="34"/>
      <c r="O763" s="34"/>
    </row>
    <row r="764" spans="1:15" ht="12.75" customHeight="1" x14ac:dyDescent="0.2">
      <c r="A764" s="34"/>
      <c r="B764" s="34"/>
      <c r="C764" s="34"/>
      <c r="D764" s="34"/>
      <c r="E764" s="34"/>
      <c r="F764" s="34"/>
      <c r="G764" s="34"/>
      <c r="H764" s="34"/>
      <c r="I764" s="34"/>
      <c r="J764" s="34"/>
      <c r="K764" s="34"/>
      <c r="L764" s="34"/>
      <c r="M764" s="34"/>
      <c r="N764" s="34"/>
      <c r="O764" s="34"/>
    </row>
    <row r="765" spans="1:15" ht="12.75" customHeight="1" x14ac:dyDescent="0.2">
      <c r="A765" s="34"/>
      <c r="B765" s="34"/>
      <c r="C765" s="34"/>
      <c r="D765" s="34"/>
      <c r="E765" s="34"/>
      <c r="F765" s="34"/>
      <c r="G765" s="34"/>
      <c r="H765" s="34"/>
      <c r="I765" s="34"/>
      <c r="J765" s="34"/>
      <c r="K765" s="34"/>
      <c r="L765" s="34"/>
      <c r="M765" s="34"/>
      <c r="N765" s="34"/>
      <c r="O765" s="34"/>
    </row>
    <row r="766" spans="1:15" ht="12.75" customHeight="1" x14ac:dyDescent="0.2">
      <c r="A766" s="34"/>
      <c r="B766" s="34"/>
      <c r="C766" s="34"/>
      <c r="D766" s="34"/>
      <c r="E766" s="34"/>
      <c r="F766" s="34"/>
      <c r="G766" s="34"/>
      <c r="H766" s="34"/>
      <c r="I766" s="34"/>
      <c r="J766" s="34"/>
      <c r="K766" s="34"/>
      <c r="L766" s="34"/>
      <c r="M766" s="34"/>
      <c r="N766" s="34"/>
      <c r="O766" s="34"/>
    </row>
    <row r="767" spans="1:15" ht="12.75" customHeight="1" x14ac:dyDescent="0.2">
      <c r="A767" s="34"/>
      <c r="B767" s="34"/>
      <c r="C767" s="34"/>
      <c r="D767" s="34"/>
      <c r="E767" s="34"/>
      <c r="F767" s="34"/>
      <c r="G767" s="34"/>
      <c r="H767" s="34"/>
      <c r="I767" s="34"/>
      <c r="J767" s="34"/>
      <c r="K767" s="34"/>
      <c r="L767" s="34"/>
      <c r="M767" s="34"/>
      <c r="N767" s="34"/>
      <c r="O767" s="34"/>
    </row>
    <row r="768" spans="1:15" ht="12.75" customHeight="1" x14ac:dyDescent="0.2">
      <c r="A768" s="34"/>
      <c r="B768" s="34"/>
      <c r="C768" s="34"/>
      <c r="D768" s="34"/>
      <c r="E768" s="34"/>
      <c r="F768" s="34"/>
      <c r="G768" s="34"/>
      <c r="H768" s="34"/>
      <c r="I768" s="34"/>
      <c r="J768" s="34"/>
      <c r="K768" s="34"/>
      <c r="L768" s="34"/>
      <c r="M768" s="34"/>
      <c r="N768" s="34"/>
      <c r="O768" s="34"/>
    </row>
    <row r="769" spans="1:15" ht="12.75" customHeight="1" x14ac:dyDescent="0.2">
      <c r="A769" s="34"/>
      <c r="B769" s="34"/>
      <c r="C769" s="34"/>
      <c r="D769" s="34"/>
      <c r="E769" s="34"/>
      <c r="F769" s="34"/>
      <c r="G769" s="34"/>
      <c r="H769" s="34"/>
      <c r="I769" s="34"/>
      <c r="J769" s="34"/>
      <c r="K769" s="34"/>
      <c r="L769" s="34"/>
      <c r="M769" s="34"/>
      <c r="N769" s="34"/>
      <c r="O769" s="34"/>
    </row>
    <row r="770" spans="1:15" ht="12.75" customHeight="1" x14ac:dyDescent="0.2">
      <c r="A770" s="34"/>
      <c r="B770" s="34"/>
      <c r="C770" s="34"/>
      <c r="D770" s="34"/>
      <c r="E770" s="34"/>
      <c r="F770" s="34"/>
      <c r="G770" s="34"/>
      <c r="H770" s="34"/>
      <c r="I770" s="34"/>
      <c r="J770" s="34"/>
      <c r="K770" s="34"/>
      <c r="L770" s="34"/>
      <c r="M770" s="34"/>
      <c r="N770" s="34"/>
      <c r="O770" s="34"/>
    </row>
    <row r="771" spans="1:15" ht="12.75" customHeight="1" x14ac:dyDescent="0.2">
      <c r="A771" s="34"/>
      <c r="B771" s="34"/>
      <c r="C771" s="34"/>
      <c r="D771" s="34"/>
      <c r="E771" s="34"/>
      <c r="F771" s="34"/>
      <c r="G771" s="34"/>
      <c r="H771" s="34"/>
      <c r="I771" s="34"/>
      <c r="J771" s="34"/>
      <c r="K771" s="34"/>
      <c r="L771" s="34"/>
      <c r="M771" s="34"/>
      <c r="N771" s="34"/>
      <c r="O771" s="34"/>
    </row>
    <row r="772" spans="1:15" ht="12.75" customHeight="1" x14ac:dyDescent="0.2">
      <c r="A772" s="34"/>
      <c r="B772" s="34"/>
      <c r="C772" s="34"/>
      <c r="D772" s="34"/>
      <c r="E772" s="34"/>
      <c r="F772" s="34"/>
      <c r="G772" s="34"/>
      <c r="H772" s="34"/>
      <c r="I772" s="34"/>
      <c r="J772" s="34"/>
      <c r="K772" s="34"/>
      <c r="L772" s="34"/>
      <c r="M772" s="34"/>
      <c r="N772" s="34"/>
      <c r="O772" s="34"/>
    </row>
    <row r="773" spans="1:15" ht="12.75" customHeight="1" x14ac:dyDescent="0.2">
      <c r="A773" s="34"/>
      <c r="B773" s="34"/>
      <c r="C773" s="34"/>
      <c r="D773" s="34"/>
      <c r="E773" s="34"/>
      <c r="F773" s="34"/>
      <c r="G773" s="34"/>
      <c r="H773" s="34"/>
      <c r="I773" s="34"/>
      <c r="J773" s="34"/>
      <c r="K773" s="34"/>
      <c r="L773" s="34"/>
      <c r="M773" s="34"/>
      <c r="N773" s="34"/>
      <c r="O773" s="34"/>
    </row>
    <row r="774" spans="1:15" ht="12.75" customHeight="1" x14ac:dyDescent="0.2">
      <c r="A774" s="34"/>
      <c r="B774" s="34"/>
      <c r="C774" s="34"/>
      <c r="D774" s="34"/>
      <c r="E774" s="34"/>
      <c r="F774" s="34"/>
      <c r="G774" s="34"/>
      <c r="H774" s="34"/>
      <c r="I774" s="34"/>
      <c r="J774" s="34"/>
      <c r="K774" s="34"/>
      <c r="L774" s="34"/>
      <c r="M774" s="34"/>
      <c r="N774" s="34"/>
      <c r="O774" s="34"/>
    </row>
    <row r="775" spans="1:15" ht="12.75" customHeight="1" x14ac:dyDescent="0.2">
      <c r="A775" s="34"/>
      <c r="B775" s="34"/>
      <c r="C775" s="34"/>
      <c r="D775" s="34"/>
      <c r="E775" s="34"/>
      <c r="F775" s="34"/>
      <c r="G775" s="34"/>
      <c r="H775" s="34"/>
      <c r="I775" s="34"/>
      <c r="J775" s="34"/>
      <c r="K775" s="34"/>
      <c r="L775" s="34"/>
      <c r="M775" s="34"/>
      <c r="N775" s="34"/>
      <c r="O775" s="34"/>
    </row>
    <row r="776" spans="1:15" ht="12.75" customHeight="1" x14ac:dyDescent="0.2">
      <c r="A776" s="34"/>
      <c r="B776" s="34"/>
      <c r="C776" s="34"/>
      <c r="D776" s="34"/>
      <c r="E776" s="34"/>
      <c r="F776" s="34"/>
      <c r="G776" s="34"/>
      <c r="H776" s="34"/>
      <c r="I776" s="34"/>
      <c r="J776" s="34"/>
      <c r="K776" s="34"/>
      <c r="L776" s="34"/>
      <c r="M776" s="34"/>
      <c r="N776" s="34"/>
      <c r="O776" s="34"/>
    </row>
    <row r="777" spans="1:15" ht="12.75" customHeight="1" x14ac:dyDescent="0.2">
      <c r="A777" s="34"/>
      <c r="B777" s="34"/>
      <c r="C777" s="34"/>
      <c r="D777" s="34"/>
      <c r="E777" s="34"/>
      <c r="F777" s="34"/>
      <c r="G777" s="34"/>
      <c r="H777" s="34"/>
      <c r="I777" s="34"/>
      <c r="J777" s="34"/>
      <c r="K777" s="34"/>
      <c r="L777" s="34"/>
      <c r="M777" s="34"/>
      <c r="N777" s="34"/>
      <c r="O777" s="34"/>
    </row>
    <row r="778" spans="1:15" ht="12.75" customHeight="1" x14ac:dyDescent="0.2">
      <c r="A778" s="34"/>
      <c r="B778" s="34"/>
      <c r="C778" s="34"/>
      <c r="D778" s="34"/>
      <c r="E778" s="34"/>
      <c r="F778" s="34"/>
      <c r="G778" s="34"/>
      <c r="H778" s="34"/>
      <c r="I778" s="34"/>
      <c r="J778" s="34"/>
      <c r="K778" s="34"/>
      <c r="L778" s="34"/>
      <c r="M778" s="34"/>
      <c r="N778" s="34"/>
      <c r="O778" s="34"/>
    </row>
    <row r="779" spans="1:15" ht="12.75" customHeight="1" x14ac:dyDescent="0.2">
      <c r="A779" s="34"/>
      <c r="B779" s="34"/>
      <c r="C779" s="34"/>
      <c r="D779" s="34"/>
      <c r="E779" s="34"/>
      <c r="F779" s="34"/>
      <c r="G779" s="34"/>
      <c r="H779" s="34"/>
      <c r="I779" s="34"/>
      <c r="J779" s="34"/>
      <c r="K779" s="34"/>
      <c r="L779" s="34"/>
      <c r="M779" s="34"/>
      <c r="N779" s="34"/>
      <c r="O779" s="34"/>
    </row>
    <row r="780" spans="1:15" ht="12.75" customHeight="1" x14ac:dyDescent="0.2">
      <c r="A780" s="34"/>
      <c r="B780" s="34"/>
      <c r="C780" s="34"/>
      <c r="D780" s="34"/>
      <c r="E780" s="34"/>
      <c r="F780" s="34"/>
      <c r="G780" s="34"/>
      <c r="H780" s="34"/>
      <c r="I780" s="34"/>
      <c r="J780" s="34"/>
      <c r="K780" s="34"/>
      <c r="L780" s="34"/>
      <c r="M780" s="34"/>
      <c r="N780" s="34"/>
      <c r="O780" s="34"/>
    </row>
    <row r="781" spans="1:15" ht="12.75" customHeight="1" x14ac:dyDescent="0.2">
      <c r="A781" s="34"/>
      <c r="B781" s="34"/>
      <c r="C781" s="34"/>
      <c r="D781" s="34"/>
      <c r="E781" s="34"/>
      <c r="F781" s="34"/>
      <c r="G781" s="34"/>
      <c r="H781" s="34"/>
      <c r="I781" s="34"/>
      <c r="J781" s="34"/>
      <c r="K781" s="34"/>
      <c r="L781" s="34"/>
      <c r="M781" s="34"/>
      <c r="N781" s="34"/>
      <c r="O781" s="34"/>
    </row>
    <row r="782" spans="1:15" ht="12.75" customHeight="1" x14ac:dyDescent="0.2">
      <c r="A782" s="34"/>
      <c r="B782" s="34"/>
      <c r="C782" s="34"/>
      <c r="D782" s="34"/>
      <c r="E782" s="34"/>
      <c r="F782" s="34"/>
      <c r="G782" s="34"/>
      <c r="H782" s="34"/>
      <c r="I782" s="34"/>
      <c r="J782" s="34"/>
      <c r="K782" s="34"/>
      <c r="L782" s="34"/>
      <c r="M782" s="34"/>
      <c r="N782" s="34"/>
      <c r="O782" s="34"/>
    </row>
    <row r="783" spans="1:15" ht="12.75" customHeight="1" x14ac:dyDescent="0.2">
      <c r="A783" s="34"/>
      <c r="B783" s="34"/>
      <c r="C783" s="34"/>
      <c r="D783" s="34"/>
      <c r="E783" s="34"/>
      <c r="F783" s="34"/>
      <c r="G783" s="34"/>
      <c r="H783" s="34"/>
      <c r="I783" s="34"/>
      <c r="J783" s="34"/>
      <c r="K783" s="34"/>
      <c r="L783" s="34"/>
      <c r="M783" s="34"/>
      <c r="N783" s="34"/>
      <c r="O783" s="34"/>
    </row>
    <row r="784" spans="1:15" ht="12.75" customHeight="1" x14ac:dyDescent="0.2">
      <c r="A784" s="34"/>
      <c r="B784" s="34"/>
      <c r="C784" s="34"/>
      <c r="D784" s="34"/>
      <c r="E784" s="34"/>
      <c r="F784" s="34"/>
      <c r="G784" s="34"/>
      <c r="H784" s="34"/>
      <c r="I784" s="34"/>
      <c r="J784" s="34"/>
      <c r="K784" s="34"/>
      <c r="L784" s="34"/>
      <c r="M784" s="34"/>
      <c r="N784" s="34"/>
      <c r="O784" s="34"/>
    </row>
    <row r="785" spans="1:15" ht="12.75" customHeight="1" x14ac:dyDescent="0.2">
      <c r="A785" s="34"/>
      <c r="B785" s="34"/>
      <c r="C785" s="34"/>
      <c r="D785" s="34"/>
      <c r="E785" s="34"/>
      <c r="F785" s="34"/>
      <c r="G785" s="34"/>
      <c r="H785" s="34"/>
      <c r="I785" s="34"/>
      <c r="J785" s="34"/>
      <c r="K785" s="34"/>
      <c r="L785" s="34"/>
      <c r="M785" s="34"/>
      <c r="N785" s="34"/>
      <c r="O785" s="34"/>
    </row>
    <row r="786" spans="1:15" ht="12.75" customHeight="1" x14ac:dyDescent="0.2">
      <c r="A786" s="34"/>
      <c r="B786" s="34"/>
      <c r="C786" s="34"/>
      <c r="D786" s="34"/>
      <c r="E786" s="34"/>
      <c r="F786" s="34"/>
      <c r="G786" s="34"/>
      <c r="H786" s="34"/>
      <c r="I786" s="34"/>
      <c r="J786" s="34"/>
      <c r="K786" s="34"/>
      <c r="L786" s="34"/>
      <c r="M786" s="34"/>
      <c r="N786" s="34"/>
      <c r="O786" s="34"/>
    </row>
    <row r="787" spans="1:15" ht="12.75" customHeight="1" x14ac:dyDescent="0.2">
      <c r="A787" s="34"/>
      <c r="B787" s="34"/>
      <c r="C787" s="34"/>
      <c r="D787" s="34"/>
      <c r="E787" s="34"/>
      <c r="F787" s="34"/>
      <c r="G787" s="34"/>
      <c r="H787" s="34"/>
      <c r="I787" s="34"/>
      <c r="J787" s="34"/>
      <c r="K787" s="34"/>
      <c r="L787" s="34"/>
      <c r="M787" s="34"/>
      <c r="N787" s="34"/>
      <c r="O787" s="34"/>
    </row>
    <row r="788" spans="1:15" ht="12.75" customHeight="1" x14ac:dyDescent="0.2">
      <c r="A788" s="34"/>
      <c r="B788" s="34"/>
      <c r="C788" s="34"/>
      <c r="D788" s="34"/>
      <c r="E788" s="34"/>
      <c r="F788" s="34"/>
      <c r="G788" s="34"/>
      <c r="H788" s="34"/>
      <c r="I788" s="34"/>
      <c r="J788" s="34"/>
      <c r="K788" s="34"/>
      <c r="L788" s="34"/>
      <c r="M788" s="34"/>
      <c r="N788" s="34"/>
      <c r="O788" s="34"/>
    </row>
    <row r="789" spans="1:15" ht="12.75" customHeight="1" x14ac:dyDescent="0.2">
      <c r="A789" s="34"/>
      <c r="B789" s="34"/>
      <c r="C789" s="34"/>
      <c r="D789" s="34"/>
      <c r="E789" s="34"/>
      <c r="F789" s="34"/>
      <c r="G789" s="34"/>
      <c r="H789" s="34"/>
      <c r="I789" s="34"/>
      <c r="J789" s="34"/>
      <c r="K789" s="34"/>
      <c r="L789" s="34"/>
      <c r="M789" s="34"/>
      <c r="N789" s="34"/>
      <c r="O789" s="34"/>
    </row>
    <row r="790" spans="1:15" ht="12.75" customHeight="1" x14ac:dyDescent="0.2">
      <c r="A790" s="34"/>
      <c r="B790" s="34"/>
      <c r="C790" s="34"/>
      <c r="D790" s="34"/>
      <c r="E790" s="34"/>
      <c r="F790" s="34"/>
      <c r="G790" s="34"/>
      <c r="H790" s="34"/>
      <c r="I790" s="34"/>
      <c r="J790" s="34"/>
      <c r="K790" s="34"/>
      <c r="L790" s="34"/>
      <c r="M790" s="34"/>
      <c r="N790" s="34"/>
      <c r="O790" s="34"/>
    </row>
    <row r="791" spans="1:15" ht="12.75" customHeight="1" x14ac:dyDescent="0.2">
      <c r="A791" s="34"/>
      <c r="B791" s="34"/>
      <c r="C791" s="34"/>
      <c r="D791" s="34"/>
      <c r="E791" s="34"/>
      <c r="F791" s="34"/>
      <c r="G791" s="34"/>
      <c r="H791" s="34"/>
      <c r="I791" s="34"/>
      <c r="J791" s="34"/>
      <c r="K791" s="34"/>
      <c r="L791" s="34"/>
      <c r="M791" s="34"/>
      <c r="N791" s="34"/>
      <c r="O791" s="34"/>
    </row>
    <row r="792" spans="1:15" ht="12.75" customHeight="1" x14ac:dyDescent="0.2">
      <c r="A792" s="34"/>
      <c r="B792" s="34"/>
      <c r="C792" s="34"/>
      <c r="D792" s="34"/>
      <c r="E792" s="34"/>
      <c r="F792" s="34"/>
      <c r="G792" s="34"/>
      <c r="H792" s="34"/>
      <c r="I792" s="34"/>
      <c r="J792" s="34"/>
      <c r="K792" s="34"/>
      <c r="L792" s="34"/>
      <c r="M792" s="34"/>
      <c r="N792" s="34"/>
      <c r="O792" s="34"/>
    </row>
    <row r="793" spans="1:15" ht="12.75" customHeight="1" x14ac:dyDescent="0.2">
      <c r="A793" s="34"/>
      <c r="B793" s="34"/>
      <c r="C793" s="34"/>
      <c r="D793" s="34"/>
      <c r="E793" s="34"/>
      <c r="F793" s="34"/>
      <c r="G793" s="34"/>
      <c r="H793" s="34"/>
      <c r="I793" s="34"/>
      <c r="J793" s="34"/>
      <c r="K793" s="34"/>
      <c r="L793" s="34"/>
      <c r="M793" s="34"/>
      <c r="N793" s="34"/>
      <c r="O793" s="34"/>
    </row>
    <row r="794" spans="1:15" ht="12.75" customHeight="1" x14ac:dyDescent="0.2">
      <c r="A794" s="34"/>
      <c r="B794" s="34"/>
      <c r="C794" s="34"/>
      <c r="D794" s="34"/>
      <c r="E794" s="34"/>
      <c r="F794" s="34"/>
      <c r="G794" s="34"/>
      <c r="H794" s="34"/>
      <c r="I794" s="34"/>
      <c r="J794" s="34"/>
      <c r="K794" s="34"/>
      <c r="L794" s="34"/>
      <c r="M794" s="34"/>
      <c r="N794" s="34"/>
      <c r="O794" s="34"/>
    </row>
    <row r="795" spans="1:15" ht="12.75" customHeight="1" x14ac:dyDescent="0.2">
      <c r="A795" s="34"/>
      <c r="B795" s="34"/>
      <c r="C795" s="34"/>
      <c r="D795" s="34"/>
      <c r="E795" s="34"/>
      <c r="F795" s="34"/>
      <c r="G795" s="34"/>
      <c r="H795" s="34"/>
      <c r="I795" s="34"/>
      <c r="J795" s="34"/>
      <c r="K795" s="34"/>
      <c r="L795" s="34"/>
      <c r="M795" s="34"/>
      <c r="N795" s="34"/>
      <c r="O795" s="34"/>
    </row>
    <row r="796" spans="1:15" ht="12.75" customHeight="1" x14ac:dyDescent="0.2">
      <c r="A796" s="34"/>
      <c r="B796" s="34"/>
      <c r="C796" s="34"/>
      <c r="D796" s="34"/>
      <c r="E796" s="34"/>
      <c r="F796" s="34"/>
      <c r="G796" s="34"/>
      <c r="H796" s="34"/>
      <c r="I796" s="34"/>
      <c r="J796" s="34"/>
      <c r="K796" s="34"/>
      <c r="L796" s="34"/>
      <c r="M796" s="34"/>
      <c r="N796" s="34"/>
      <c r="O796" s="34"/>
    </row>
    <row r="797" spans="1:15" ht="12.75" customHeight="1" x14ac:dyDescent="0.2">
      <c r="A797" s="34"/>
      <c r="B797" s="34"/>
      <c r="C797" s="34"/>
      <c r="D797" s="34"/>
      <c r="E797" s="34"/>
      <c r="F797" s="34"/>
      <c r="G797" s="34"/>
      <c r="H797" s="34"/>
      <c r="I797" s="34"/>
      <c r="J797" s="34"/>
      <c r="K797" s="34"/>
      <c r="L797" s="34"/>
      <c r="M797" s="34"/>
      <c r="N797" s="34"/>
      <c r="O797" s="34"/>
    </row>
    <row r="798" spans="1:15" ht="12.75" customHeight="1" x14ac:dyDescent="0.2">
      <c r="A798" s="34"/>
      <c r="B798" s="34"/>
      <c r="C798" s="34"/>
      <c r="D798" s="34"/>
      <c r="E798" s="34"/>
      <c r="F798" s="34"/>
      <c r="G798" s="34"/>
      <c r="H798" s="34"/>
      <c r="I798" s="34"/>
      <c r="J798" s="34"/>
      <c r="K798" s="34"/>
      <c r="L798" s="34"/>
      <c r="M798" s="34"/>
      <c r="N798" s="34"/>
      <c r="O798" s="34"/>
    </row>
    <row r="799" spans="1:15" ht="12.75" customHeight="1" x14ac:dyDescent="0.2">
      <c r="A799" s="34"/>
      <c r="B799" s="34"/>
      <c r="C799" s="34"/>
      <c r="D799" s="34"/>
      <c r="E799" s="34"/>
      <c r="F799" s="34"/>
      <c r="G799" s="34"/>
      <c r="H799" s="34"/>
      <c r="I799" s="34"/>
      <c r="J799" s="34"/>
      <c r="K799" s="34"/>
      <c r="L799" s="34"/>
      <c r="M799" s="34"/>
      <c r="N799" s="34"/>
      <c r="O799" s="34"/>
    </row>
    <row r="800" spans="1:15" ht="12.75" customHeight="1" x14ac:dyDescent="0.2">
      <c r="A800" s="34"/>
      <c r="B800" s="34"/>
      <c r="C800" s="34"/>
      <c r="D800" s="34"/>
      <c r="E800" s="34"/>
      <c r="F800" s="34"/>
      <c r="G800" s="34"/>
      <c r="H800" s="34"/>
      <c r="I800" s="34"/>
      <c r="J800" s="34"/>
      <c r="K800" s="34"/>
      <c r="L800" s="34"/>
      <c r="M800" s="34"/>
      <c r="N800" s="34"/>
      <c r="O800" s="34"/>
    </row>
    <row r="801" spans="1:15" ht="12.75" customHeight="1" x14ac:dyDescent="0.2">
      <c r="A801" s="34"/>
      <c r="B801" s="34"/>
      <c r="C801" s="34"/>
      <c r="D801" s="34"/>
      <c r="E801" s="34"/>
      <c r="F801" s="34"/>
      <c r="G801" s="34"/>
      <c r="H801" s="34"/>
      <c r="I801" s="34"/>
      <c r="J801" s="34"/>
      <c r="K801" s="34"/>
      <c r="L801" s="34"/>
      <c r="M801" s="34"/>
      <c r="N801" s="34"/>
      <c r="O801" s="34"/>
    </row>
    <row r="802" spans="1:15" ht="12.75" customHeight="1" x14ac:dyDescent="0.2">
      <c r="A802" s="34"/>
      <c r="B802" s="34"/>
      <c r="C802" s="34"/>
      <c r="D802" s="34"/>
      <c r="E802" s="34"/>
      <c r="F802" s="34"/>
      <c r="G802" s="34"/>
      <c r="H802" s="34"/>
      <c r="I802" s="34"/>
      <c r="J802" s="34"/>
      <c r="K802" s="34"/>
      <c r="L802" s="34"/>
      <c r="M802" s="34"/>
      <c r="N802" s="34"/>
      <c r="O802" s="34"/>
    </row>
    <row r="803" spans="1:15" ht="12.75" customHeight="1" x14ac:dyDescent="0.2">
      <c r="A803" s="34"/>
      <c r="B803" s="34"/>
      <c r="C803" s="34"/>
      <c r="D803" s="34"/>
      <c r="E803" s="34"/>
      <c r="F803" s="34"/>
      <c r="G803" s="34"/>
      <c r="H803" s="34"/>
      <c r="I803" s="34"/>
      <c r="J803" s="34"/>
      <c r="K803" s="34"/>
      <c r="L803" s="34"/>
      <c r="M803" s="34"/>
      <c r="N803" s="34"/>
      <c r="O803" s="34"/>
    </row>
    <row r="804" spans="1:15" ht="12.75" customHeight="1" x14ac:dyDescent="0.2">
      <c r="A804" s="34"/>
      <c r="B804" s="34"/>
      <c r="C804" s="34"/>
      <c r="D804" s="34"/>
      <c r="E804" s="34"/>
      <c r="F804" s="34"/>
      <c r="G804" s="34"/>
      <c r="H804" s="34"/>
      <c r="I804" s="34"/>
      <c r="J804" s="34"/>
      <c r="K804" s="34"/>
      <c r="L804" s="34"/>
      <c r="M804" s="34"/>
      <c r="N804" s="34"/>
      <c r="O804" s="34"/>
    </row>
    <row r="805" spans="1:15" ht="12.75" customHeight="1" x14ac:dyDescent="0.2">
      <c r="A805" s="34"/>
      <c r="B805" s="34"/>
      <c r="C805" s="34"/>
      <c r="D805" s="34"/>
      <c r="E805" s="34"/>
      <c r="F805" s="34"/>
      <c r="G805" s="34"/>
      <c r="H805" s="34"/>
      <c r="I805" s="34"/>
      <c r="J805" s="34"/>
      <c r="K805" s="34"/>
      <c r="L805" s="34"/>
      <c r="M805" s="34"/>
      <c r="N805" s="34"/>
      <c r="O805" s="34"/>
    </row>
    <row r="806" spans="1:15" ht="12.75" customHeight="1" x14ac:dyDescent="0.2">
      <c r="A806" s="34"/>
      <c r="B806" s="34"/>
      <c r="C806" s="34"/>
      <c r="D806" s="34"/>
      <c r="E806" s="34"/>
      <c r="F806" s="34"/>
      <c r="G806" s="34"/>
      <c r="H806" s="34"/>
      <c r="I806" s="34"/>
      <c r="J806" s="34"/>
      <c r="K806" s="34"/>
      <c r="L806" s="34"/>
      <c r="M806" s="34"/>
      <c r="N806" s="34"/>
      <c r="O806" s="34"/>
    </row>
    <row r="807" spans="1:15" ht="12.75" customHeight="1" x14ac:dyDescent="0.2">
      <c r="A807" s="34"/>
      <c r="B807" s="34"/>
      <c r="C807" s="34"/>
      <c r="D807" s="34"/>
      <c r="E807" s="34"/>
      <c r="F807" s="34"/>
      <c r="G807" s="34"/>
      <c r="H807" s="34"/>
      <c r="I807" s="34"/>
      <c r="J807" s="34"/>
      <c r="K807" s="34"/>
      <c r="L807" s="34"/>
      <c r="M807" s="34"/>
      <c r="N807" s="34"/>
      <c r="O807" s="34"/>
    </row>
    <row r="808" spans="1:15" ht="12.75" customHeight="1" x14ac:dyDescent="0.2">
      <c r="A808" s="34"/>
      <c r="B808" s="34"/>
      <c r="C808" s="34"/>
      <c r="D808" s="34"/>
      <c r="E808" s="34"/>
      <c r="F808" s="34"/>
      <c r="G808" s="34"/>
      <c r="H808" s="34"/>
      <c r="I808" s="34"/>
      <c r="J808" s="34"/>
      <c r="K808" s="34"/>
      <c r="L808" s="34"/>
      <c r="M808" s="34"/>
      <c r="N808" s="34"/>
      <c r="O808" s="34"/>
    </row>
    <row r="809" spans="1:15" ht="12.75" customHeight="1" x14ac:dyDescent="0.2">
      <c r="A809" s="34"/>
      <c r="B809" s="34"/>
      <c r="C809" s="34"/>
      <c r="D809" s="34"/>
      <c r="E809" s="34"/>
      <c r="F809" s="34"/>
      <c r="G809" s="34"/>
      <c r="H809" s="34"/>
      <c r="I809" s="34"/>
      <c r="J809" s="34"/>
      <c r="K809" s="34"/>
      <c r="L809" s="34"/>
      <c r="M809" s="34"/>
      <c r="N809" s="34"/>
      <c r="O809" s="34"/>
    </row>
    <row r="810" spans="1:15" ht="12.75" customHeight="1" x14ac:dyDescent="0.2">
      <c r="A810" s="34"/>
      <c r="B810" s="34"/>
      <c r="C810" s="34"/>
      <c r="D810" s="34"/>
      <c r="E810" s="34"/>
      <c r="F810" s="34"/>
      <c r="G810" s="34"/>
      <c r="H810" s="34"/>
      <c r="I810" s="34"/>
      <c r="J810" s="34"/>
      <c r="K810" s="34"/>
      <c r="L810" s="34"/>
      <c r="M810" s="34"/>
      <c r="N810" s="34"/>
      <c r="O810" s="34"/>
    </row>
    <row r="811" spans="1:15" ht="12.75" customHeight="1" x14ac:dyDescent="0.2">
      <c r="A811" s="34"/>
      <c r="B811" s="34"/>
      <c r="C811" s="34"/>
      <c r="D811" s="34"/>
      <c r="E811" s="34"/>
      <c r="F811" s="34"/>
      <c r="G811" s="34"/>
      <c r="H811" s="34"/>
      <c r="I811" s="34"/>
      <c r="J811" s="34"/>
      <c r="K811" s="34"/>
      <c r="L811" s="34"/>
      <c r="M811" s="34"/>
      <c r="N811" s="34"/>
      <c r="O811" s="34"/>
    </row>
    <row r="812" spans="1:15" ht="12.75" customHeight="1" x14ac:dyDescent="0.2">
      <c r="A812" s="34"/>
      <c r="B812" s="34"/>
      <c r="C812" s="34"/>
      <c r="D812" s="34"/>
      <c r="E812" s="34"/>
      <c r="F812" s="34"/>
      <c r="G812" s="34"/>
      <c r="H812" s="34"/>
      <c r="I812" s="34"/>
      <c r="J812" s="34"/>
      <c r="K812" s="34"/>
      <c r="L812" s="34"/>
      <c r="M812" s="34"/>
      <c r="N812" s="34"/>
      <c r="O812" s="34"/>
    </row>
    <row r="813" spans="1:15" ht="12.75" customHeight="1" x14ac:dyDescent="0.2">
      <c r="A813" s="34"/>
      <c r="B813" s="34"/>
      <c r="C813" s="34"/>
      <c r="D813" s="34"/>
      <c r="E813" s="34"/>
      <c r="F813" s="34"/>
      <c r="G813" s="34"/>
      <c r="H813" s="34"/>
      <c r="I813" s="34"/>
      <c r="J813" s="34"/>
      <c r="K813" s="34"/>
      <c r="L813" s="34"/>
      <c r="M813" s="34"/>
      <c r="N813" s="34"/>
      <c r="O813" s="34"/>
    </row>
    <row r="814" spans="1:15" ht="12.75" customHeight="1" x14ac:dyDescent="0.2">
      <c r="A814" s="34"/>
      <c r="B814" s="34"/>
      <c r="C814" s="34"/>
      <c r="D814" s="34"/>
      <c r="E814" s="34"/>
      <c r="F814" s="34"/>
      <c r="G814" s="34"/>
      <c r="H814" s="34"/>
      <c r="I814" s="34"/>
      <c r="J814" s="34"/>
      <c r="K814" s="34"/>
      <c r="L814" s="34"/>
      <c r="M814" s="34"/>
      <c r="N814" s="34"/>
      <c r="O814" s="34"/>
    </row>
    <row r="815" spans="1:15" ht="12.75" customHeight="1" x14ac:dyDescent="0.2">
      <c r="A815" s="34"/>
      <c r="B815" s="34"/>
      <c r="C815" s="34"/>
      <c r="D815" s="34"/>
      <c r="E815" s="34"/>
      <c r="F815" s="34"/>
      <c r="G815" s="34"/>
      <c r="H815" s="34"/>
      <c r="I815" s="34"/>
      <c r="J815" s="34"/>
      <c r="K815" s="34"/>
      <c r="L815" s="34"/>
      <c r="M815" s="34"/>
      <c r="N815" s="34"/>
      <c r="O815" s="34"/>
    </row>
    <row r="816" spans="1:15" ht="12.75" customHeight="1" x14ac:dyDescent="0.2">
      <c r="A816" s="34"/>
      <c r="B816" s="34"/>
      <c r="C816" s="34"/>
      <c r="D816" s="34"/>
      <c r="E816" s="34"/>
      <c r="F816" s="34"/>
      <c r="G816" s="34"/>
      <c r="H816" s="34"/>
      <c r="I816" s="34"/>
      <c r="J816" s="34"/>
      <c r="K816" s="34"/>
      <c r="L816" s="34"/>
      <c r="M816" s="34"/>
      <c r="N816" s="34"/>
      <c r="O816" s="34"/>
    </row>
    <row r="817" spans="1:15" ht="12.75" customHeight="1" x14ac:dyDescent="0.2">
      <c r="A817" s="34"/>
      <c r="B817" s="34"/>
      <c r="C817" s="34"/>
      <c r="D817" s="34"/>
      <c r="E817" s="34"/>
      <c r="F817" s="34"/>
      <c r="G817" s="34"/>
      <c r="H817" s="34"/>
      <c r="I817" s="34"/>
      <c r="J817" s="34"/>
      <c r="K817" s="34"/>
      <c r="L817" s="34"/>
      <c r="M817" s="34"/>
      <c r="N817" s="34"/>
      <c r="O817" s="34"/>
    </row>
    <row r="818" spans="1:15" ht="12.75" customHeight="1" x14ac:dyDescent="0.2">
      <c r="A818" s="34"/>
      <c r="B818" s="34"/>
      <c r="C818" s="34"/>
      <c r="D818" s="34"/>
      <c r="E818" s="34"/>
      <c r="F818" s="34"/>
      <c r="G818" s="34"/>
      <c r="H818" s="34"/>
      <c r="I818" s="34"/>
      <c r="J818" s="34"/>
      <c r="K818" s="34"/>
      <c r="L818" s="34"/>
      <c r="M818" s="34"/>
      <c r="N818" s="34"/>
      <c r="O818" s="34"/>
    </row>
    <row r="819" spans="1:15" ht="12.75" customHeight="1" x14ac:dyDescent="0.2">
      <c r="A819" s="34"/>
      <c r="B819" s="34"/>
      <c r="C819" s="34"/>
      <c r="D819" s="34"/>
      <c r="E819" s="34"/>
      <c r="F819" s="34"/>
      <c r="G819" s="34"/>
      <c r="H819" s="34"/>
      <c r="I819" s="34"/>
      <c r="J819" s="34"/>
      <c r="K819" s="34"/>
      <c r="L819" s="34"/>
      <c r="M819" s="34"/>
      <c r="N819" s="34"/>
      <c r="O819" s="34"/>
    </row>
    <row r="820" spans="1:15" ht="12.75" customHeight="1" x14ac:dyDescent="0.2">
      <c r="A820" s="34"/>
      <c r="B820" s="34"/>
      <c r="C820" s="34"/>
      <c r="D820" s="34"/>
      <c r="E820" s="34"/>
      <c r="F820" s="34"/>
      <c r="G820" s="34"/>
      <c r="H820" s="34"/>
      <c r="I820" s="34"/>
      <c r="J820" s="34"/>
      <c r="K820" s="34"/>
      <c r="L820" s="34"/>
      <c r="M820" s="34"/>
      <c r="N820" s="34"/>
      <c r="O820" s="34"/>
    </row>
    <row r="821" spans="1:15" ht="12.75" customHeight="1" x14ac:dyDescent="0.2">
      <c r="A821" s="34"/>
      <c r="B821" s="34"/>
      <c r="C821" s="34"/>
      <c r="D821" s="34"/>
      <c r="E821" s="34"/>
      <c r="F821" s="34"/>
      <c r="G821" s="34"/>
      <c r="H821" s="34"/>
      <c r="I821" s="34"/>
      <c r="J821" s="34"/>
      <c r="K821" s="34"/>
      <c r="L821" s="34"/>
      <c r="M821" s="34"/>
      <c r="N821" s="34"/>
      <c r="O821" s="34"/>
    </row>
    <row r="822" spans="1:15" ht="12.75" customHeight="1" x14ac:dyDescent="0.2">
      <c r="A822" s="34"/>
      <c r="B822" s="34"/>
      <c r="C822" s="34"/>
      <c r="D822" s="34"/>
      <c r="E822" s="34"/>
      <c r="F822" s="34"/>
      <c r="G822" s="34"/>
      <c r="H822" s="34"/>
      <c r="I822" s="34"/>
      <c r="J822" s="34"/>
      <c r="K822" s="34"/>
      <c r="L822" s="34"/>
      <c r="M822" s="34"/>
      <c r="N822" s="34"/>
      <c r="O822" s="34"/>
    </row>
    <row r="823" spans="1:15" ht="12.75" customHeight="1" x14ac:dyDescent="0.2">
      <c r="A823" s="34"/>
      <c r="B823" s="34"/>
      <c r="C823" s="34"/>
      <c r="D823" s="34"/>
      <c r="E823" s="34"/>
      <c r="F823" s="34"/>
      <c r="G823" s="34"/>
      <c r="H823" s="34"/>
      <c r="I823" s="34"/>
      <c r="J823" s="34"/>
      <c r="K823" s="34"/>
      <c r="L823" s="34"/>
      <c r="M823" s="34"/>
      <c r="N823" s="34"/>
      <c r="O823" s="34"/>
    </row>
    <row r="824" spans="1:15" ht="12.75" customHeight="1" x14ac:dyDescent="0.2">
      <c r="A824" s="34"/>
      <c r="B824" s="34"/>
      <c r="C824" s="34"/>
      <c r="D824" s="34"/>
      <c r="E824" s="34"/>
      <c r="F824" s="34"/>
      <c r="G824" s="34"/>
      <c r="H824" s="34"/>
      <c r="I824" s="34"/>
      <c r="J824" s="34"/>
      <c r="K824" s="34"/>
      <c r="L824" s="34"/>
      <c r="M824" s="34"/>
      <c r="N824" s="34"/>
      <c r="O824" s="34"/>
    </row>
    <row r="825" spans="1:15" ht="12.75" customHeight="1" x14ac:dyDescent="0.2">
      <c r="A825" s="34"/>
      <c r="B825" s="34"/>
      <c r="C825" s="34"/>
      <c r="D825" s="34"/>
      <c r="E825" s="34"/>
      <c r="F825" s="34"/>
      <c r="G825" s="34"/>
      <c r="H825" s="34"/>
      <c r="I825" s="34"/>
      <c r="J825" s="34"/>
      <c r="K825" s="34"/>
      <c r="L825" s="34"/>
      <c r="M825" s="34"/>
      <c r="N825" s="34"/>
      <c r="O825" s="34"/>
    </row>
    <row r="826" spans="1:15" ht="12.75" customHeight="1" x14ac:dyDescent="0.2">
      <c r="A826" s="34"/>
      <c r="B826" s="34"/>
      <c r="C826" s="34"/>
      <c r="D826" s="34"/>
      <c r="E826" s="34"/>
      <c r="F826" s="34"/>
      <c r="G826" s="34"/>
      <c r="H826" s="34"/>
      <c r="I826" s="34"/>
      <c r="J826" s="34"/>
      <c r="K826" s="34"/>
      <c r="L826" s="34"/>
      <c r="M826" s="34"/>
      <c r="N826" s="34"/>
      <c r="O826" s="34"/>
    </row>
    <row r="827" spans="1:15" ht="12.75" customHeight="1" x14ac:dyDescent="0.2">
      <c r="A827" s="34"/>
      <c r="B827" s="34"/>
      <c r="C827" s="34"/>
      <c r="D827" s="34"/>
      <c r="E827" s="34"/>
      <c r="F827" s="34"/>
      <c r="G827" s="34"/>
      <c r="H827" s="34"/>
      <c r="I827" s="34"/>
      <c r="J827" s="34"/>
      <c r="K827" s="34"/>
      <c r="L827" s="34"/>
      <c r="M827" s="34"/>
      <c r="N827" s="34"/>
      <c r="O827" s="34"/>
    </row>
    <row r="828" spans="1:15" ht="12.75" customHeight="1" x14ac:dyDescent="0.2">
      <c r="A828" s="34"/>
      <c r="B828" s="34"/>
      <c r="C828" s="34"/>
      <c r="D828" s="34"/>
      <c r="E828" s="34"/>
      <c r="F828" s="34"/>
      <c r="G828" s="34"/>
      <c r="H828" s="34"/>
      <c r="I828" s="34"/>
      <c r="J828" s="34"/>
      <c r="K828" s="34"/>
      <c r="L828" s="34"/>
      <c r="M828" s="34"/>
      <c r="N828" s="34"/>
      <c r="O828" s="34"/>
    </row>
    <row r="829" spans="1:15" ht="12.75" customHeight="1" x14ac:dyDescent="0.2">
      <c r="A829" s="34"/>
      <c r="B829" s="34"/>
      <c r="C829" s="34"/>
      <c r="D829" s="34"/>
      <c r="E829" s="34"/>
      <c r="F829" s="34"/>
      <c r="G829" s="34"/>
      <c r="H829" s="34"/>
      <c r="I829" s="34"/>
      <c r="J829" s="34"/>
      <c r="K829" s="34"/>
      <c r="L829" s="34"/>
      <c r="M829" s="34"/>
      <c r="N829" s="34"/>
      <c r="O829" s="34"/>
    </row>
    <row r="830" spans="1:15" ht="12.75" customHeight="1" x14ac:dyDescent="0.2">
      <c r="A830" s="34"/>
      <c r="B830" s="34"/>
      <c r="C830" s="34"/>
      <c r="D830" s="34"/>
      <c r="E830" s="34"/>
      <c r="F830" s="34"/>
      <c r="G830" s="34"/>
      <c r="H830" s="34"/>
      <c r="I830" s="34"/>
      <c r="J830" s="34"/>
      <c r="K830" s="34"/>
      <c r="L830" s="34"/>
      <c r="M830" s="34"/>
      <c r="N830" s="34"/>
      <c r="O830" s="34"/>
    </row>
    <row r="831" spans="1:15" ht="12.75" customHeight="1" x14ac:dyDescent="0.2">
      <c r="A831" s="34"/>
      <c r="B831" s="34"/>
      <c r="C831" s="34"/>
      <c r="D831" s="34"/>
      <c r="E831" s="34"/>
      <c r="F831" s="34"/>
      <c r="G831" s="34"/>
      <c r="H831" s="34"/>
      <c r="I831" s="34"/>
      <c r="J831" s="34"/>
      <c r="K831" s="34"/>
      <c r="L831" s="34"/>
      <c r="M831" s="34"/>
      <c r="N831" s="34"/>
      <c r="O831" s="34"/>
    </row>
    <row r="832" spans="1:15" ht="12.75" customHeight="1" x14ac:dyDescent="0.2">
      <c r="A832" s="34"/>
      <c r="B832" s="34"/>
      <c r="C832" s="34"/>
      <c r="D832" s="34"/>
      <c r="E832" s="34"/>
      <c r="F832" s="34"/>
      <c r="G832" s="34"/>
      <c r="H832" s="34"/>
      <c r="I832" s="34"/>
      <c r="J832" s="34"/>
      <c r="K832" s="34"/>
      <c r="L832" s="34"/>
      <c r="M832" s="34"/>
      <c r="N832" s="34"/>
      <c r="O832" s="34"/>
    </row>
    <row r="833" spans="1:15" ht="12.75" customHeight="1" x14ac:dyDescent="0.2">
      <c r="A833" s="34"/>
      <c r="B833" s="34"/>
      <c r="C833" s="34"/>
      <c r="D833" s="34"/>
      <c r="E833" s="34"/>
      <c r="F833" s="34"/>
      <c r="G833" s="34"/>
      <c r="H833" s="34"/>
      <c r="I833" s="34"/>
      <c r="J833" s="34"/>
      <c r="K833" s="34"/>
      <c r="L833" s="34"/>
      <c r="M833" s="34"/>
      <c r="N833" s="34"/>
      <c r="O833" s="34"/>
    </row>
    <row r="834" spans="1:15" ht="12.75" customHeight="1" x14ac:dyDescent="0.2">
      <c r="A834" s="34"/>
      <c r="B834" s="34"/>
      <c r="C834" s="34"/>
      <c r="D834" s="34"/>
      <c r="E834" s="34"/>
      <c r="F834" s="34"/>
      <c r="G834" s="34"/>
      <c r="H834" s="34"/>
      <c r="I834" s="34"/>
      <c r="J834" s="34"/>
      <c r="K834" s="34"/>
      <c r="L834" s="34"/>
      <c r="M834" s="34"/>
      <c r="N834" s="34"/>
      <c r="O834" s="34"/>
    </row>
    <row r="835" spans="1:15" ht="12.75" customHeight="1" x14ac:dyDescent="0.2">
      <c r="A835" s="34"/>
      <c r="B835" s="34"/>
      <c r="C835" s="34"/>
      <c r="D835" s="34"/>
      <c r="E835" s="34"/>
      <c r="F835" s="34"/>
      <c r="G835" s="34"/>
      <c r="H835" s="34"/>
      <c r="I835" s="34"/>
      <c r="J835" s="34"/>
      <c r="K835" s="34"/>
      <c r="L835" s="34"/>
      <c r="M835" s="34"/>
      <c r="N835" s="34"/>
      <c r="O835" s="34"/>
    </row>
    <row r="836" spans="1:15" ht="12.75" customHeight="1" x14ac:dyDescent="0.2">
      <c r="A836" s="34"/>
      <c r="B836" s="34"/>
      <c r="C836" s="34"/>
      <c r="D836" s="34"/>
      <c r="E836" s="34"/>
      <c r="F836" s="34"/>
      <c r="G836" s="34"/>
      <c r="H836" s="34"/>
      <c r="I836" s="34"/>
      <c r="J836" s="34"/>
      <c r="K836" s="34"/>
      <c r="L836" s="34"/>
      <c r="M836" s="34"/>
      <c r="N836" s="34"/>
      <c r="O836" s="34"/>
    </row>
    <row r="837" spans="1:15" ht="12.75" customHeight="1" x14ac:dyDescent="0.2">
      <c r="A837" s="34"/>
      <c r="B837" s="34"/>
      <c r="C837" s="34"/>
      <c r="D837" s="34"/>
      <c r="E837" s="34"/>
      <c r="F837" s="34"/>
      <c r="G837" s="34"/>
      <c r="H837" s="34"/>
      <c r="I837" s="34"/>
      <c r="J837" s="34"/>
      <c r="K837" s="34"/>
      <c r="L837" s="34"/>
      <c r="M837" s="34"/>
      <c r="N837" s="34"/>
      <c r="O837" s="34"/>
    </row>
    <row r="838" spans="1:15" ht="12.75" customHeight="1" x14ac:dyDescent="0.2">
      <c r="A838" s="34"/>
      <c r="B838" s="34"/>
      <c r="C838" s="34"/>
      <c r="D838" s="34"/>
      <c r="E838" s="34"/>
      <c r="F838" s="34"/>
      <c r="G838" s="34"/>
      <c r="H838" s="34"/>
      <c r="I838" s="34"/>
      <c r="J838" s="34"/>
      <c r="K838" s="34"/>
      <c r="L838" s="34"/>
      <c r="M838" s="34"/>
      <c r="N838" s="34"/>
      <c r="O838" s="34"/>
    </row>
    <row r="839" spans="1:15" ht="12.75" customHeight="1" x14ac:dyDescent="0.2">
      <c r="A839" s="34"/>
      <c r="B839" s="34"/>
      <c r="C839" s="34"/>
      <c r="D839" s="34"/>
      <c r="E839" s="34"/>
      <c r="F839" s="34"/>
      <c r="G839" s="34"/>
      <c r="H839" s="34"/>
      <c r="I839" s="34"/>
      <c r="J839" s="34"/>
      <c r="K839" s="34"/>
      <c r="L839" s="34"/>
      <c r="M839" s="34"/>
      <c r="N839" s="34"/>
      <c r="O839" s="34"/>
    </row>
    <row r="840" spans="1:15" ht="12.75" customHeight="1" x14ac:dyDescent="0.2">
      <c r="A840" s="34"/>
      <c r="B840" s="34"/>
      <c r="C840" s="34"/>
      <c r="D840" s="34"/>
      <c r="E840" s="34"/>
      <c r="F840" s="34"/>
      <c r="G840" s="34"/>
      <c r="H840" s="34"/>
      <c r="I840" s="34"/>
      <c r="J840" s="34"/>
      <c r="K840" s="34"/>
      <c r="L840" s="34"/>
      <c r="M840" s="34"/>
      <c r="N840" s="34"/>
      <c r="O840" s="34"/>
    </row>
    <row r="841" spans="1:15" ht="12.75" customHeight="1" x14ac:dyDescent="0.2">
      <c r="A841" s="34"/>
      <c r="B841" s="34"/>
      <c r="C841" s="34"/>
      <c r="D841" s="34"/>
      <c r="E841" s="34"/>
      <c r="F841" s="34"/>
      <c r="G841" s="34"/>
      <c r="H841" s="34"/>
      <c r="I841" s="34"/>
      <c r="J841" s="34"/>
      <c r="K841" s="34"/>
      <c r="L841" s="34"/>
      <c r="M841" s="34"/>
      <c r="N841" s="34"/>
      <c r="O841" s="34"/>
    </row>
    <row r="842" spans="1:15" ht="12.75" customHeight="1" x14ac:dyDescent="0.2">
      <c r="A842" s="34"/>
      <c r="B842" s="34"/>
      <c r="C842" s="34"/>
      <c r="D842" s="34"/>
      <c r="E842" s="34"/>
      <c r="F842" s="34"/>
      <c r="G842" s="34"/>
      <c r="H842" s="34"/>
      <c r="I842" s="34"/>
      <c r="J842" s="34"/>
      <c r="K842" s="34"/>
      <c r="L842" s="34"/>
      <c r="M842" s="34"/>
      <c r="N842" s="34"/>
      <c r="O842" s="34"/>
    </row>
    <row r="843" spans="1:15" ht="12.75" customHeight="1" x14ac:dyDescent="0.2">
      <c r="A843" s="34"/>
      <c r="B843" s="34"/>
      <c r="C843" s="34"/>
      <c r="D843" s="34"/>
      <c r="E843" s="34"/>
      <c r="F843" s="34"/>
      <c r="G843" s="34"/>
      <c r="H843" s="34"/>
      <c r="I843" s="34"/>
      <c r="J843" s="34"/>
      <c r="K843" s="34"/>
      <c r="L843" s="34"/>
      <c r="M843" s="34"/>
      <c r="N843" s="34"/>
      <c r="O843" s="34"/>
    </row>
    <row r="844" spans="1:15" ht="12.75" customHeight="1" x14ac:dyDescent="0.2">
      <c r="A844" s="34"/>
      <c r="B844" s="34"/>
      <c r="C844" s="34"/>
      <c r="D844" s="34"/>
      <c r="E844" s="34"/>
      <c r="F844" s="34"/>
      <c r="G844" s="34"/>
      <c r="H844" s="34"/>
      <c r="I844" s="34"/>
      <c r="J844" s="34"/>
      <c r="K844" s="34"/>
      <c r="L844" s="34"/>
      <c r="M844" s="34"/>
      <c r="N844" s="34"/>
      <c r="O844" s="34"/>
    </row>
    <row r="845" spans="1:15" ht="12.75" customHeight="1" x14ac:dyDescent="0.2">
      <c r="A845" s="34"/>
      <c r="B845" s="34"/>
      <c r="C845" s="34"/>
      <c r="D845" s="34"/>
      <c r="E845" s="34"/>
      <c r="F845" s="34"/>
      <c r="G845" s="34"/>
      <c r="H845" s="34"/>
      <c r="I845" s="34"/>
      <c r="J845" s="34"/>
      <c r="K845" s="34"/>
      <c r="L845" s="34"/>
      <c r="M845" s="34"/>
      <c r="N845" s="34"/>
      <c r="O845" s="34"/>
    </row>
    <row r="846" spans="1:15" ht="12.75" customHeight="1" x14ac:dyDescent="0.2">
      <c r="A846" s="34"/>
      <c r="B846" s="34"/>
      <c r="C846" s="34"/>
      <c r="D846" s="34"/>
      <c r="E846" s="34"/>
      <c r="F846" s="34"/>
      <c r="G846" s="34"/>
      <c r="H846" s="34"/>
      <c r="I846" s="34"/>
      <c r="J846" s="34"/>
      <c r="K846" s="34"/>
      <c r="L846" s="34"/>
      <c r="M846" s="34"/>
      <c r="N846" s="34"/>
      <c r="O846" s="34"/>
    </row>
    <row r="847" spans="1:15" ht="12.75" customHeight="1" x14ac:dyDescent="0.2">
      <c r="A847" s="34"/>
      <c r="B847" s="34"/>
      <c r="C847" s="34"/>
      <c r="D847" s="34"/>
      <c r="E847" s="34"/>
      <c r="F847" s="34"/>
      <c r="G847" s="34"/>
      <c r="H847" s="34"/>
      <c r="I847" s="34"/>
      <c r="J847" s="34"/>
      <c r="K847" s="34"/>
      <c r="L847" s="34"/>
      <c r="M847" s="34"/>
      <c r="N847" s="34"/>
      <c r="O847" s="34"/>
    </row>
    <row r="848" spans="1:15" ht="12.75" customHeight="1" x14ac:dyDescent="0.2">
      <c r="A848" s="34"/>
      <c r="B848" s="34"/>
      <c r="C848" s="34"/>
      <c r="D848" s="34"/>
      <c r="E848" s="34"/>
      <c r="F848" s="34"/>
      <c r="G848" s="34"/>
      <c r="H848" s="34"/>
      <c r="I848" s="34"/>
      <c r="J848" s="34"/>
      <c r="K848" s="34"/>
      <c r="L848" s="34"/>
      <c r="M848" s="34"/>
      <c r="N848" s="34"/>
      <c r="O848" s="34"/>
    </row>
    <row r="849" spans="1:15" ht="12.75" customHeight="1" x14ac:dyDescent="0.2">
      <c r="A849" s="34"/>
      <c r="B849" s="34"/>
      <c r="C849" s="34"/>
      <c r="D849" s="34"/>
      <c r="E849" s="34"/>
      <c r="F849" s="34"/>
      <c r="G849" s="34"/>
      <c r="H849" s="34"/>
      <c r="I849" s="34"/>
      <c r="J849" s="34"/>
      <c r="K849" s="34"/>
      <c r="L849" s="34"/>
      <c r="M849" s="34"/>
      <c r="N849" s="34"/>
      <c r="O849" s="34"/>
    </row>
    <row r="850" spans="1:15" ht="12.75" customHeight="1" x14ac:dyDescent="0.2">
      <c r="A850" s="34"/>
      <c r="B850" s="34"/>
      <c r="C850" s="34"/>
      <c r="D850" s="34"/>
      <c r="E850" s="34"/>
      <c r="F850" s="34"/>
      <c r="G850" s="34"/>
      <c r="H850" s="34"/>
      <c r="I850" s="34"/>
      <c r="J850" s="34"/>
      <c r="K850" s="34"/>
      <c r="L850" s="34"/>
      <c r="M850" s="34"/>
      <c r="N850" s="34"/>
      <c r="O850" s="34"/>
    </row>
    <row r="851" spans="1:15" ht="12.75" customHeight="1" x14ac:dyDescent="0.2">
      <c r="A851" s="34"/>
      <c r="B851" s="34"/>
      <c r="C851" s="34"/>
      <c r="D851" s="34"/>
      <c r="E851" s="34"/>
      <c r="F851" s="34"/>
      <c r="G851" s="34"/>
      <c r="H851" s="34"/>
      <c r="I851" s="34"/>
      <c r="J851" s="34"/>
      <c r="K851" s="34"/>
      <c r="L851" s="34"/>
      <c r="M851" s="34"/>
      <c r="N851" s="34"/>
      <c r="O851" s="34"/>
    </row>
    <row r="852" spans="1:15" ht="12.75" customHeight="1" x14ac:dyDescent="0.2">
      <c r="A852" s="34"/>
      <c r="B852" s="34"/>
      <c r="C852" s="34"/>
      <c r="D852" s="34"/>
      <c r="E852" s="34"/>
      <c r="F852" s="34"/>
      <c r="G852" s="34"/>
      <c r="H852" s="34"/>
      <c r="I852" s="34"/>
      <c r="J852" s="34"/>
      <c r="K852" s="34"/>
      <c r="L852" s="34"/>
      <c r="M852" s="34"/>
      <c r="N852" s="34"/>
      <c r="O852" s="34"/>
    </row>
    <row r="853" spans="1:15" ht="12.75" customHeight="1" x14ac:dyDescent="0.2">
      <c r="A853" s="34"/>
      <c r="B853" s="34"/>
      <c r="C853" s="34"/>
      <c r="D853" s="34"/>
      <c r="E853" s="34"/>
      <c r="F853" s="34"/>
      <c r="G853" s="34"/>
      <c r="H853" s="34"/>
      <c r="I853" s="34"/>
      <c r="J853" s="34"/>
      <c r="K853" s="34"/>
      <c r="L853" s="34"/>
      <c r="M853" s="34"/>
      <c r="N853" s="34"/>
      <c r="O853" s="34"/>
    </row>
    <row r="854" spans="1:15" ht="12.75" customHeight="1" x14ac:dyDescent="0.2">
      <c r="A854" s="34"/>
      <c r="B854" s="34"/>
      <c r="C854" s="34"/>
      <c r="D854" s="34"/>
      <c r="E854" s="34"/>
      <c r="F854" s="34"/>
      <c r="G854" s="34"/>
      <c r="H854" s="34"/>
      <c r="I854" s="34"/>
      <c r="J854" s="34"/>
      <c r="K854" s="34"/>
      <c r="L854" s="34"/>
      <c r="M854" s="34"/>
      <c r="N854" s="34"/>
      <c r="O854" s="34"/>
    </row>
    <row r="855" spans="1:15" ht="12.75" customHeight="1" x14ac:dyDescent="0.2">
      <c r="A855" s="34"/>
      <c r="B855" s="34"/>
      <c r="C855" s="34"/>
      <c r="D855" s="34"/>
      <c r="E855" s="34"/>
      <c r="F855" s="34"/>
      <c r="G855" s="34"/>
      <c r="H855" s="34"/>
      <c r="I855" s="34"/>
      <c r="J855" s="34"/>
      <c r="K855" s="34"/>
      <c r="L855" s="34"/>
      <c r="M855" s="34"/>
      <c r="N855" s="34"/>
      <c r="O855" s="34"/>
    </row>
    <row r="856" spans="1:15" ht="12.75" customHeight="1" x14ac:dyDescent="0.2">
      <c r="A856" s="34"/>
      <c r="B856" s="34"/>
      <c r="C856" s="34"/>
      <c r="D856" s="34"/>
      <c r="E856" s="34"/>
      <c r="F856" s="34"/>
      <c r="G856" s="34"/>
      <c r="H856" s="34"/>
      <c r="I856" s="34"/>
      <c r="J856" s="34"/>
      <c r="K856" s="34"/>
      <c r="L856" s="34"/>
      <c r="M856" s="34"/>
      <c r="N856" s="34"/>
      <c r="O856" s="34"/>
    </row>
    <row r="857" spans="1:15" ht="12.75" customHeight="1" x14ac:dyDescent="0.2">
      <c r="A857" s="34"/>
      <c r="B857" s="34"/>
      <c r="C857" s="34"/>
      <c r="D857" s="34"/>
      <c r="E857" s="34"/>
      <c r="F857" s="34"/>
      <c r="G857" s="34"/>
      <c r="H857" s="34"/>
      <c r="I857" s="34"/>
      <c r="J857" s="34"/>
      <c r="K857" s="34"/>
      <c r="L857" s="34"/>
      <c r="M857" s="34"/>
      <c r="N857" s="34"/>
      <c r="O857" s="34"/>
    </row>
    <row r="858" spans="1:15" ht="12.75" customHeight="1" x14ac:dyDescent="0.2">
      <c r="A858" s="34"/>
      <c r="B858" s="34"/>
      <c r="C858" s="34"/>
      <c r="D858" s="34"/>
      <c r="E858" s="34"/>
      <c r="F858" s="34"/>
      <c r="G858" s="34"/>
      <c r="H858" s="34"/>
      <c r="I858" s="34"/>
      <c r="J858" s="34"/>
      <c r="K858" s="34"/>
      <c r="L858" s="34"/>
      <c r="M858" s="34"/>
      <c r="N858" s="34"/>
      <c r="O858" s="34"/>
    </row>
    <row r="859" spans="1:15" ht="12.75" customHeight="1" x14ac:dyDescent="0.2">
      <c r="A859" s="34"/>
      <c r="B859" s="34"/>
      <c r="C859" s="34"/>
      <c r="D859" s="34"/>
      <c r="E859" s="34"/>
      <c r="F859" s="34"/>
      <c r="G859" s="34"/>
      <c r="H859" s="34"/>
      <c r="I859" s="34"/>
      <c r="J859" s="34"/>
      <c r="K859" s="34"/>
      <c r="L859" s="34"/>
      <c r="M859" s="34"/>
      <c r="N859" s="34"/>
      <c r="O859" s="34"/>
    </row>
    <row r="860" spans="1:15" ht="12.75" customHeight="1" x14ac:dyDescent="0.2">
      <c r="A860" s="34"/>
      <c r="B860" s="34"/>
      <c r="C860" s="34"/>
      <c r="D860" s="34"/>
      <c r="E860" s="34"/>
      <c r="F860" s="34"/>
      <c r="G860" s="34"/>
      <c r="H860" s="34"/>
      <c r="I860" s="34"/>
      <c r="J860" s="34"/>
      <c r="K860" s="34"/>
      <c r="L860" s="34"/>
      <c r="M860" s="34"/>
      <c r="N860" s="34"/>
      <c r="O860" s="34"/>
    </row>
    <row r="861" spans="1:15" ht="12.75" customHeight="1" x14ac:dyDescent="0.2">
      <c r="A861" s="34"/>
      <c r="B861" s="34"/>
      <c r="C861" s="34"/>
      <c r="D861" s="34"/>
      <c r="E861" s="34"/>
      <c r="F861" s="34"/>
      <c r="G861" s="34"/>
      <c r="H861" s="34"/>
      <c r="I861" s="34"/>
      <c r="J861" s="34"/>
      <c r="K861" s="34"/>
      <c r="L861" s="34"/>
      <c r="M861" s="34"/>
      <c r="N861" s="34"/>
      <c r="O861" s="34"/>
    </row>
    <row r="862" spans="1:15" ht="12.75" customHeight="1" x14ac:dyDescent="0.2">
      <c r="A862" s="34"/>
      <c r="B862" s="34"/>
      <c r="C862" s="34"/>
      <c r="D862" s="34"/>
      <c r="E862" s="34"/>
      <c r="F862" s="34"/>
      <c r="G862" s="34"/>
      <c r="H862" s="34"/>
      <c r="I862" s="34"/>
      <c r="J862" s="34"/>
      <c r="K862" s="34"/>
      <c r="L862" s="34"/>
      <c r="M862" s="34"/>
      <c r="N862" s="34"/>
      <c r="O862" s="34"/>
    </row>
    <row r="863" spans="1:15" ht="12.75" customHeight="1" x14ac:dyDescent="0.2">
      <c r="A863" s="34"/>
      <c r="B863" s="34"/>
      <c r="C863" s="34"/>
      <c r="D863" s="34"/>
      <c r="E863" s="34"/>
      <c r="F863" s="34"/>
      <c r="G863" s="34"/>
      <c r="H863" s="34"/>
      <c r="I863" s="34"/>
      <c r="J863" s="34"/>
      <c r="K863" s="34"/>
      <c r="L863" s="34"/>
      <c r="M863" s="34"/>
      <c r="N863" s="34"/>
      <c r="O863" s="34"/>
    </row>
    <row r="864" spans="1:15" ht="12.75" customHeight="1" x14ac:dyDescent="0.2">
      <c r="A864" s="34"/>
      <c r="B864" s="34"/>
      <c r="C864" s="34"/>
      <c r="D864" s="34"/>
      <c r="E864" s="34"/>
      <c r="F864" s="34"/>
      <c r="G864" s="34"/>
      <c r="H864" s="34"/>
      <c r="I864" s="34"/>
      <c r="J864" s="34"/>
      <c r="K864" s="34"/>
      <c r="L864" s="34"/>
      <c r="M864" s="34"/>
      <c r="N864" s="34"/>
      <c r="O864" s="34"/>
    </row>
    <row r="865" spans="1:15" ht="12.75" customHeight="1" x14ac:dyDescent="0.2">
      <c r="A865" s="34"/>
      <c r="B865" s="34"/>
      <c r="C865" s="34"/>
      <c r="D865" s="34"/>
      <c r="E865" s="34"/>
      <c r="F865" s="34"/>
      <c r="G865" s="34"/>
      <c r="H865" s="34"/>
      <c r="I865" s="34"/>
      <c r="J865" s="34"/>
      <c r="K865" s="34"/>
      <c r="L865" s="34"/>
      <c r="M865" s="34"/>
      <c r="N865" s="34"/>
      <c r="O865" s="34"/>
    </row>
    <row r="866" spans="1:15" ht="12.75" customHeight="1" x14ac:dyDescent="0.2">
      <c r="A866" s="34"/>
      <c r="B866" s="34"/>
      <c r="C866" s="34"/>
      <c r="D866" s="34"/>
      <c r="E866" s="34"/>
      <c r="F866" s="34"/>
      <c r="G866" s="34"/>
      <c r="H866" s="34"/>
      <c r="I866" s="34"/>
      <c r="J866" s="34"/>
      <c r="K866" s="34"/>
      <c r="L866" s="34"/>
      <c r="M866" s="34"/>
      <c r="N866" s="34"/>
      <c r="O866" s="34"/>
    </row>
    <row r="867" spans="1:15" ht="12.75" customHeight="1" x14ac:dyDescent="0.2">
      <c r="A867" s="34"/>
      <c r="B867" s="34"/>
      <c r="C867" s="34"/>
      <c r="D867" s="34"/>
      <c r="E867" s="34"/>
      <c r="F867" s="34"/>
      <c r="G867" s="34"/>
      <c r="H867" s="34"/>
      <c r="I867" s="34"/>
      <c r="J867" s="34"/>
      <c r="K867" s="34"/>
      <c r="L867" s="34"/>
      <c r="M867" s="34"/>
      <c r="N867" s="34"/>
      <c r="O867" s="34"/>
    </row>
    <row r="868" spans="1:15" ht="12.75" customHeight="1" x14ac:dyDescent="0.2">
      <c r="A868" s="34"/>
      <c r="B868" s="34"/>
      <c r="C868" s="34"/>
      <c r="D868" s="34"/>
      <c r="E868" s="34"/>
      <c r="F868" s="34"/>
      <c r="G868" s="34"/>
      <c r="H868" s="34"/>
      <c r="I868" s="34"/>
      <c r="J868" s="34"/>
      <c r="K868" s="34"/>
      <c r="L868" s="34"/>
      <c r="M868" s="34"/>
      <c r="N868" s="34"/>
      <c r="O868" s="34"/>
    </row>
    <row r="869" spans="1:15" ht="12.75" customHeight="1" x14ac:dyDescent="0.2">
      <c r="A869" s="34"/>
      <c r="B869" s="34"/>
      <c r="C869" s="34"/>
      <c r="D869" s="34"/>
      <c r="E869" s="34"/>
      <c r="F869" s="34"/>
      <c r="G869" s="34"/>
      <c r="H869" s="34"/>
      <c r="I869" s="34"/>
      <c r="J869" s="34"/>
      <c r="K869" s="34"/>
      <c r="L869" s="34"/>
      <c r="M869" s="34"/>
      <c r="N869" s="34"/>
      <c r="O869" s="34"/>
    </row>
    <row r="870" spans="1:15" ht="12.75" customHeight="1" x14ac:dyDescent="0.2">
      <c r="A870" s="34"/>
      <c r="B870" s="34"/>
      <c r="C870" s="34"/>
      <c r="D870" s="34"/>
      <c r="E870" s="34"/>
      <c r="F870" s="34"/>
      <c r="G870" s="34"/>
      <c r="H870" s="34"/>
      <c r="I870" s="34"/>
      <c r="J870" s="34"/>
      <c r="K870" s="34"/>
      <c r="L870" s="34"/>
      <c r="M870" s="34"/>
      <c r="N870" s="34"/>
      <c r="O870" s="34"/>
    </row>
    <row r="871" spans="1:15" ht="12.75" customHeight="1" x14ac:dyDescent="0.2">
      <c r="A871" s="34"/>
      <c r="B871" s="34"/>
      <c r="C871" s="34"/>
      <c r="D871" s="34"/>
      <c r="E871" s="34"/>
      <c r="F871" s="34"/>
      <c r="G871" s="34"/>
      <c r="H871" s="34"/>
      <c r="I871" s="34"/>
      <c r="J871" s="34"/>
      <c r="K871" s="34"/>
      <c r="L871" s="34"/>
      <c r="M871" s="34"/>
      <c r="N871" s="34"/>
      <c r="O871" s="34"/>
    </row>
    <row r="872" spans="1:15" ht="12.75" customHeight="1" x14ac:dyDescent="0.2">
      <c r="A872" s="34"/>
      <c r="B872" s="34"/>
      <c r="C872" s="34"/>
      <c r="D872" s="34"/>
      <c r="E872" s="34"/>
      <c r="F872" s="34"/>
      <c r="G872" s="34"/>
      <c r="H872" s="34"/>
      <c r="I872" s="34"/>
      <c r="J872" s="34"/>
      <c r="K872" s="34"/>
      <c r="L872" s="34"/>
      <c r="M872" s="34"/>
      <c r="N872" s="34"/>
      <c r="O872" s="34"/>
    </row>
    <row r="873" spans="1:15" ht="12.75" customHeight="1" x14ac:dyDescent="0.2">
      <c r="A873" s="34"/>
      <c r="B873" s="34"/>
      <c r="C873" s="34"/>
      <c r="D873" s="34"/>
      <c r="E873" s="34"/>
      <c r="F873" s="34"/>
      <c r="G873" s="34"/>
      <c r="H873" s="34"/>
      <c r="I873" s="34"/>
      <c r="J873" s="34"/>
      <c r="K873" s="34"/>
      <c r="L873" s="34"/>
      <c r="M873" s="34"/>
      <c r="N873" s="34"/>
      <c r="O873" s="34"/>
    </row>
    <row r="874" spans="1:15" ht="12.75" customHeight="1" x14ac:dyDescent="0.2">
      <c r="A874" s="34"/>
      <c r="B874" s="34"/>
      <c r="C874" s="34"/>
      <c r="D874" s="34"/>
      <c r="E874" s="34"/>
      <c r="F874" s="34"/>
      <c r="G874" s="34"/>
      <c r="H874" s="34"/>
      <c r="I874" s="34"/>
      <c r="J874" s="34"/>
      <c r="K874" s="34"/>
      <c r="L874" s="34"/>
      <c r="M874" s="34"/>
      <c r="N874" s="34"/>
      <c r="O874" s="34"/>
    </row>
    <row r="875" spans="1:15" ht="12.75" customHeight="1" x14ac:dyDescent="0.2">
      <c r="A875" s="34"/>
      <c r="B875" s="34"/>
      <c r="C875" s="34"/>
      <c r="D875" s="34"/>
      <c r="E875" s="34"/>
      <c r="F875" s="34"/>
      <c r="G875" s="34"/>
      <c r="H875" s="34"/>
      <c r="I875" s="34"/>
      <c r="J875" s="34"/>
      <c r="K875" s="34"/>
      <c r="L875" s="34"/>
      <c r="M875" s="34"/>
      <c r="N875" s="34"/>
      <c r="O875" s="34"/>
    </row>
    <row r="876" spans="1:15" ht="12.75" customHeight="1" x14ac:dyDescent="0.2">
      <c r="A876" s="34"/>
      <c r="B876" s="34"/>
      <c r="C876" s="34"/>
      <c r="D876" s="34"/>
      <c r="E876" s="34"/>
      <c r="F876" s="34"/>
      <c r="G876" s="34"/>
      <c r="H876" s="34"/>
      <c r="I876" s="34"/>
      <c r="J876" s="34"/>
      <c r="K876" s="34"/>
      <c r="L876" s="34"/>
      <c r="M876" s="34"/>
      <c r="N876" s="34"/>
      <c r="O876" s="34"/>
    </row>
    <row r="877" spans="1:15" ht="12.75" customHeight="1" x14ac:dyDescent="0.2">
      <c r="A877" s="34"/>
      <c r="B877" s="34"/>
      <c r="C877" s="34"/>
      <c r="D877" s="34"/>
      <c r="E877" s="34"/>
      <c r="F877" s="34"/>
      <c r="G877" s="34"/>
      <c r="H877" s="34"/>
      <c r="I877" s="34"/>
      <c r="J877" s="34"/>
      <c r="K877" s="34"/>
      <c r="L877" s="34"/>
      <c r="M877" s="34"/>
      <c r="N877" s="34"/>
      <c r="O877" s="34"/>
    </row>
    <row r="878" spans="1:15" ht="12.75" customHeight="1" x14ac:dyDescent="0.2">
      <c r="A878" s="34"/>
      <c r="B878" s="34"/>
      <c r="C878" s="34"/>
      <c r="D878" s="34"/>
      <c r="E878" s="34"/>
      <c r="F878" s="34"/>
      <c r="G878" s="34"/>
      <c r="H878" s="34"/>
      <c r="I878" s="34"/>
      <c r="J878" s="34"/>
      <c r="K878" s="34"/>
      <c r="L878" s="34"/>
      <c r="M878" s="34"/>
      <c r="N878" s="34"/>
      <c r="O878" s="34"/>
    </row>
    <row r="879" spans="1:15" ht="12.75" customHeight="1" x14ac:dyDescent="0.2">
      <c r="A879" s="34"/>
      <c r="B879" s="34"/>
      <c r="C879" s="34"/>
      <c r="D879" s="34"/>
      <c r="E879" s="34"/>
      <c r="F879" s="34"/>
      <c r="G879" s="34"/>
      <c r="H879" s="34"/>
      <c r="I879" s="34"/>
      <c r="J879" s="34"/>
      <c r="K879" s="34"/>
      <c r="L879" s="34"/>
      <c r="M879" s="34"/>
      <c r="N879" s="34"/>
      <c r="O879" s="34"/>
    </row>
    <row r="880" spans="1:15" ht="12.75" customHeight="1" x14ac:dyDescent="0.2">
      <c r="A880" s="34"/>
      <c r="B880" s="34"/>
      <c r="C880" s="34"/>
      <c r="D880" s="34"/>
      <c r="E880" s="34"/>
      <c r="F880" s="34"/>
      <c r="G880" s="34"/>
      <c r="H880" s="34"/>
      <c r="I880" s="34"/>
      <c r="J880" s="34"/>
      <c r="K880" s="34"/>
      <c r="L880" s="34"/>
      <c r="M880" s="34"/>
      <c r="N880" s="34"/>
      <c r="O880" s="34"/>
    </row>
    <row r="881" spans="1:15" ht="12.75" customHeight="1" x14ac:dyDescent="0.2">
      <c r="A881" s="34"/>
      <c r="B881" s="34"/>
      <c r="C881" s="34"/>
      <c r="D881" s="34"/>
      <c r="E881" s="34"/>
      <c r="F881" s="34"/>
      <c r="G881" s="34"/>
      <c r="H881" s="34"/>
      <c r="I881" s="34"/>
      <c r="J881" s="34"/>
      <c r="K881" s="34"/>
      <c r="L881" s="34"/>
      <c r="M881" s="34"/>
      <c r="N881" s="34"/>
      <c r="O881" s="34"/>
    </row>
    <row r="882" spans="1:15" ht="12.75" customHeight="1" x14ac:dyDescent="0.2">
      <c r="A882" s="34"/>
      <c r="B882" s="34"/>
      <c r="C882" s="34"/>
      <c r="D882" s="34"/>
      <c r="E882" s="34"/>
      <c r="F882" s="34"/>
      <c r="G882" s="34"/>
      <c r="H882" s="34"/>
      <c r="I882" s="34"/>
      <c r="J882" s="34"/>
      <c r="K882" s="34"/>
      <c r="L882" s="34"/>
      <c r="M882" s="34"/>
      <c r="N882" s="34"/>
      <c r="O882" s="34"/>
    </row>
    <row r="883" spans="1:15" ht="12.75" customHeight="1" x14ac:dyDescent="0.2">
      <c r="A883" s="34"/>
      <c r="B883" s="34"/>
      <c r="C883" s="34"/>
      <c r="D883" s="34"/>
      <c r="E883" s="34"/>
      <c r="F883" s="34"/>
      <c r="G883" s="34"/>
      <c r="H883" s="34"/>
      <c r="I883" s="34"/>
      <c r="J883" s="34"/>
      <c r="K883" s="34"/>
      <c r="L883" s="34"/>
      <c r="M883" s="34"/>
      <c r="N883" s="34"/>
      <c r="O883" s="34"/>
    </row>
    <row r="884" spans="1:15" ht="12.75" customHeight="1" x14ac:dyDescent="0.2">
      <c r="A884" s="34"/>
      <c r="B884" s="34"/>
      <c r="C884" s="34"/>
      <c r="D884" s="34"/>
      <c r="E884" s="34"/>
      <c r="F884" s="34"/>
      <c r="G884" s="34"/>
      <c r="H884" s="34"/>
      <c r="I884" s="34"/>
      <c r="J884" s="34"/>
      <c r="K884" s="34"/>
      <c r="L884" s="34"/>
      <c r="M884" s="34"/>
      <c r="N884" s="34"/>
      <c r="O884" s="34"/>
    </row>
    <row r="885" spans="1:15" ht="12.75" customHeight="1" x14ac:dyDescent="0.2">
      <c r="A885" s="34"/>
      <c r="B885" s="34"/>
      <c r="C885" s="34"/>
      <c r="D885" s="34"/>
      <c r="E885" s="34"/>
      <c r="F885" s="34"/>
      <c r="G885" s="34"/>
      <c r="H885" s="34"/>
      <c r="I885" s="34"/>
      <c r="J885" s="34"/>
      <c r="K885" s="34"/>
      <c r="L885" s="34"/>
      <c r="M885" s="34"/>
      <c r="N885" s="34"/>
      <c r="O885" s="34"/>
    </row>
    <row r="886" spans="1:15" ht="12.75" customHeight="1" x14ac:dyDescent="0.2">
      <c r="A886" s="34"/>
      <c r="B886" s="34"/>
      <c r="C886" s="34"/>
      <c r="D886" s="34"/>
      <c r="E886" s="34"/>
      <c r="F886" s="34"/>
      <c r="G886" s="34"/>
      <c r="H886" s="34"/>
      <c r="I886" s="34"/>
      <c r="J886" s="34"/>
      <c r="K886" s="34"/>
      <c r="L886" s="34"/>
      <c r="M886" s="34"/>
      <c r="N886" s="34"/>
      <c r="O886" s="34"/>
    </row>
    <row r="887" spans="1:15" ht="12.75" customHeight="1" x14ac:dyDescent="0.2">
      <c r="A887" s="34"/>
      <c r="B887" s="34"/>
      <c r="C887" s="34"/>
      <c r="D887" s="34"/>
      <c r="E887" s="34"/>
      <c r="F887" s="34"/>
      <c r="G887" s="34"/>
      <c r="H887" s="34"/>
      <c r="I887" s="34"/>
      <c r="J887" s="34"/>
      <c r="K887" s="34"/>
      <c r="L887" s="34"/>
      <c r="M887" s="34"/>
      <c r="N887" s="34"/>
      <c r="O887" s="34"/>
    </row>
    <row r="888" spans="1:15" ht="12.75" customHeight="1" x14ac:dyDescent="0.2">
      <c r="A888" s="34"/>
      <c r="B888" s="34"/>
      <c r="C888" s="34"/>
      <c r="D888" s="34"/>
      <c r="E888" s="34"/>
      <c r="F888" s="34"/>
      <c r="G888" s="34"/>
      <c r="H888" s="34"/>
      <c r="I888" s="34"/>
      <c r="J888" s="34"/>
      <c r="K888" s="34"/>
      <c r="L888" s="34"/>
      <c r="M888" s="34"/>
      <c r="N888" s="34"/>
      <c r="O888" s="34"/>
    </row>
    <row r="889" spans="1:15" ht="12.75" customHeight="1" x14ac:dyDescent="0.2">
      <c r="A889" s="34"/>
      <c r="B889" s="34"/>
      <c r="C889" s="34"/>
      <c r="D889" s="34"/>
      <c r="E889" s="34"/>
      <c r="F889" s="34"/>
      <c r="G889" s="34"/>
      <c r="H889" s="34"/>
      <c r="I889" s="34"/>
      <c r="J889" s="34"/>
      <c r="K889" s="34"/>
      <c r="L889" s="34"/>
      <c r="M889" s="34"/>
      <c r="N889" s="34"/>
      <c r="O889" s="34"/>
    </row>
    <row r="890" spans="1:15" ht="12.75" customHeight="1" x14ac:dyDescent="0.2">
      <c r="A890" s="34"/>
      <c r="B890" s="34"/>
      <c r="C890" s="34"/>
      <c r="D890" s="34"/>
      <c r="E890" s="34"/>
      <c r="F890" s="34"/>
      <c r="G890" s="34"/>
      <c r="H890" s="34"/>
      <c r="I890" s="34"/>
      <c r="J890" s="34"/>
      <c r="K890" s="34"/>
      <c r="L890" s="34"/>
      <c r="M890" s="34"/>
      <c r="N890" s="34"/>
      <c r="O890" s="34"/>
    </row>
    <row r="891" spans="1:15" ht="12.75" customHeight="1" x14ac:dyDescent="0.2">
      <c r="A891" s="34"/>
      <c r="B891" s="34"/>
      <c r="C891" s="34"/>
      <c r="D891" s="34"/>
      <c r="E891" s="34"/>
      <c r="F891" s="34"/>
      <c r="G891" s="34"/>
      <c r="H891" s="34"/>
      <c r="I891" s="34"/>
      <c r="J891" s="34"/>
      <c r="K891" s="34"/>
      <c r="L891" s="34"/>
      <c r="M891" s="34"/>
      <c r="N891" s="34"/>
      <c r="O891" s="34"/>
    </row>
    <row r="892" spans="1:15" ht="12.75" customHeight="1" x14ac:dyDescent="0.2">
      <c r="A892" s="34"/>
      <c r="B892" s="34"/>
      <c r="C892" s="34"/>
      <c r="D892" s="34"/>
      <c r="E892" s="34"/>
      <c r="F892" s="34"/>
      <c r="G892" s="34"/>
      <c r="H892" s="34"/>
      <c r="I892" s="34"/>
      <c r="J892" s="34"/>
      <c r="K892" s="34"/>
      <c r="L892" s="34"/>
      <c r="M892" s="34"/>
      <c r="N892" s="34"/>
      <c r="O892" s="34"/>
    </row>
    <row r="893" spans="1:15" ht="12.75" customHeight="1" x14ac:dyDescent="0.2">
      <c r="A893" s="34"/>
      <c r="B893" s="34"/>
      <c r="C893" s="34"/>
      <c r="D893" s="34"/>
      <c r="E893" s="34"/>
      <c r="F893" s="34"/>
      <c r="G893" s="34"/>
      <c r="H893" s="34"/>
      <c r="I893" s="34"/>
      <c r="J893" s="34"/>
      <c r="K893" s="34"/>
      <c r="L893" s="34"/>
      <c r="M893" s="34"/>
      <c r="N893" s="34"/>
      <c r="O893" s="34"/>
    </row>
    <row r="894" spans="1:15" ht="12.75" customHeight="1" x14ac:dyDescent="0.2">
      <c r="A894" s="34"/>
      <c r="B894" s="34"/>
      <c r="C894" s="34"/>
      <c r="D894" s="34"/>
      <c r="E894" s="34"/>
      <c r="F894" s="34"/>
      <c r="G894" s="34"/>
      <c r="H894" s="34"/>
      <c r="I894" s="34"/>
      <c r="J894" s="34"/>
      <c r="K894" s="34"/>
      <c r="L894" s="34"/>
      <c r="M894" s="34"/>
      <c r="N894" s="34"/>
      <c r="O894" s="34"/>
    </row>
    <row r="895" spans="1:15" ht="12.75" customHeight="1" x14ac:dyDescent="0.2">
      <c r="A895" s="34"/>
      <c r="B895" s="34"/>
      <c r="C895" s="34"/>
      <c r="D895" s="34"/>
      <c r="E895" s="34"/>
      <c r="F895" s="34"/>
      <c r="G895" s="34"/>
      <c r="H895" s="34"/>
      <c r="I895" s="34"/>
      <c r="J895" s="34"/>
      <c r="K895" s="34"/>
      <c r="L895" s="34"/>
      <c r="M895" s="34"/>
      <c r="N895" s="34"/>
      <c r="O895" s="34"/>
    </row>
    <row r="896" spans="1:15" ht="12.75" customHeight="1" x14ac:dyDescent="0.2">
      <c r="A896" s="34"/>
      <c r="B896" s="34"/>
      <c r="C896" s="34"/>
      <c r="D896" s="34"/>
      <c r="E896" s="34"/>
      <c r="F896" s="34"/>
      <c r="G896" s="34"/>
      <c r="H896" s="34"/>
      <c r="I896" s="34"/>
      <c r="J896" s="34"/>
      <c r="K896" s="34"/>
      <c r="L896" s="34"/>
      <c r="M896" s="34"/>
      <c r="N896" s="34"/>
      <c r="O896" s="34"/>
    </row>
    <row r="897" spans="1:15" ht="12.75" customHeight="1" x14ac:dyDescent="0.2">
      <c r="A897" s="34"/>
      <c r="B897" s="34"/>
      <c r="C897" s="34"/>
      <c r="D897" s="34"/>
      <c r="E897" s="34"/>
      <c r="F897" s="34"/>
      <c r="G897" s="34"/>
      <c r="H897" s="34"/>
      <c r="I897" s="34"/>
      <c r="J897" s="34"/>
      <c r="K897" s="34"/>
      <c r="L897" s="34"/>
      <c r="M897" s="34"/>
      <c r="N897" s="34"/>
      <c r="O897" s="34"/>
    </row>
    <row r="898" spans="1:15" ht="12.75" customHeight="1" x14ac:dyDescent="0.2">
      <c r="A898" s="34"/>
      <c r="B898" s="34"/>
      <c r="C898" s="34"/>
      <c r="D898" s="34"/>
      <c r="E898" s="34"/>
      <c r="F898" s="34"/>
      <c r="G898" s="34"/>
      <c r="H898" s="34"/>
      <c r="I898" s="34"/>
      <c r="J898" s="34"/>
      <c r="K898" s="34"/>
      <c r="L898" s="34"/>
      <c r="M898" s="34"/>
      <c r="N898" s="34"/>
      <c r="O898" s="34"/>
    </row>
    <row r="899" spans="1:15" ht="12.75" customHeight="1" x14ac:dyDescent="0.2">
      <c r="A899" s="34"/>
      <c r="B899" s="34"/>
      <c r="C899" s="34"/>
      <c r="D899" s="34"/>
      <c r="E899" s="34"/>
      <c r="F899" s="34"/>
      <c r="G899" s="34"/>
      <c r="H899" s="34"/>
      <c r="I899" s="34"/>
      <c r="J899" s="34"/>
      <c r="K899" s="34"/>
      <c r="L899" s="34"/>
      <c r="M899" s="34"/>
      <c r="N899" s="34"/>
      <c r="O899" s="34"/>
    </row>
    <row r="900" spans="1:15" ht="12.75" customHeight="1" x14ac:dyDescent="0.2">
      <c r="A900" s="34"/>
      <c r="B900" s="34"/>
      <c r="C900" s="34"/>
      <c r="D900" s="34"/>
      <c r="E900" s="34"/>
      <c r="F900" s="34"/>
      <c r="G900" s="34"/>
      <c r="H900" s="34"/>
      <c r="I900" s="34"/>
      <c r="J900" s="34"/>
      <c r="K900" s="34"/>
      <c r="L900" s="34"/>
      <c r="M900" s="34"/>
      <c r="N900" s="34"/>
      <c r="O900" s="34"/>
    </row>
    <row r="901" spans="1:15" ht="12.75" customHeight="1" x14ac:dyDescent="0.2">
      <c r="A901" s="34"/>
      <c r="B901" s="34"/>
      <c r="C901" s="34"/>
      <c r="D901" s="34"/>
      <c r="E901" s="34"/>
      <c r="F901" s="34"/>
      <c r="G901" s="34"/>
      <c r="H901" s="34"/>
      <c r="I901" s="34"/>
      <c r="J901" s="34"/>
      <c r="K901" s="34"/>
      <c r="L901" s="34"/>
      <c r="M901" s="34"/>
      <c r="N901" s="34"/>
      <c r="O901" s="34"/>
    </row>
    <row r="902" spans="1:15" ht="12.75" customHeight="1" x14ac:dyDescent="0.2">
      <c r="A902" s="34"/>
      <c r="B902" s="34"/>
      <c r="C902" s="34"/>
      <c r="D902" s="34"/>
      <c r="E902" s="34"/>
      <c r="F902" s="34"/>
      <c r="G902" s="34"/>
      <c r="H902" s="34"/>
      <c r="I902" s="34"/>
      <c r="J902" s="34"/>
      <c r="K902" s="34"/>
      <c r="L902" s="34"/>
      <c r="M902" s="34"/>
      <c r="N902" s="34"/>
      <c r="O902" s="34"/>
    </row>
    <row r="903" spans="1:15" ht="12.75" customHeight="1" x14ac:dyDescent="0.2">
      <c r="A903" s="34"/>
      <c r="B903" s="34"/>
      <c r="C903" s="34"/>
      <c r="D903" s="34"/>
      <c r="E903" s="34"/>
      <c r="F903" s="34"/>
      <c r="G903" s="34"/>
      <c r="H903" s="34"/>
      <c r="I903" s="34"/>
      <c r="J903" s="34"/>
      <c r="K903" s="34"/>
      <c r="L903" s="34"/>
      <c r="M903" s="34"/>
      <c r="N903" s="34"/>
      <c r="O903" s="34"/>
    </row>
    <row r="904" spans="1:15" ht="12.75" customHeight="1" x14ac:dyDescent="0.2">
      <c r="A904" s="34"/>
      <c r="B904" s="34"/>
      <c r="C904" s="34"/>
      <c r="D904" s="34"/>
      <c r="E904" s="34"/>
      <c r="F904" s="34"/>
      <c r="G904" s="34"/>
      <c r="H904" s="34"/>
      <c r="I904" s="34"/>
      <c r="J904" s="34"/>
      <c r="K904" s="34"/>
      <c r="L904" s="34"/>
      <c r="M904" s="34"/>
      <c r="N904" s="34"/>
      <c r="O904" s="34"/>
    </row>
    <row r="905" spans="1:15" ht="12.75" customHeight="1" x14ac:dyDescent="0.2">
      <c r="A905" s="34"/>
      <c r="B905" s="34"/>
      <c r="C905" s="34"/>
      <c r="D905" s="34"/>
      <c r="E905" s="34"/>
      <c r="F905" s="34"/>
      <c r="G905" s="34"/>
      <c r="H905" s="34"/>
      <c r="I905" s="34"/>
      <c r="J905" s="34"/>
      <c r="K905" s="34"/>
      <c r="L905" s="34"/>
      <c r="M905" s="34"/>
      <c r="N905" s="34"/>
      <c r="O905" s="34"/>
    </row>
    <row r="906" spans="1:15" ht="12.75" customHeight="1" x14ac:dyDescent="0.2">
      <c r="A906" s="34"/>
      <c r="B906" s="34"/>
      <c r="C906" s="34"/>
      <c r="D906" s="34"/>
      <c r="E906" s="34"/>
      <c r="F906" s="34"/>
      <c r="G906" s="34"/>
      <c r="H906" s="34"/>
      <c r="I906" s="34"/>
      <c r="J906" s="34"/>
      <c r="K906" s="34"/>
      <c r="L906" s="34"/>
      <c r="M906" s="34"/>
      <c r="N906" s="34"/>
      <c r="O906" s="34"/>
    </row>
    <row r="907" spans="1:15" ht="12.75" customHeight="1" x14ac:dyDescent="0.2">
      <c r="A907" s="34"/>
      <c r="B907" s="34"/>
      <c r="C907" s="34"/>
      <c r="D907" s="34"/>
      <c r="E907" s="34"/>
      <c r="F907" s="34"/>
      <c r="G907" s="34"/>
      <c r="H907" s="34"/>
      <c r="I907" s="34"/>
      <c r="J907" s="34"/>
      <c r="K907" s="34"/>
      <c r="L907" s="34"/>
      <c r="M907" s="34"/>
      <c r="N907" s="34"/>
      <c r="O907" s="34"/>
    </row>
    <row r="908" spans="1:15" ht="12.75" customHeight="1" x14ac:dyDescent="0.2">
      <c r="A908" s="34"/>
      <c r="B908" s="34"/>
      <c r="C908" s="34"/>
      <c r="D908" s="34"/>
      <c r="E908" s="34"/>
      <c r="F908" s="34"/>
      <c r="G908" s="34"/>
      <c r="H908" s="34"/>
      <c r="I908" s="34"/>
      <c r="J908" s="34"/>
      <c r="K908" s="34"/>
      <c r="L908" s="34"/>
      <c r="M908" s="34"/>
      <c r="N908" s="34"/>
      <c r="O908" s="34"/>
    </row>
    <row r="909" spans="1:15" ht="12.75" customHeight="1" x14ac:dyDescent="0.2">
      <c r="A909" s="34"/>
      <c r="B909" s="34"/>
      <c r="C909" s="34"/>
      <c r="D909" s="34"/>
      <c r="E909" s="34"/>
      <c r="F909" s="34"/>
      <c r="G909" s="34"/>
      <c r="H909" s="34"/>
      <c r="I909" s="34"/>
      <c r="J909" s="34"/>
      <c r="K909" s="34"/>
      <c r="L909" s="34"/>
      <c r="M909" s="34"/>
      <c r="N909" s="34"/>
      <c r="O909" s="34"/>
    </row>
    <row r="910" spans="1:15" ht="12.75" customHeight="1" x14ac:dyDescent="0.2">
      <c r="A910" s="34"/>
      <c r="B910" s="34"/>
      <c r="C910" s="34"/>
      <c r="D910" s="34"/>
      <c r="E910" s="34"/>
      <c r="F910" s="34"/>
      <c r="G910" s="34"/>
      <c r="H910" s="34"/>
      <c r="I910" s="34"/>
      <c r="J910" s="34"/>
      <c r="K910" s="34"/>
      <c r="L910" s="34"/>
      <c r="M910" s="34"/>
      <c r="N910" s="34"/>
      <c r="O910" s="34"/>
    </row>
    <row r="911" spans="1:15" ht="12.75" customHeight="1" x14ac:dyDescent="0.2">
      <c r="A911" s="34"/>
      <c r="B911" s="34"/>
      <c r="C911" s="34"/>
      <c r="D911" s="34"/>
      <c r="E911" s="34"/>
      <c r="F911" s="34"/>
      <c r="G911" s="34"/>
      <c r="H911" s="34"/>
      <c r="I911" s="34"/>
      <c r="J911" s="34"/>
      <c r="K911" s="34"/>
      <c r="L911" s="34"/>
      <c r="M911" s="34"/>
      <c r="N911" s="34"/>
      <c r="O911" s="34"/>
    </row>
    <row r="912" spans="1:15" ht="12.75" customHeight="1" x14ac:dyDescent="0.2">
      <c r="A912" s="34"/>
      <c r="B912" s="34"/>
      <c r="C912" s="34"/>
      <c r="D912" s="34"/>
      <c r="E912" s="34"/>
      <c r="F912" s="34"/>
      <c r="G912" s="34"/>
      <c r="H912" s="34"/>
      <c r="I912" s="34"/>
      <c r="J912" s="34"/>
      <c r="K912" s="34"/>
      <c r="L912" s="34"/>
      <c r="M912" s="34"/>
      <c r="N912" s="34"/>
      <c r="O912" s="34"/>
    </row>
    <row r="913" spans="1:15" ht="12.75" customHeight="1" x14ac:dyDescent="0.2">
      <c r="A913" s="34"/>
      <c r="B913" s="34"/>
      <c r="C913" s="34"/>
      <c r="D913" s="34"/>
      <c r="E913" s="34"/>
      <c r="F913" s="34"/>
      <c r="G913" s="34"/>
      <c r="H913" s="34"/>
      <c r="I913" s="34"/>
      <c r="J913" s="34"/>
      <c r="K913" s="34"/>
      <c r="L913" s="34"/>
      <c r="M913" s="34"/>
      <c r="N913" s="34"/>
      <c r="O913" s="34"/>
    </row>
    <row r="914" spans="1:15" ht="12.75" customHeight="1" x14ac:dyDescent="0.2">
      <c r="A914" s="34"/>
      <c r="B914" s="34"/>
      <c r="C914" s="34"/>
      <c r="D914" s="34"/>
      <c r="E914" s="34"/>
      <c r="F914" s="34"/>
      <c r="G914" s="34"/>
      <c r="H914" s="34"/>
      <c r="I914" s="34"/>
      <c r="J914" s="34"/>
      <c r="K914" s="34"/>
      <c r="L914" s="34"/>
      <c r="M914" s="34"/>
      <c r="N914" s="34"/>
      <c r="O914" s="34"/>
    </row>
    <row r="915" spans="1:15" ht="12.75" customHeight="1" x14ac:dyDescent="0.2">
      <c r="A915" s="34"/>
      <c r="B915" s="34"/>
      <c r="C915" s="34"/>
      <c r="D915" s="34"/>
      <c r="E915" s="34"/>
      <c r="F915" s="34"/>
      <c r="G915" s="34"/>
      <c r="H915" s="34"/>
      <c r="I915" s="34"/>
      <c r="J915" s="34"/>
      <c r="K915" s="34"/>
      <c r="L915" s="34"/>
      <c r="M915" s="34"/>
      <c r="N915" s="34"/>
      <c r="O915" s="34"/>
    </row>
    <row r="916" spans="1:15" ht="12.75" customHeight="1" x14ac:dyDescent="0.2">
      <c r="A916" s="34"/>
      <c r="B916" s="34"/>
      <c r="C916" s="34"/>
      <c r="D916" s="34"/>
      <c r="E916" s="34"/>
      <c r="F916" s="34"/>
      <c r="G916" s="34"/>
      <c r="H916" s="34"/>
      <c r="I916" s="34"/>
      <c r="J916" s="34"/>
      <c r="K916" s="34"/>
      <c r="L916" s="34"/>
      <c r="M916" s="34"/>
      <c r="N916" s="34"/>
      <c r="O916" s="34"/>
    </row>
    <row r="917" spans="1:15" ht="12.75" customHeight="1" x14ac:dyDescent="0.2">
      <c r="A917" s="34"/>
      <c r="B917" s="34"/>
      <c r="C917" s="34"/>
      <c r="D917" s="34"/>
      <c r="E917" s="34"/>
      <c r="F917" s="34"/>
      <c r="G917" s="34"/>
      <c r="H917" s="34"/>
      <c r="I917" s="34"/>
      <c r="J917" s="34"/>
      <c r="K917" s="34"/>
      <c r="L917" s="34"/>
      <c r="M917" s="34"/>
      <c r="N917" s="34"/>
      <c r="O917" s="34"/>
    </row>
    <row r="918" spans="1:15" ht="12.75" customHeight="1" x14ac:dyDescent="0.2">
      <c r="A918" s="34"/>
      <c r="B918" s="34"/>
      <c r="C918" s="34"/>
      <c r="D918" s="34"/>
      <c r="E918" s="34"/>
      <c r="F918" s="34"/>
      <c r="G918" s="34"/>
      <c r="H918" s="34"/>
      <c r="I918" s="34"/>
      <c r="J918" s="34"/>
      <c r="K918" s="34"/>
      <c r="L918" s="34"/>
      <c r="M918" s="34"/>
      <c r="N918" s="34"/>
      <c r="O918" s="34"/>
    </row>
    <row r="919" spans="1:15" ht="12.75" customHeight="1" x14ac:dyDescent="0.2">
      <c r="A919" s="34"/>
      <c r="B919" s="34"/>
      <c r="C919" s="34"/>
      <c r="D919" s="34"/>
      <c r="E919" s="34"/>
      <c r="F919" s="34"/>
      <c r="G919" s="34"/>
      <c r="H919" s="34"/>
      <c r="I919" s="34"/>
      <c r="J919" s="34"/>
      <c r="K919" s="34"/>
      <c r="L919" s="34"/>
      <c r="M919" s="34"/>
      <c r="N919" s="34"/>
      <c r="O919" s="34"/>
    </row>
    <row r="920" spans="1:15" ht="12.75" customHeight="1" x14ac:dyDescent="0.2">
      <c r="A920" s="34"/>
      <c r="B920" s="34"/>
      <c r="C920" s="34"/>
      <c r="D920" s="34"/>
      <c r="E920" s="34"/>
      <c r="F920" s="34"/>
      <c r="G920" s="34"/>
      <c r="H920" s="34"/>
      <c r="I920" s="34"/>
      <c r="J920" s="34"/>
      <c r="K920" s="34"/>
      <c r="L920" s="34"/>
      <c r="M920" s="34"/>
      <c r="N920" s="34"/>
      <c r="O920" s="34"/>
    </row>
    <row r="921" spans="1:15" ht="12.75" customHeight="1" x14ac:dyDescent="0.2">
      <c r="A921" s="34"/>
      <c r="B921" s="34"/>
      <c r="C921" s="34"/>
      <c r="D921" s="34"/>
      <c r="E921" s="34"/>
      <c r="F921" s="34"/>
      <c r="G921" s="34"/>
      <c r="H921" s="34"/>
      <c r="I921" s="34"/>
      <c r="J921" s="34"/>
      <c r="K921" s="34"/>
      <c r="L921" s="34"/>
      <c r="M921" s="34"/>
      <c r="N921" s="34"/>
      <c r="O921" s="34"/>
    </row>
    <row r="922" spans="1:15" ht="12.75" customHeight="1" x14ac:dyDescent="0.2">
      <c r="A922" s="34"/>
      <c r="B922" s="34"/>
      <c r="C922" s="34"/>
      <c r="D922" s="34"/>
      <c r="E922" s="34"/>
      <c r="F922" s="34"/>
      <c r="G922" s="34"/>
      <c r="H922" s="34"/>
      <c r="I922" s="34"/>
      <c r="J922" s="34"/>
      <c r="K922" s="34"/>
      <c r="L922" s="34"/>
      <c r="M922" s="34"/>
      <c r="N922" s="34"/>
      <c r="O922" s="34"/>
    </row>
    <row r="923" spans="1:15" ht="12.75" customHeight="1" x14ac:dyDescent="0.2">
      <c r="A923" s="34"/>
      <c r="B923" s="34"/>
      <c r="C923" s="34"/>
      <c r="D923" s="34"/>
      <c r="E923" s="34"/>
      <c r="F923" s="34"/>
      <c r="G923" s="34"/>
      <c r="H923" s="34"/>
      <c r="I923" s="34"/>
      <c r="J923" s="34"/>
      <c r="K923" s="34"/>
      <c r="L923" s="34"/>
      <c r="M923" s="34"/>
      <c r="N923" s="34"/>
      <c r="O923" s="34"/>
    </row>
    <row r="924" spans="1:15" ht="12.75" customHeight="1" x14ac:dyDescent="0.2">
      <c r="A924" s="34"/>
      <c r="B924" s="34"/>
      <c r="C924" s="34"/>
      <c r="D924" s="34"/>
      <c r="E924" s="34"/>
      <c r="F924" s="34"/>
      <c r="G924" s="34"/>
      <c r="H924" s="34"/>
      <c r="I924" s="34"/>
      <c r="J924" s="34"/>
      <c r="K924" s="34"/>
      <c r="L924" s="34"/>
      <c r="M924" s="34"/>
      <c r="N924" s="34"/>
      <c r="O924" s="34"/>
    </row>
    <row r="925" spans="1:15" ht="12.75" customHeight="1" x14ac:dyDescent="0.2">
      <c r="A925" s="34"/>
      <c r="B925" s="34"/>
      <c r="C925" s="34"/>
      <c r="D925" s="34"/>
      <c r="E925" s="34"/>
      <c r="F925" s="34"/>
      <c r="G925" s="34"/>
      <c r="H925" s="34"/>
      <c r="I925" s="34"/>
      <c r="J925" s="34"/>
      <c r="K925" s="34"/>
      <c r="L925" s="34"/>
      <c r="M925" s="34"/>
      <c r="N925" s="34"/>
      <c r="O925" s="34"/>
    </row>
    <row r="926" spans="1:15" ht="12.75" customHeight="1" x14ac:dyDescent="0.2">
      <c r="A926" s="34"/>
      <c r="B926" s="34"/>
      <c r="C926" s="34"/>
      <c r="D926" s="34"/>
      <c r="E926" s="34"/>
      <c r="F926" s="34"/>
      <c r="G926" s="34"/>
      <c r="H926" s="34"/>
      <c r="I926" s="34"/>
      <c r="J926" s="34"/>
      <c r="K926" s="34"/>
      <c r="L926" s="34"/>
      <c r="M926" s="34"/>
      <c r="N926" s="34"/>
      <c r="O926" s="34"/>
    </row>
    <row r="927" spans="1:15" ht="12.75" customHeight="1" x14ac:dyDescent="0.2">
      <c r="A927" s="34"/>
      <c r="B927" s="34"/>
      <c r="C927" s="34"/>
      <c r="D927" s="34"/>
      <c r="E927" s="34"/>
      <c r="F927" s="34"/>
      <c r="G927" s="34"/>
      <c r="H927" s="34"/>
      <c r="I927" s="34"/>
      <c r="J927" s="34"/>
      <c r="K927" s="34"/>
      <c r="L927" s="34"/>
      <c r="M927" s="34"/>
      <c r="N927" s="34"/>
      <c r="O927" s="34"/>
    </row>
    <row r="928" spans="1:15" ht="12.75" customHeight="1" x14ac:dyDescent="0.2">
      <c r="A928" s="34"/>
      <c r="B928" s="34"/>
      <c r="C928" s="34"/>
      <c r="D928" s="34"/>
      <c r="E928" s="34"/>
      <c r="F928" s="34"/>
      <c r="G928" s="34"/>
      <c r="H928" s="34"/>
      <c r="I928" s="34"/>
      <c r="J928" s="34"/>
      <c r="K928" s="34"/>
      <c r="L928" s="34"/>
      <c r="M928" s="34"/>
      <c r="N928" s="34"/>
      <c r="O928" s="34"/>
    </row>
    <row r="929" spans="1:15" ht="12.75" customHeight="1" x14ac:dyDescent="0.2">
      <c r="A929" s="34"/>
      <c r="B929" s="34"/>
      <c r="C929" s="34"/>
      <c r="D929" s="34"/>
      <c r="E929" s="34"/>
      <c r="F929" s="34"/>
      <c r="G929" s="34"/>
      <c r="H929" s="34"/>
      <c r="I929" s="34"/>
      <c r="J929" s="34"/>
      <c r="K929" s="34"/>
      <c r="L929" s="34"/>
      <c r="M929" s="34"/>
      <c r="N929" s="34"/>
      <c r="O929" s="34"/>
    </row>
    <row r="930" spans="1:15" ht="12.75" customHeight="1" x14ac:dyDescent="0.2">
      <c r="A930" s="34"/>
      <c r="B930" s="34"/>
      <c r="C930" s="34"/>
      <c r="D930" s="34"/>
      <c r="E930" s="34"/>
      <c r="F930" s="34"/>
      <c r="G930" s="34"/>
      <c r="H930" s="34"/>
      <c r="I930" s="34"/>
      <c r="J930" s="34"/>
      <c r="K930" s="34"/>
      <c r="L930" s="34"/>
      <c r="M930" s="34"/>
      <c r="N930" s="34"/>
      <c r="O930" s="34"/>
    </row>
    <row r="931" spans="1:15" ht="12.75" customHeight="1" x14ac:dyDescent="0.2">
      <c r="A931" s="34"/>
      <c r="B931" s="34"/>
      <c r="C931" s="34"/>
      <c r="D931" s="34"/>
      <c r="E931" s="34"/>
      <c r="F931" s="34"/>
      <c r="G931" s="34"/>
      <c r="H931" s="34"/>
      <c r="I931" s="34"/>
      <c r="J931" s="34"/>
      <c r="K931" s="34"/>
      <c r="L931" s="34"/>
      <c r="M931" s="34"/>
      <c r="N931" s="34"/>
      <c r="O931" s="34"/>
    </row>
    <row r="932" spans="1:15" ht="12.75" customHeight="1" x14ac:dyDescent="0.2">
      <c r="A932" s="34"/>
      <c r="B932" s="34"/>
      <c r="C932" s="34"/>
      <c r="D932" s="34"/>
      <c r="E932" s="34"/>
      <c r="F932" s="34"/>
      <c r="G932" s="34"/>
      <c r="H932" s="34"/>
      <c r="I932" s="34"/>
      <c r="J932" s="34"/>
      <c r="K932" s="34"/>
      <c r="L932" s="34"/>
      <c r="M932" s="34"/>
      <c r="N932" s="34"/>
      <c r="O932" s="34"/>
    </row>
    <row r="933" spans="1:15" ht="12.75" customHeight="1" x14ac:dyDescent="0.2">
      <c r="A933" s="34"/>
      <c r="B933" s="34"/>
      <c r="C933" s="34"/>
      <c r="D933" s="34"/>
      <c r="E933" s="34"/>
      <c r="F933" s="34"/>
      <c r="G933" s="34"/>
      <c r="H933" s="34"/>
      <c r="I933" s="34"/>
      <c r="J933" s="34"/>
      <c r="K933" s="34"/>
      <c r="L933" s="34"/>
      <c r="M933" s="34"/>
      <c r="N933" s="34"/>
      <c r="O933" s="34"/>
    </row>
    <row r="934" spans="1:15" ht="12.75" customHeight="1" x14ac:dyDescent="0.2">
      <c r="A934" s="34"/>
      <c r="B934" s="34"/>
      <c r="C934" s="34"/>
      <c r="D934" s="34"/>
      <c r="E934" s="34"/>
      <c r="F934" s="34"/>
      <c r="G934" s="34"/>
      <c r="H934" s="34"/>
      <c r="I934" s="34"/>
      <c r="J934" s="34"/>
      <c r="K934" s="34"/>
      <c r="L934" s="34"/>
      <c r="M934" s="34"/>
      <c r="N934" s="34"/>
      <c r="O934" s="34"/>
    </row>
    <row r="935" spans="1:15" ht="12.75" customHeight="1" x14ac:dyDescent="0.2">
      <c r="A935" s="34"/>
      <c r="B935" s="34"/>
      <c r="C935" s="34"/>
      <c r="D935" s="34"/>
      <c r="E935" s="34"/>
      <c r="F935" s="34"/>
      <c r="G935" s="34"/>
      <c r="H935" s="34"/>
      <c r="I935" s="34"/>
      <c r="J935" s="34"/>
      <c r="K935" s="34"/>
      <c r="L935" s="34"/>
      <c r="M935" s="34"/>
      <c r="N935" s="34"/>
      <c r="O935" s="34"/>
    </row>
    <row r="936" spans="1:15" ht="12.75" customHeight="1" x14ac:dyDescent="0.2">
      <c r="A936" s="34"/>
      <c r="B936" s="34"/>
      <c r="C936" s="34"/>
      <c r="D936" s="34"/>
      <c r="E936" s="34"/>
      <c r="F936" s="34"/>
      <c r="G936" s="34"/>
      <c r="H936" s="34"/>
      <c r="I936" s="34"/>
      <c r="J936" s="34"/>
      <c r="K936" s="34"/>
      <c r="L936" s="34"/>
      <c r="M936" s="34"/>
      <c r="N936" s="34"/>
      <c r="O936" s="34"/>
    </row>
    <row r="937" spans="1:15" ht="12.75" customHeight="1" x14ac:dyDescent="0.2">
      <c r="A937" s="34"/>
      <c r="B937" s="34"/>
      <c r="C937" s="34"/>
      <c r="D937" s="34"/>
      <c r="E937" s="34"/>
      <c r="F937" s="34"/>
      <c r="G937" s="34"/>
      <c r="H937" s="34"/>
      <c r="I937" s="34"/>
      <c r="J937" s="34"/>
      <c r="K937" s="34"/>
      <c r="L937" s="34"/>
      <c r="M937" s="34"/>
      <c r="N937" s="34"/>
      <c r="O937" s="34"/>
    </row>
    <row r="938" spans="1:15" ht="12.75" customHeight="1" x14ac:dyDescent="0.2">
      <c r="A938" s="34"/>
      <c r="B938" s="34"/>
      <c r="C938" s="34"/>
      <c r="D938" s="34"/>
      <c r="E938" s="34"/>
      <c r="F938" s="34"/>
      <c r="G938" s="34"/>
      <c r="H938" s="34"/>
      <c r="I938" s="34"/>
      <c r="J938" s="34"/>
      <c r="K938" s="34"/>
      <c r="L938" s="34"/>
      <c r="M938" s="34"/>
      <c r="N938" s="34"/>
      <c r="O938" s="34"/>
    </row>
    <row r="939" spans="1:15" ht="12.75" customHeight="1" x14ac:dyDescent="0.2">
      <c r="A939" s="34"/>
      <c r="B939" s="34"/>
      <c r="C939" s="34"/>
      <c r="D939" s="34"/>
      <c r="E939" s="34"/>
      <c r="F939" s="34"/>
      <c r="G939" s="34"/>
      <c r="H939" s="34"/>
      <c r="I939" s="34"/>
      <c r="J939" s="34"/>
      <c r="K939" s="34"/>
      <c r="L939" s="34"/>
      <c r="M939" s="34"/>
      <c r="N939" s="34"/>
      <c r="O939" s="34"/>
    </row>
    <row r="940" spans="1:15" ht="12.75" customHeight="1" x14ac:dyDescent="0.2">
      <c r="A940" s="34"/>
      <c r="B940" s="34"/>
      <c r="C940" s="34"/>
      <c r="D940" s="34"/>
      <c r="E940" s="34"/>
      <c r="F940" s="34"/>
      <c r="G940" s="34"/>
      <c r="H940" s="34"/>
      <c r="I940" s="34"/>
      <c r="J940" s="34"/>
      <c r="K940" s="34"/>
      <c r="L940" s="34"/>
      <c r="M940" s="34"/>
      <c r="N940" s="34"/>
      <c r="O940" s="34"/>
    </row>
    <row r="941" spans="1:15" ht="12.75" customHeight="1" x14ac:dyDescent="0.2">
      <c r="A941" s="34"/>
      <c r="B941" s="34"/>
      <c r="C941" s="34"/>
      <c r="D941" s="34"/>
      <c r="E941" s="34"/>
      <c r="F941" s="34"/>
      <c r="G941" s="34"/>
      <c r="H941" s="34"/>
      <c r="I941" s="34"/>
      <c r="J941" s="34"/>
      <c r="K941" s="34"/>
      <c r="L941" s="34"/>
      <c r="M941" s="34"/>
      <c r="N941" s="34"/>
      <c r="O941" s="34"/>
    </row>
    <row r="942" spans="1:15" ht="12.75" customHeight="1" x14ac:dyDescent="0.2">
      <c r="A942" s="34"/>
      <c r="B942" s="34"/>
      <c r="C942" s="34"/>
      <c r="D942" s="34"/>
      <c r="E942" s="34"/>
      <c r="F942" s="34"/>
      <c r="G942" s="34"/>
      <c r="H942" s="34"/>
      <c r="I942" s="34"/>
      <c r="J942" s="34"/>
      <c r="K942" s="34"/>
      <c r="L942" s="34"/>
      <c r="M942" s="34"/>
      <c r="N942" s="34"/>
      <c r="O942" s="34"/>
    </row>
    <row r="943" spans="1:15" ht="12.75" customHeight="1" x14ac:dyDescent="0.2">
      <c r="A943" s="34"/>
      <c r="B943" s="34"/>
      <c r="C943" s="34"/>
      <c r="D943" s="34"/>
      <c r="E943" s="34"/>
      <c r="F943" s="34"/>
      <c r="G943" s="34"/>
      <c r="H943" s="34"/>
      <c r="I943" s="34"/>
      <c r="J943" s="34"/>
      <c r="K943" s="34"/>
      <c r="L943" s="34"/>
      <c r="M943" s="34"/>
      <c r="N943" s="34"/>
      <c r="O943" s="34"/>
    </row>
    <row r="944" spans="1:15" ht="12.75" customHeight="1" x14ac:dyDescent="0.2">
      <c r="A944" s="34"/>
      <c r="B944" s="34"/>
      <c r="C944" s="34"/>
      <c r="D944" s="34"/>
      <c r="E944" s="34"/>
      <c r="F944" s="34"/>
      <c r="G944" s="34"/>
      <c r="H944" s="34"/>
      <c r="I944" s="34"/>
      <c r="J944" s="34"/>
      <c r="K944" s="34"/>
      <c r="L944" s="34"/>
      <c r="M944" s="34"/>
      <c r="N944" s="34"/>
      <c r="O944" s="34"/>
    </row>
    <row r="945" spans="1:15" ht="12.75" customHeight="1" x14ac:dyDescent="0.2">
      <c r="A945" s="34"/>
      <c r="B945" s="34"/>
      <c r="C945" s="34"/>
      <c r="D945" s="34"/>
      <c r="E945" s="34"/>
      <c r="F945" s="34"/>
      <c r="G945" s="34"/>
      <c r="H945" s="34"/>
      <c r="I945" s="34"/>
      <c r="J945" s="34"/>
      <c r="K945" s="34"/>
      <c r="L945" s="34"/>
      <c r="M945" s="34"/>
      <c r="N945" s="34"/>
      <c r="O945" s="34"/>
    </row>
    <row r="946" spans="1:15" ht="12.75" customHeight="1" x14ac:dyDescent="0.2">
      <c r="A946" s="34"/>
      <c r="B946" s="34"/>
      <c r="C946" s="34"/>
      <c r="D946" s="34"/>
      <c r="E946" s="34"/>
      <c r="F946" s="34"/>
      <c r="G946" s="34"/>
      <c r="H946" s="34"/>
      <c r="I946" s="34"/>
      <c r="J946" s="34"/>
      <c r="K946" s="34"/>
      <c r="L946" s="34"/>
      <c r="M946" s="34"/>
      <c r="N946" s="34"/>
      <c r="O946" s="34"/>
    </row>
    <row r="947" spans="1:15" ht="12.75" customHeight="1" x14ac:dyDescent="0.2">
      <c r="A947" s="34"/>
      <c r="B947" s="34"/>
      <c r="C947" s="34"/>
      <c r="D947" s="34"/>
      <c r="E947" s="34"/>
      <c r="F947" s="34"/>
      <c r="G947" s="34"/>
      <c r="H947" s="34"/>
      <c r="I947" s="34"/>
      <c r="J947" s="34"/>
      <c r="K947" s="34"/>
      <c r="L947" s="34"/>
      <c r="M947" s="34"/>
      <c r="N947" s="34"/>
      <c r="O947" s="34"/>
    </row>
    <row r="948" spans="1:15" ht="12.75" customHeight="1" x14ac:dyDescent="0.2">
      <c r="A948" s="34"/>
      <c r="B948" s="34"/>
      <c r="C948" s="34"/>
      <c r="D948" s="34"/>
      <c r="E948" s="34"/>
      <c r="F948" s="34"/>
      <c r="G948" s="34"/>
      <c r="H948" s="34"/>
      <c r="I948" s="34"/>
      <c r="J948" s="34"/>
      <c r="K948" s="34"/>
      <c r="L948" s="34"/>
      <c r="M948" s="34"/>
      <c r="N948" s="34"/>
      <c r="O948" s="34"/>
    </row>
    <row r="949" spans="1:15" ht="12.75" customHeight="1" x14ac:dyDescent="0.2">
      <c r="A949" s="34"/>
      <c r="B949" s="34"/>
      <c r="C949" s="34"/>
      <c r="D949" s="34"/>
      <c r="E949" s="34"/>
      <c r="F949" s="34"/>
      <c r="G949" s="34"/>
      <c r="H949" s="34"/>
      <c r="I949" s="34"/>
      <c r="J949" s="34"/>
      <c r="K949" s="34"/>
      <c r="L949" s="34"/>
      <c r="M949" s="34"/>
      <c r="N949" s="34"/>
      <c r="O949" s="34"/>
    </row>
    <row r="950" spans="1:15" ht="12.75" customHeight="1" x14ac:dyDescent="0.2">
      <c r="A950" s="34"/>
      <c r="B950" s="34"/>
      <c r="C950" s="34"/>
      <c r="D950" s="34"/>
      <c r="E950" s="34"/>
      <c r="F950" s="34"/>
      <c r="G950" s="34"/>
      <c r="H950" s="34"/>
      <c r="I950" s="34"/>
      <c r="J950" s="34"/>
      <c r="K950" s="34"/>
      <c r="L950" s="34"/>
      <c r="M950" s="34"/>
      <c r="N950" s="34"/>
      <c r="O950" s="34"/>
    </row>
    <row r="951" spans="1:15" ht="12.75" customHeight="1" x14ac:dyDescent="0.2">
      <c r="A951" s="34"/>
      <c r="B951" s="34"/>
      <c r="C951" s="34"/>
      <c r="D951" s="34"/>
      <c r="E951" s="34"/>
      <c r="F951" s="34"/>
      <c r="G951" s="34"/>
      <c r="H951" s="34"/>
      <c r="I951" s="34"/>
      <c r="J951" s="34"/>
      <c r="K951" s="34"/>
      <c r="L951" s="34"/>
      <c r="M951" s="34"/>
      <c r="N951" s="34"/>
      <c r="O951" s="34"/>
    </row>
    <row r="952" spans="1:15" ht="12.75" customHeight="1" x14ac:dyDescent="0.2">
      <c r="A952" s="34"/>
      <c r="B952" s="34"/>
      <c r="C952" s="34"/>
      <c r="D952" s="34"/>
      <c r="E952" s="34"/>
      <c r="F952" s="34"/>
      <c r="G952" s="34"/>
      <c r="H952" s="34"/>
      <c r="I952" s="34"/>
      <c r="J952" s="34"/>
      <c r="K952" s="34"/>
      <c r="L952" s="34"/>
      <c r="M952" s="34"/>
      <c r="N952" s="34"/>
      <c r="O952" s="34"/>
    </row>
    <row r="953" spans="1:15" ht="12.75" customHeight="1" x14ac:dyDescent="0.2">
      <c r="A953" s="34"/>
      <c r="B953" s="34"/>
      <c r="C953" s="34"/>
      <c r="D953" s="34"/>
      <c r="E953" s="34"/>
      <c r="F953" s="34"/>
      <c r="G953" s="34"/>
      <c r="H953" s="34"/>
      <c r="I953" s="34"/>
      <c r="J953" s="34"/>
      <c r="K953" s="34"/>
      <c r="L953" s="34"/>
      <c r="M953" s="34"/>
      <c r="N953" s="34"/>
      <c r="O953" s="34"/>
    </row>
    <row r="954" spans="1:15" ht="12.75" customHeight="1" x14ac:dyDescent="0.2">
      <c r="A954" s="34"/>
      <c r="B954" s="34"/>
      <c r="C954" s="34"/>
      <c r="D954" s="34"/>
      <c r="E954" s="34"/>
      <c r="F954" s="34"/>
      <c r="G954" s="34"/>
      <c r="H954" s="34"/>
      <c r="I954" s="34"/>
      <c r="J954" s="34"/>
      <c r="K954" s="34"/>
      <c r="L954" s="34"/>
      <c r="M954" s="34"/>
      <c r="N954" s="34"/>
      <c r="O954" s="34"/>
    </row>
    <row r="955" spans="1:15" ht="12.75" customHeight="1" x14ac:dyDescent="0.2">
      <c r="A955" s="34"/>
      <c r="B955" s="34"/>
      <c r="C955" s="34"/>
      <c r="D955" s="34"/>
      <c r="E955" s="34"/>
      <c r="F955" s="34"/>
      <c r="G955" s="34"/>
      <c r="H955" s="34"/>
      <c r="I955" s="34"/>
      <c r="J955" s="34"/>
      <c r="K955" s="34"/>
      <c r="L955" s="34"/>
      <c r="M955" s="34"/>
      <c r="N955" s="34"/>
      <c r="O955" s="34"/>
    </row>
    <row r="956" spans="1:15" ht="12.75" customHeight="1" x14ac:dyDescent="0.2">
      <c r="A956" s="34"/>
      <c r="B956" s="34"/>
      <c r="C956" s="34"/>
      <c r="D956" s="34"/>
      <c r="E956" s="34"/>
      <c r="F956" s="34"/>
      <c r="G956" s="34"/>
      <c r="H956" s="34"/>
      <c r="I956" s="34"/>
      <c r="J956" s="34"/>
      <c r="K956" s="34"/>
      <c r="L956" s="34"/>
      <c r="M956" s="34"/>
      <c r="N956" s="34"/>
      <c r="O956" s="34"/>
    </row>
    <row r="957" spans="1:15" ht="12.75" customHeight="1" x14ac:dyDescent="0.2">
      <c r="A957" s="34"/>
      <c r="B957" s="34"/>
      <c r="C957" s="34"/>
      <c r="D957" s="34"/>
      <c r="E957" s="34"/>
      <c r="F957" s="34"/>
      <c r="G957" s="34"/>
      <c r="H957" s="34"/>
      <c r="I957" s="34"/>
      <c r="J957" s="34"/>
      <c r="K957" s="34"/>
      <c r="L957" s="34"/>
      <c r="M957" s="34"/>
      <c r="N957" s="34"/>
      <c r="O957" s="34"/>
    </row>
    <row r="958" spans="1:15" ht="12.75" customHeight="1" x14ac:dyDescent="0.2">
      <c r="A958" s="34"/>
      <c r="B958" s="34"/>
      <c r="C958" s="34"/>
      <c r="D958" s="34"/>
      <c r="E958" s="34"/>
      <c r="F958" s="34"/>
      <c r="G958" s="34"/>
      <c r="H958" s="34"/>
      <c r="I958" s="34"/>
      <c r="J958" s="34"/>
      <c r="K958" s="34"/>
      <c r="L958" s="34"/>
      <c r="M958" s="34"/>
      <c r="N958" s="34"/>
      <c r="O958" s="34"/>
    </row>
    <row r="959" spans="1:15" ht="12.75" customHeight="1" x14ac:dyDescent="0.2">
      <c r="A959" s="34"/>
      <c r="B959" s="34"/>
      <c r="C959" s="34"/>
      <c r="D959" s="34"/>
      <c r="E959" s="34"/>
      <c r="F959" s="34"/>
      <c r="G959" s="34"/>
      <c r="H959" s="34"/>
      <c r="I959" s="34"/>
      <c r="J959" s="34"/>
      <c r="K959" s="34"/>
      <c r="L959" s="34"/>
      <c r="M959" s="34"/>
      <c r="N959" s="34"/>
      <c r="O959" s="34"/>
    </row>
    <row r="960" spans="1:15" ht="12.75" customHeight="1" x14ac:dyDescent="0.2">
      <c r="A960" s="34"/>
      <c r="B960" s="34"/>
      <c r="C960" s="34"/>
      <c r="D960" s="34"/>
      <c r="E960" s="34"/>
      <c r="F960" s="34"/>
      <c r="G960" s="34"/>
      <c r="H960" s="34"/>
      <c r="I960" s="34"/>
      <c r="J960" s="34"/>
      <c r="K960" s="34"/>
      <c r="L960" s="34"/>
      <c r="M960" s="34"/>
      <c r="N960" s="34"/>
      <c r="O960" s="34"/>
    </row>
    <row r="961" spans="1:15" ht="12.75" customHeight="1" x14ac:dyDescent="0.2">
      <c r="A961" s="34"/>
      <c r="B961" s="34"/>
      <c r="C961" s="34"/>
      <c r="D961" s="34"/>
      <c r="E961" s="34"/>
      <c r="F961" s="34"/>
      <c r="G961" s="34"/>
      <c r="H961" s="34"/>
      <c r="I961" s="34"/>
      <c r="J961" s="34"/>
      <c r="K961" s="34"/>
      <c r="L961" s="34"/>
      <c r="M961" s="34"/>
      <c r="N961" s="34"/>
      <c r="O961" s="34"/>
    </row>
    <row r="962" spans="1:15" ht="12.75" customHeight="1" x14ac:dyDescent="0.2">
      <c r="A962" s="34"/>
      <c r="B962" s="34"/>
      <c r="C962" s="34"/>
      <c r="D962" s="34"/>
      <c r="E962" s="34"/>
      <c r="F962" s="34"/>
      <c r="G962" s="34"/>
      <c r="H962" s="34"/>
      <c r="I962" s="34"/>
      <c r="J962" s="34"/>
      <c r="K962" s="34"/>
      <c r="L962" s="34"/>
      <c r="M962" s="34"/>
      <c r="N962" s="34"/>
      <c r="O962" s="34"/>
    </row>
    <row r="963" spans="1:15" ht="12.75" customHeight="1" x14ac:dyDescent="0.2">
      <c r="A963" s="34"/>
      <c r="B963" s="34"/>
      <c r="C963" s="34"/>
      <c r="D963" s="34"/>
      <c r="E963" s="34"/>
      <c r="F963" s="34"/>
      <c r="G963" s="34"/>
      <c r="H963" s="34"/>
      <c r="I963" s="34"/>
      <c r="J963" s="34"/>
      <c r="K963" s="34"/>
      <c r="L963" s="34"/>
      <c r="M963" s="34"/>
      <c r="N963" s="34"/>
      <c r="O963" s="34"/>
    </row>
    <row r="964" spans="1:15" ht="12.75" customHeight="1" x14ac:dyDescent="0.2">
      <c r="A964" s="34"/>
      <c r="B964" s="34"/>
      <c r="C964" s="34"/>
      <c r="D964" s="34"/>
      <c r="E964" s="34"/>
      <c r="F964" s="34"/>
      <c r="G964" s="34"/>
      <c r="H964" s="34"/>
      <c r="I964" s="34"/>
      <c r="J964" s="34"/>
      <c r="K964" s="34"/>
      <c r="L964" s="34"/>
      <c r="M964" s="34"/>
      <c r="N964" s="34"/>
      <c r="O964" s="34"/>
    </row>
    <row r="965" spans="1:15" ht="12.75" customHeight="1" x14ac:dyDescent="0.2">
      <c r="A965" s="34"/>
      <c r="B965" s="34"/>
      <c r="C965" s="34"/>
      <c r="D965" s="34"/>
      <c r="E965" s="34"/>
      <c r="F965" s="34"/>
      <c r="G965" s="34"/>
      <c r="H965" s="34"/>
      <c r="I965" s="34"/>
      <c r="J965" s="34"/>
      <c r="K965" s="34"/>
      <c r="L965" s="34"/>
      <c r="M965" s="34"/>
      <c r="N965" s="34"/>
      <c r="O965" s="34"/>
    </row>
    <row r="966" spans="1:15" ht="12.75" customHeight="1" x14ac:dyDescent="0.2">
      <c r="A966" s="34"/>
      <c r="B966" s="34"/>
      <c r="C966" s="34"/>
      <c r="D966" s="34"/>
      <c r="E966" s="34"/>
      <c r="F966" s="34"/>
      <c r="G966" s="34"/>
      <c r="H966" s="34"/>
      <c r="I966" s="34"/>
      <c r="J966" s="34"/>
      <c r="K966" s="34"/>
      <c r="L966" s="34"/>
      <c r="M966" s="34"/>
      <c r="N966" s="34"/>
      <c r="O966" s="34"/>
    </row>
    <row r="967" spans="1:15" ht="12.75" customHeight="1" x14ac:dyDescent="0.2">
      <c r="A967" s="34"/>
      <c r="B967" s="34"/>
      <c r="C967" s="34"/>
      <c r="D967" s="34"/>
      <c r="E967" s="34"/>
      <c r="F967" s="34"/>
      <c r="G967" s="34"/>
      <c r="H967" s="34"/>
      <c r="I967" s="34"/>
      <c r="J967" s="34"/>
      <c r="K967" s="34"/>
      <c r="L967" s="34"/>
      <c r="M967" s="34"/>
      <c r="N967" s="34"/>
      <c r="O967" s="34"/>
    </row>
    <row r="968" spans="1:15" ht="12.75" customHeight="1" x14ac:dyDescent="0.2">
      <c r="A968" s="34"/>
      <c r="B968" s="34"/>
      <c r="C968" s="34"/>
      <c r="D968" s="34"/>
      <c r="E968" s="34"/>
      <c r="F968" s="34"/>
      <c r="G968" s="34"/>
      <c r="H968" s="34"/>
      <c r="I968" s="34"/>
      <c r="J968" s="34"/>
      <c r="K968" s="34"/>
      <c r="L968" s="34"/>
      <c r="M968" s="34"/>
      <c r="N968" s="34"/>
      <c r="O968" s="34"/>
    </row>
    <row r="969" spans="1:15" ht="12.75" customHeight="1" x14ac:dyDescent="0.2">
      <c r="A969" s="34"/>
      <c r="B969" s="34"/>
      <c r="C969" s="34"/>
      <c r="D969" s="34"/>
      <c r="E969" s="34"/>
      <c r="F969" s="34"/>
      <c r="G969" s="34"/>
      <c r="H969" s="34"/>
      <c r="I969" s="34"/>
      <c r="J969" s="34"/>
      <c r="K969" s="34"/>
      <c r="L969" s="34"/>
      <c r="M969" s="34"/>
      <c r="N969" s="34"/>
      <c r="O969" s="34"/>
    </row>
    <row r="970" spans="1:15" ht="12.75" customHeight="1" x14ac:dyDescent="0.2">
      <c r="A970" s="34"/>
      <c r="B970" s="34"/>
      <c r="C970" s="34"/>
      <c r="D970" s="34"/>
      <c r="E970" s="34"/>
      <c r="F970" s="34"/>
      <c r="G970" s="34"/>
      <c r="H970" s="34"/>
      <c r="I970" s="34"/>
      <c r="J970" s="34"/>
      <c r="K970" s="34"/>
      <c r="L970" s="34"/>
      <c r="M970" s="34"/>
      <c r="N970" s="34"/>
      <c r="O970" s="34"/>
    </row>
    <row r="971" spans="1:15" ht="12.75" customHeight="1" x14ac:dyDescent="0.2">
      <c r="A971" s="34"/>
      <c r="B971" s="34"/>
      <c r="C971" s="34"/>
      <c r="D971" s="34"/>
      <c r="E971" s="34"/>
      <c r="F971" s="34"/>
      <c r="G971" s="34"/>
      <c r="H971" s="34"/>
      <c r="I971" s="34"/>
      <c r="J971" s="34"/>
      <c r="K971" s="34"/>
      <c r="L971" s="34"/>
      <c r="M971" s="34"/>
      <c r="N971" s="34"/>
      <c r="O971" s="34"/>
    </row>
    <row r="972" spans="1:15" ht="12.75" customHeight="1" x14ac:dyDescent="0.2">
      <c r="A972" s="34"/>
      <c r="B972" s="34"/>
      <c r="C972" s="34"/>
      <c r="D972" s="34"/>
      <c r="E972" s="34"/>
      <c r="F972" s="34"/>
      <c r="G972" s="34"/>
      <c r="H972" s="34"/>
      <c r="I972" s="34"/>
      <c r="J972" s="34"/>
      <c r="K972" s="34"/>
      <c r="L972" s="34"/>
      <c r="M972" s="34"/>
      <c r="N972" s="34"/>
      <c r="O972" s="34"/>
    </row>
    <row r="973" spans="1:15" ht="12.75" customHeight="1" x14ac:dyDescent="0.2">
      <c r="A973" s="34"/>
      <c r="B973" s="34"/>
      <c r="C973" s="34"/>
      <c r="D973" s="34"/>
      <c r="E973" s="34"/>
      <c r="F973" s="34"/>
      <c r="G973" s="34"/>
      <c r="H973" s="34"/>
      <c r="I973" s="34"/>
      <c r="J973" s="34"/>
      <c r="K973" s="34"/>
      <c r="L973" s="34"/>
      <c r="M973" s="34"/>
      <c r="N973" s="34"/>
      <c r="O973" s="34"/>
    </row>
    <row r="974" spans="1:15" ht="12.75" customHeight="1" x14ac:dyDescent="0.2">
      <c r="A974" s="34"/>
      <c r="B974" s="34"/>
      <c r="C974" s="34"/>
      <c r="D974" s="34"/>
      <c r="E974" s="34"/>
      <c r="F974" s="34"/>
      <c r="G974" s="34"/>
      <c r="H974" s="34"/>
      <c r="I974" s="34"/>
      <c r="J974" s="34"/>
      <c r="K974" s="34"/>
      <c r="L974" s="34"/>
      <c r="M974" s="34"/>
      <c r="N974" s="34"/>
      <c r="O974" s="34"/>
    </row>
    <row r="975" spans="1:15" ht="12.75" customHeight="1" x14ac:dyDescent="0.2">
      <c r="A975" s="34"/>
      <c r="B975" s="34"/>
      <c r="C975" s="34"/>
      <c r="D975" s="34"/>
      <c r="E975" s="34"/>
      <c r="F975" s="34"/>
      <c r="G975" s="34"/>
      <c r="H975" s="34"/>
      <c r="I975" s="34"/>
      <c r="J975" s="34"/>
      <c r="K975" s="34"/>
      <c r="L975" s="34"/>
      <c r="M975" s="34"/>
      <c r="N975" s="34"/>
      <c r="O975" s="34"/>
    </row>
    <row r="976" spans="1:15" ht="12.75" customHeight="1" x14ac:dyDescent="0.2">
      <c r="A976" s="34"/>
      <c r="B976" s="34"/>
      <c r="C976" s="34"/>
      <c r="D976" s="34"/>
      <c r="E976" s="34"/>
      <c r="F976" s="34"/>
      <c r="G976" s="34"/>
      <c r="H976" s="34"/>
      <c r="I976" s="34"/>
      <c r="J976" s="34"/>
      <c r="K976" s="34"/>
      <c r="L976" s="34"/>
      <c r="M976" s="34"/>
      <c r="N976" s="34"/>
      <c r="O976" s="34"/>
    </row>
    <row r="977" spans="1:15" ht="12.75" customHeight="1" x14ac:dyDescent="0.2">
      <c r="A977" s="34"/>
      <c r="B977" s="34"/>
      <c r="C977" s="34"/>
      <c r="D977" s="34"/>
      <c r="E977" s="34"/>
      <c r="F977" s="34"/>
      <c r="G977" s="34"/>
      <c r="H977" s="34"/>
      <c r="I977" s="34"/>
      <c r="J977" s="34"/>
      <c r="K977" s="34"/>
      <c r="L977" s="34"/>
      <c r="M977" s="34"/>
      <c r="N977" s="34"/>
      <c r="O977" s="34"/>
    </row>
    <row r="978" spans="1:15" ht="12.75" customHeight="1" x14ac:dyDescent="0.2">
      <c r="A978" s="34"/>
      <c r="B978" s="34"/>
      <c r="C978" s="34"/>
      <c r="D978" s="34"/>
      <c r="E978" s="34"/>
      <c r="F978" s="34"/>
      <c r="G978" s="34"/>
      <c r="H978" s="34"/>
      <c r="I978" s="34"/>
      <c r="J978" s="34"/>
      <c r="K978" s="34"/>
      <c r="L978" s="34"/>
      <c r="M978" s="34"/>
      <c r="N978" s="34"/>
      <c r="O978" s="34"/>
    </row>
    <row r="979" spans="1:15" ht="12.75" customHeight="1" x14ac:dyDescent="0.2">
      <c r="A979" s="34"/>
      <c r="B979" s="34"/>
      <c r="C979" s="34"/>
      <c r="D979" s="34"/>
      <c r="E979" s="34"/>
      <c r="F979" s="34"/>
      <c r="G979" s="34"/>
      <c r="H979" s="34"/>
      <c r="I979" s="34"/>
      <c r="J979" s="34"/>
      <c r="K979" s="34"/>
      <c r="L979" s="34"/>
      <c r="M979" s="34"/>
      <c r="N979" s="34"/>
      <c r="O979" s="34"/>
    </row>
    <row r="980" spans="1:15" ht="12.75" customHeight="1" x14ac:dyDescent="0.2">
      <c r="A980" s="34"/>
      <c r="B980" s="34"/>
      <c r="C980" s="34"/>
      <c r="D980" s="34"/>
      <c r="E980" s="34"/>
      <c r="F980" s="34"/>
      <c r="G980" s="34"/>
      <c r="H980" s="34"/>
      <c r="I980" s="34"/>
      <c r="J980" s="34"/>
      <c r="K980" s="34"/>
      <c r="L980" s="34"/>
      <c r="M980" s="34"/>
      <c r="N980" s="34"/>
      <c r="O980" s="34"/>
    </row>
    <row r="981" spans="1:15" ht="12.75" customHeight="1" x14ac:dyDescent="0.2">
      <c r="A981" s="34"/>
      <c r="B981" s="34"/>
      <c r="C981" s="34"/>
      <c r="D981" s="34"/>
      <c r="E981" s="34"/>
      <c r="F981" s="34"/>
      <c r="G981" s="34"/>
      <c r="H981" s="34"/>
      <c r="I981" s="34"/>
      <c r="J981" s="34"/>
      <c r="K981" s="34"/>
      <c r="L981" s="34"/>
      <c r="M981" s="34"/>
      <c r="N981" s="34"/>
      <c r="O981" s="34"/>
    </row>
    <row r="982" spans="1:15" ht="12.75" customHeight="1" x14ac:dyDescent="0.2">
      <c r="A982" s="34"/>
      <c r="B982" s="34"/>
      <c r="C982" s="34"/>
      <c r="D982" s="34"/>
      <c r="E982" s="34"/>
      <c r="F982" s="34"/>
      <c r="G982" s="34"/>
      <c r="H982" s="34"/>
      <c r="I982" s="34"/>
      <c r="J982" s="34"/>
      <c r="K982" s="34"/>
      <c r="L982" s="34"/>
      <c r="M982" s="34"/>
      <c r="N982" s="34"/>
      <c r="O982" s="34"/>
    </row>
    <row r="983" spans="1:15" ht="12.75" customHeight="1" x14ac:dyDescent="0.2">
      <c r="A983" s="34"/>
      <c r="B983" s="34"/>
      <c r="C983" s="34"/>
      <c r="D983" s="34"/>
      <c r="E983" s="34"/>
      <c r="F983" s="34"/>
      <c r="G983" s="34"/>
      <c r="H983" s="34"/>
      <c r="I983" s="34"/>
      <c r="J983" s="34"/>
      <c r="K983" s="34"/>
      <c r="L983" s="34"/>
      <c r="M983" s="34"/>
      <c r="N983" s="34"/>
      <c r="O983" s="34"/>
    </row>
    <row r="984" spans="1:15" ht="12.75" customHeight="1" x14ac:dyDescent="0.2">
      <c r="A984" s="34"/>
      <c r="B984" s="34"/>
      <c r="C984" s="34"/>
      <c r="D984" s="34"/>
      <c r="E984" s="34"/>
      <c r="F984" s="34"/>
      <c r="G984" s="34"/>
      <c r="H984" s="34"/>
      <c r="I984" s="34"/>
      <c r="J984" s="34"/>
      <c r="K984" s="34"/>
      <c r="L984" s="34"/>
      <c r="M984" s="34"/>
      <c r="N984" s="34"/>
      <c r="O984" s="34"/>
    </row>
    <row r="985" spans="1:15" ht="12.75" customHeight="1" x14ac:dyDescent="0.2">
      <c r="A985" s="34"/>
      <c r="B985" s="34"/>
      <c r="C985" s="34"/>
      <c r="D985" s="34"/>
      <c r="E985" s="34"/>
      <c r="F985" s="34"/>
      <c r="G985" s="34"/>
      <c r="H985" s="34"/>
      <c r="I985" s="34"/>
      <c r="J985" s="34"/>
      <c r="K985" s="34"/>
      <c r="L985" s="34"/>
      <c r="M985" s="34"/>
      <c r="N985" s="34"/>
      <c r="O985" s="34"/>
    </row>
    <row r="986" spans="1:15" ht="12.75" customHeight="1" x14ac:dyDescent="0.2">
      <c r="A986" s="34"/>
      <c r="B986" s="34"/>
      <c r="C986" s="34"/>
      <c r="D986" s="34"/>
      <c r="E986" s="34"/>
      <c r="F986" s="34"/>
      <c r="G986" s="34"/>
      <c r="H986" s="34"/>
      <c r="I986" s="34"/>
      <c r="J986" s="34"/>
      <c r="K986" s="34"/>
      <c r="L986" s="34"/>
      <c r="M986" s="34"/>
      <c r="N986" s="34"/>
      <c r="O986" s="34"/>
    </row>
    <row r="987" spans="1:15" ht="12.75" customHeight="1" x14ac:dyDescent="0.2">
      <c r="A987" s="34"/>
      <c r="B987" s="34"/>
      <c r="C987" s="34"/>
      <c r="D987" s="34"/>
      <c r="E987" s="34"/>
      <c r="F987" s="34"/>
      <c r="G987" s="34"/>
      <c r="H987" s="34"/>
      <c r="I987" s="34"/>
      <c r="J987" s="34"/>
      <c r="K987" s="34"/>
      <c r="L987" s="34"/>
      <c r="M987" s="34"/>
      <c r="N987" s="34"/>
      <c r="O987" s="34"/>
    </row>
    <row r="988" spans="1:15" ht="12.75" customHeight="1" x14ac:dyDescent="0.2">
      <c r="A988" s="34"/>
      <c r="B988" s="34"/>
      <c r="C988" s="34"/>
      <c r="D988" s="34"/>
      <c r="E988" s="34"/>
      <c r="F988" s="34"/>
      <c r="G988" s="34"/>
      <c r="H988" s="34"/>
      <c r="I988" s="34"/>
      <c r="J988" s="34"/>
      <c r="K988" s="34"/>
      <c r="L988" s="34"/>
      <c r="M988" s="34"/>
      <c r="N988" s="34"/>
      <c r="O988" s="34"/>
    </row>
  </sheetData>
  <conditionalFormatting sqref="B10:B396 C238:C489 B398:B489">
    <cfRule type="cellIs" dxfId="4" priority="2" stopIfTrue="1" operator="equal">
      <formula>0</formula>
    </cfRule>
  </conditionalFormatting>
  <hyperlinks>
    <hyperlink ref="A5" location="INDICE!A8" display="VOLVER AL INDICE" xr:uid="{678FA3D8-DADD-45BC-B09D-38B5C761DED6}"/>
    <hyperlink ref="C9" location="'6.4'!B491" display="Total provincia de Santa Fe (1)" xr:uid="{F5E275F4-F9B7-43B5-930A-812E79E3CE6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3C328-C95C-408E-8A89-462696F61820}">
  <dimension ref="A1:BA54"/>
  <sheetViews>
    <sheetView zoomScale="130" zoomScaleNormal="130" workbookViewId="0">
      <pane xSplit="1" ySplit="9" topLeftCell="B10" activePane="bottomRight" state="frozen"/>
      <selection pane="topRight" activeCell="B1" sqref="B1"/>
      <selection pane="bottomLeft" activeCell="A10" sqref="A10"/>
      <selection pane="bottomRight" activeCell="E9" sqref="E9"/>
    </sheetView>
  </sheetViews>
  <sheetFormatPr baseColWidth="10" defaultColWidth="11.42578125" defaultRowHeight="11.25" x14ac:dyDescent="0.2"/>
  <cols>
    <col min="1" max="1" width="9.85546875" style="840" bestFit="1" customWidth="1"/>
    <col min="2" max="21" width="10.85546875" style="840" customWidth="1"/>
    <col min="22" max="22" width="10.85546875" style="841" customWidth="1"/>
    <col min="23" max="46" width="10.85546875" style="840" customWidth="1"/>
    <col min="47" max="50" width="11.42578125" style="840"/>
    <col min="51" max="51" width="11.42578125" style="841"/>
    <col min="52" max="16384" width="11.42578125" style="840"/>
  </cols>
  <sheetData>
    <row r="1" spans="1:53" s="855" customFormat="1" ht="0.75" customHeight="1" x14ac:dyDescent="0.2">
      <c r="A1" s="842"/>
      <c r="B1" s="834"/>
      <c r="C1" s="834"/>
      <c r="D1" s="834"/>
      <c r="E1" s="834"/>
      <c r="F1" s="834"/>
      <c r="G1" s="834"/>
      <c r="H1" s="834"/>
      <c r="I1" s="834"/>
      <c r="J1" s="834"/>
      <c r="K1" s="834"/>
      <c r="L1" s="834"/>
      <c r="M1" s="834"/>
      <c r="N1" s="834"/>
      <c r="O1" s="834"/>
      <c r="P1" s="834"/>
      <c r="Q1" s="834"/>
      <c r="R1" s="834"/>
      <c r="S1" s="834"/>
      <c r="T1" s="834"/>
      <c r="U1" s="834"/>
      <c r="V1" s="834"/>
      <c r="W1" s="834"/>
      <c r="X1" s="834"/>
      <c r="Y1" s="834"/>
      <c r="Z1" s="834"/>
      <c r="AA1" s="834"/>
      <c r="AB1" s="834"/>
      <c r="AC1" s="834"/>
      <c r="AD1" s="834"/>
      <c r="AE1" s="834"/>
      <c r="AF1" s="834"/>
      <c r="AG1" s="834"/>
      <c r="AH1" s="834"/>
      <c r="AI1" s="834"/>
      <c r="AJ1" s="834"/>
      <c r="AK1" s="834"/>
      <c r="AL1" s="834"/>
      <c r="AM1" s="834"/>
      <c r="AN1" s="834"/>
      <c r="AO1" s="834"/>
      <c r="AP1" s="834"/>
      <c r="AQ1" s="834"/>
      <c r="AR1" s="834"/>
      <c r="AS1" s="834"/>
      <c r="AT1" s="834"/>
      <c r="AU1" s="834"/>
      <c r="AV1" s="834"/>
      <c r="AW1" s="834"/>
      <c r="AX1" s="834"/>
      <c r="AY1" s="834"/>
      <c r="AZ1" s="834"/>
      <c r="BA1" s="835"/>
    </row>
    <row r="2" spans="1:53" s="855" customFormat="1" x14ac:dyDescent="0.2">
      <c r="A2" s="843" t="s">
        <v>13</v>
      </c>
      <c r="B2" s="837" t="s">
        <v>308</v>
      </c>
      <c r="C2" s="837"/>
      <c r="D2" s="837"/>
      <c r="E2" s="837"/>
      <c r="F2" s="837"/>
      <c r="G2" s="837"/>
      <c r="H2" s="837"/>
      <c r="I2" s="837"/>
      <c r="J2" s="837"/>
      <c r="K2" s="837"/>
      <c r="L2" s="837"/>
      <c r="M2" s="837"/>
      <c r="N2" s="837"/>
      <c r="O2" s="837"/>
      <c r="P2" s="837"/>
      <c r="Q2" s="915"/>
      <c r="R2" s="837" t="str">
        <f>B2</f>
        <v>Número de locales comerciales por zona</v>
      </c>
      <c r="S2" s="837"/>
      <c r="T2" s="838"/>
      <c r="U2" s="838"/>
      <c r="V2" s="838"/>
      <c r="W2" s="838"/>
      <c r="X2" s="838"/>
      <c r="Y2" s="838"/>
      <c r="Z2" s="838"/>
      <c r="AA2" s="838"/>
      <c r="AB2" s="838"/>
      <c r="AC2" s="838"/>
      <c r="AD2" s="838"/>
      <c r="AE2" s="838"/>
      <c r="AF2" s="838"/>
      <c r="AG2" s="838"/>
      <c r="AH2" s="838"/>
      <c r="AI2" s="838"/>
      <c r="AJ2" s="838"/>
      <c r="AK2" s="838"/>
      <c r="AL2" s="838"/>
      <c r="AM2" s="838"/>
      <c r="AN2" s="838"/>
      <c r="AO2" s="838"/>
      <c r="AP2" s="838"/>
      <c r="AQ2" s="838"/>
      <c r="AR2" s="838"/>
      <c r="AS2" s="838"/>
      <c r="AT2" s="839" t="str">
        <f>B2</f>
        <v>Número de locales comerciales por zona</v>
      </c>
      <c r="AU2" s="838"/>
      <c r="AV2" s="838"/>
      <c r="AW2" s="839"/>
      <c r="AX2" s="838"/>
      <c r="AY2" s="838"/>
      <c r="AZ2" s="838"/>
      <c r="BA2" s="839"/>
    </row>
    <row r="3" spans="1:53" s="855" customFormat="1" x14ac:dyDescent="0.2">
      <c r="A3" s="843" t="s">
        <v>14</v>
      </c>
      <c r="B3" s="854" t="s">
        <v>370</v>
      </c>
      <c r="C3" s="837"/>
      <c r="D3" s="837"/>
      <c r="E3" s="837"/>
      <c r="F3" s="837"/>
      <c r="G3" s="837"/>
      <c r="H3" s="837"/>
      <c r="I3" s="837"/>
      <c r="J3" s="837"/>
      <c r="K3" s="837"/>
      <c r="L3" s="837"/>
      <c r="M3" s="837"/>
      <c r="N3" s="837"/>
      <c r="O3" s="837"/>
      <c r="P3" s="837"/>
      <c r="Q3" s="915"/>
      <c r="R3" s="837" t="str">
        <f>B3</f>
        <v>Departamento de Investigaciones Económicas y Sociales - Centro Comercial de Santa Fe</v>
      </c>
      <c r="S3" s="837"/>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9" t="str">
        <f>B3</f>
        <v>Departamento de Investigaciones Económicas y Sociales - Centro Comercial de Santa Fe</v>
      </c>
      <c r="AU3" s="838"/>
      <c r="AV3" s="838"/>
      <c r="AW3" s="839"/>
      <c r="AX3" s="838"/>
      <c r="AY3" s="838"/>
      <c r="AZ3" s="838"/>
      <c r="BA3" s="839"/>
    </row>
    <row r="4" spans="1:53" s="855" customFormat="1" ht="3" customHeight="1" x14ac:dyDescent="0.2">
      <c r="A4" s="842"/>
      <c r="B4" s="851"/>
      <c r="C4" s="852"/>
      <c r="D4" s="852"/>
      <c r="E4" s="852"/>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3"/>
    </row>
    <row r="5" spans="1:53" s="855" customFormat="1" ht="22.5" x14ac:dyDescent="0.2">
      <c r="A5" s="438" t="s">
        <v>84</v>
      </c>
      <c r="B5" s="856"/>
      <c r="C5" s="856"/>
      <c r="D5" s="856"/>
      <c r="E5" s="856"/>
      <c r="F5" s="856"/>
      <c r="G5" s="856"/>
      <c r="H5" s="856"/>
      <c r="I5" s="856"/>
      <c r="J5" s="856"/>
      <c r="K5" s="856"/>
      <c r="L5" s="856"/>
      <c r="M5" s="856"/>
      <c r="N5" s="856"/>
      <c r="O5" s="856"/>
      <c r="P5" s="856"/>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c r="AW5" s="856"/>
      <c r="AX5" s="856"/>
      <c r="AY5" s="856"/>
      <c r="AZ5" s="856"/>
      <c r="BA5" s="857"/>
    </row>
    <row r="6" spans="1:53" s="855" customFormat="1" ht="3" customHeight="1" x14ac:dyDescent="0.2">
      <c r="A6" s="844"/>
      <c r="B6" s="846"/>
      <c r="C6" s="848"/>
      <c r="D6" s="848"/>
      <c r="E6" s="848"/>
      <c r="F6" s="848"/>
      <c r="G6" s="848"/>
      <c r="H6" s="848"/>
      <c r="I6" s="848"/>
      <c r="J6" s="848"/>
      <c r="K6" s="848"/>
      <c r="L6" s="848"/>
      <c r="M6" s="848"/>
      <c r="N6" s="848"/>
      <c r="O6" s="848"/>
      <c r="P6" s="848"/>
      <c r="Q6" s="848"/>
      <c r="R6" s="848"/>
      <c r="S6" s="848"/>
      <c r="T6" s="848"/>
      <c r="U6" s="848"/>
      <c r="V6" s="848"/>
      <c r="W6" s="848"/>
      <c r="X6" s="848"/>
      <c r="Y6" s="848"/>
      <c r="Z6" s="848"/>
      <c r="AA6" s="848"/>
      <c r="AB6" s="848"/>
      <c r="AC6" s="848"/>
      <c r="AD6" s="848"/>
      <c r="AE6" s="848"/>
      <c r="AF6" s="848"/>
      <c r="AG6" s="848"/>
      <c r="AH6" s="848"/>
      <c r="AI6" s="848"/>
      <c r="AJ6" s="848"/>
      <c r="AK6" s="848"/>
      <c r="AL6" s="848"/>
      <c r="AM6" s="848"/>
      <c r="AN6" s="848"/>
      <c r="AO6" s="848"/>
      <c r="AP6" s="848"/>
      <c r="AQ6" s="848"/>
      <c r="AR6" s="848"/>
      <c r="AS6" s="848"/>
      <c r="AT6" s="856"/>
      <c r="AU6" s="849"/>
      <c r="AV6" s="849"/>
      <c r="AW6" s="849"/>
      <c r="AX6" s="856"/>
      <c r="AY6" s="850"/>
      <c r="AZ6" s="850"/>
      <c r="BA6" s="847"/>
    </row>
    <row r="7" spans="1:53" s="855" customFormat="1" ht="23.25" customHeight="1" x14ac:dyDescent="0.2">
      <c r="A7" s="895"/>
      <c r="B7" s="892"/>
      <c r="C7" s="893"/>
      <c r="D7" s="893"/>
      <c r="E7" s="893"/>
      <c r="F7" s="893"/>
      <c r="G7" s="893"/>
      <c r="H7" s="893"/>
      <c r="I7" s="893"/>
      <c r="J7" s="893"/>
      <c r="K7" s="893"/>
      <c r="L7" s="893"/>
      <c r="M7" s="893"/>
      <c r="N7" s="893"/>
      <c r="O7" s="893"/>
      <c r="P7" s="893"/>
      <c r="Q7" s="893"/>
      <c r="R7" s="893"/>
      <c r="S7" s="893"/>
      <c r="T7" s="893"/>
      <c r="U7" s="893"/>
      <c r="V7" s="893"/>
      <c r="W7" s="893"/>
      <c r="X7" s="893"/>
      <c r="Y7" s="893"/>
      <c r="Z7" s="893"/>
      <c r="AA7" s="893"/>
      <c r="AB7" s="893"/>
      <c r="AC7" s="893"/>
      <c r="AD7" s="893"/>
      <c r="AE7" s="893"/>
      <c r="AF7" s="893"/>
      <c r="AG7" s="893"/>
      <c r="AH7" s="893"/>
      <c r="AI7" s="893"/>
      <c r="AJ7" s="893"/>
      <c r="AK7" s="893"/>
      <c r="AL7" s="893"/>
      <c r="AM7" s="893"/>
      <c r="AN7" s="893"/>
      <c r="AO7" s="893"/>
      <c r="AP7" s="893"/>
      <c r="AQ7" s="893"/>
      <c r="AR7" s="893"/>
      <c r="AS7" s="894"/>
      <c r="AT7" s="871" t="s">
        <v>311</v>
      </c>
      <c r="AU7" s="871"/>
      <c r="AV7" s="871"/>
      <c r="AW7" s="836"/>
      <c r="AX7" s="871" t="s">
        <v>312</v>
      </c>
      <c r="AY7" s="871"/>
      <c r="AZ7" s="871"/>
      <c r="BA7" s="872"/>
    </row>
    <row r="8" spans="1:53" s="855" customFormat="1" ht="22.5" customHeight="1" x14ac:dyDescent="0.2">
      <c r="A8" s="888" t="s">
        <v>15</v>
      </c>
      <c r="B8" s="889" t="s">
        <v>309</v>
      </c>
      <c r="C8" s="890" t="s">
        <v>309</v>
      </c>
      <c r="D8" s="890" t="s">
        <v>309</v>
      </c>
      <c r="E8" s="890" t="s">
        <v>309</v>
      </c>
      <c r="F8" s="890" t="s">
        <v>309</v>
      </c>
      <c r="G8" s="890" t="s">
        <v>309</v>
      </c>
      <c r="H8" s="890" t="s">
        <v>309</v>
      </c>
      <c r="I8" s="890" t="s">
        <v>309</v>
      </c>
      <c r="J8" s="890" t="s">
        <v>309</v>
      </c>
      <c r="K8" s="890" t="s">
        <v>309</v>
      </c>
      <c r="L8" s="890" t="s">
        <v>309</v>
      </c>
      <c r="M8" s="890" t="s">
        <v>309</v>
      </c>
      <c r="N8" s="890" t="s">
        <v>309</v>
      </c>
      <c r="O8" s="890" t="s">
        <v>309</v>
      </c>
      <c r="P8" s="890" t="s">
        <v>309</v>
      </c>
      <c r="Q8" s="890" t="s">
        <v>309</v>
      </c>
      <c r="R8" s="890" t="s">
        <v>309</v>
      </c>
      <c r="S8" s="890" t="s">
        <v>309</v>
      </c>
      <c r="T8" s="890" t="s">
        <v>309</v>
      </c>
      <c r="U8" s="890" t="s">
        <v>309</v>
      </c>
      <c r="V8" s="890" t="s">
        <v>309</v>
      </c>
      <c r="W8" s="890" t="s">
        <v>309</v>
      </c>
      <c r="X8" s="890" t="s">
        <v>309</v>
      </c>
      <c r="Y8" s="890" t="s">
        <v>309</v>
      </c>
      <c r="Z8" s="890" t="s">
        <v>309</v>
      </c>
      <c r="AA8" s="890" t="s">
        <v>309</v>
      </c>
      <c r="AB8" s="890" t="s">
        <v>309</v>
      </c>
      <c r="AC8" s="890" t="s">
        <v>309</v>
      </c>
      <c r="AD8" s="890" t="s">
        <v>309</v>
      </c>
      <c r="AE8" s="890" t="s">
        <v>309</v>
      </c>
      <c r="AF8" s="890" t="s">
        <v>309</v>
      </c>
      <c r="AG8" s="890" t="s">
        <v>309</v>
      </c>
      <c r="AH8" s="890" t="s">
        <v>309</v>
      </c>
      <c r="AI8" s="890" t="s">
        <v>309</v>
      </c>
      <c r="AJ8" s="890" t="s">
        <v>309</v>
      </c>
      <c r="AK8" s="890" t="s">
        <v>309</v>
      </c>
      <c r="AL8" s="890" t="s">
        <v>309</v>
      </c>
      <c r="AM8" s="890" t="s">
        <v>309</v>
      </c>
      <c r="AN8" s="890" t="s">
        <v>309</v>
      </c>
      <c r="AO8" s="890" t="s">
        <v>309</v>
      </c>
      <c r="AP8" s="890" t="s">
        <v>309</v>
      </c>
      <c r="AQ8" s="890" t="s">
        <v>309</v>
      </c>
      <c r="AR8" s="890" t="s">
        <v>309</v>
      </c>
      <c r="AS8" s="891" t="s">
        <v>309</v>
      </c>
      <c r="AT8" s="871" t="s">
        <v>309</v>
      </c>
      <c r="AU8" s="898" t="s">
        <v>309</v>
      </c>
      <c r="AV8" s="899" t="s">
        <v>309</v>
      </c>
      <c r="AW8" s="900" t="s">
        <v>309</v>
      </c>
      <c r="AX8" s="871" t="s">
        <v>309</v>
      </c>
      <c r="AY8" s="898" t="s">
        <v>309</v>
      </c>
      <c r="AZ8" s="899" t="s">
        <v>309</v>
      </c>
      <c r="BA8" s="909" t="s">
        <v>309</v>
      </c>
    </row>
    <row r="9" spans="1:53" s="858" customFormat="1" ht="23.25" thickBot="1" x14ac:dyDescent="0.25">
      <c r="A9" s="845" t="s">
        <v>310</v>
      </c>
      <c r="B9" s="867" t="s">
        <v>264</v>
      </c>
      <c r="C9" s="868" t="s">
        <v>265</v>
      </c>
      <c r="D9" s="868" t="s">
        <v>266</v>
      </c>
      <c r="E9" s="868" t="s">
        <v>267</v>
      </c>
      <c r="F9" s="868" t="s">
        <v>268</v>
      </c>
      <c r="G9" s="868" t="s">
        <v>269</v>
      </c>
      <c r="H9" s="868" t="s">
        <v>270</v>
      </c>
      <c r="I9" s="868" t="s">
        <v>271</v>
      </c>
      <c r="J9" s="868" t="s">
        <v>272</v>
      </c>
      <c r="K9" s="868" t="s">
        <v>273</v>
      </c>
      <c r="L9" s="868" t="s">
        <v>274</v>
      </c>
      <c r="M9" s="868" t="s">
        <v>275</v>
      </c>
      <c r="N9" s="868" t="s">
        <v>276</v>
      </c>
      <c r="O9" s="868" t="s">
        <v>277</v>
      </c>
      <c r="P9" s="868" t="s">
        <v>278</v>
      </c>
      <c r="Q9" s="868" t="s">
        <v>279</v>
      </c>
      <c r="R9" s="868" t="s">
        <v>280</v>
      </c>
      <c r="S9" s="868" t="s">
        <v>281</v>
      </c>
      <c r="T9" s="868" t="s">
        <v>282</v>
      </c>
      <c r="U9" s="868" t="s">
        <v>283</v>
      </c>
      <c r="V9" s="868" t="s">
        <v>284</v>
      </c>
      <c r="W9" s="868" t="s">
        <v>285</v>
      </c>
      <c r="X9" s="868" t="s">
        <v>286</v>
      </c>
      <c r="Y9" s="868" t="s">
        <v>287</v>
      </c>
      <c r="Z9" s="868" t="s">
        <v>288</v>
      </c>
      <c r="AA9" s="868" t="s">
        <v>289</v>
      </c>
      <c r="AB9" s="868" t="s">
        <v>290</v>
      </c>
      <c r="AC9" s="868" t="s">
        <v>291</v>
      </c>
      <c r="AD9" s="868" t="s">
        <v>292</v>
      </c>
      <c r="AE9" s="868" t="s">
        <v>293</v>
      </c>
      <c r="AF9" s="868" t="s">
        <v>294</v>
      </c>
      <c r="AG9" s="868" t="s">
        <v>295</v>
      </c>
      <c r="AH9" s="868" t="s">
        <v>296</v>
      </c>
      <c r="AI9" s="868" t="s">
        <v>297</v>
      </c>
      <c r="AJ9" s="868" t="s">
        <v>298</v>
      </c>
      <c r="AK9" s="868" t="s">
        <v>299</v>
      </c>
      <c r="AL9" s="868" t="s">
        <v>300</v>
      </c>
      <c r="AM9" s="868" t="s">
        <v>301</v>
      </c>
      <c r="AN9" s="868" t="s">
        <v>302</v>
      </c>
      <c r="AO9" s="868" t="s">
        <v>303</v>
      </c>
      <c r="AP9" s="868" t="s">
        <v>304</v>
      </c>
      <c r="AQ9" s="868" t="s">
        <v>305</v>
      </c>
      <c r="AR9" s="868" t="s">
        <v>306</v>
      </c>
      <c r="AS9" s="869" t="s">
        <v>307</v>
      </c>
      <c r="AT9" s="896" t="s">
        <v>28</v>
      </c>
      <c r="AU9" s="916" t="s">
        <v>321</v>
      </c>
      <c r="AV9" s="917" t="s">
        <v>322</v>
      </c>
      <c r="AW9" s="918" t="s">
        <v>323</v>
      </c>
      <c r="AX9" s="896" t="s">
        <v>28</v>
      </c>
      <c r="AY9" s="897" t="s">
        <v>313</v>
      </c>
      <c r="AZ9" s="917" t="s">
        <v>324</v>
      </c>
      <c r="BA9" s="919" t="s">
        <v>325</v>
      </c>
    </row>
    <row r="10" spans="1:53" x14ac:dyDescent="0.2">
      <c r="A10" s="920">
        <v>2015.09</v>
      </c>
      <c r="B10" s="859">
        <v>146</v>
      </c>
      <c r="C10" s="860">
        <v>232</v>
      </c>
      <c r="D10" s="860">
        <v>144</v>
      </c>
      <c r="E10" s="860">
        <v>210</v>
      </c>
      <c r="F10" s="860">
        <v>700</v>
      </c>
      <c r="G10" s="860">
        <v>228</v>
      </c>
      <c r="H10" s="870"/>
      <c r="I10" s="860">
        <v>25</v>
      </c>
      <c r="J10" s="860">
        <v>76</v>
      </c>
      <c r="K10" s="860">
        <v>394</v>
      </c>
      <c r="L10" s="860">
        <v>219</v>
      </c>
      <c r="M10" s="860">
        <v>49</v>
      </c>
      <c r="N10" s="860">
        <v>42</v>
      </c>
      <c r="O10" s="860">
        <v>225</v>
      </c>
      <c r="P10" s="860">
        <v>80</v>
      </c>
      <c r="Q10" s="860">
        <v>493</v>
      </c>
      <c r="R10" s="870"/>
      <c r="S10" s="860">
        <v>40</v>
      </c>
      <c r="T10" s="860">
        <v>352</v>
      </c>
      <c r="U10" s="860">
        <v>84</v>
      </c>
      <c r="V10" s="860">
        <v>84</v>
      </c>
      <c r="W10" s="860">
        <v>20</v>
      </c>
      <c r="X10" s="860">
        <v>38</v>
      </c>
      <c r="Y10" s="860">
        <v>53</v>
      </c>
      <c r="Z10" s="860">
        <v>80</v>
      </c>
      <c r="AA10" s="860">
        <v>65</v>
      </c>
      <c r="AB10" s="860">
        <v>149</v>
      </c>
      <c r="AC10" s="860">
        <v>123</v>
      </c>
      <c r="AD10" s="860">
        <v>26</v>
      </c>
      <c r="AE10" s="860">
        <v>39</v>
      </c>
      <c r="AF10" s="860">
        <v>62</v>
      </c>
      <c r="AG10" s="860">
        <v>31</v>
      </c>
      <c r="AH10" s="860">
        <v>169</v>
      </c>
      <c r="AI10" s="870"/>
      <c r="AJ10" s="860">
        <v>109</v>
      </c>
      <c r="AK10" s="860">
        <v>118</v>
      </c>
      <c r="AL10" s="860">
        <v>316</v>
      </c>
      <c r="AM10" s="870"/>
      <c r="AN10" s="860">
        <v>95</v>
      </c>
      <c r="AO10" s="860">
        <v>625</v>
      </c>
      <c r="AP10" s="860">
        <v>41</v>
      </c>
      <c r="AQ10" s="860">
        <v>62</v>
      </c>
      <c r="AR10" s="860">
        <v>60</v>
      </c>
      <c r="AS10" s="875">
        <v>158</v>
      </c>
      <c r="AT10" s="876">
        <v>6262</v>
      </c>
      <c r="AU10" s="881">
        <v>2410</v>
      </c>
      <c r="AV10" s="882">
        <v>1137</v>
      </c>
      <c r="AW10" s="862">
        <v>2526</v>
      </c>
      <c r="AX10" s="908"/>
      <c r="AY10" s="907"/>
      <c r="AZ10" s="903"/>
      <c r="BA10" s="910"/>
    </row>
    <row r="11" spans="1:53" x14ac:dyDescent="0.2">
      <c r="A11" s="920">
        <v>2016.05</v>
      </c>
      <c r="B11" s="863">
        <v>159</v>
      </c>
      <c r="C11" s="864">
        <v>239</v>
      </c>
      <c r="D11" s="864">
        <v>148</v>
      </c>
      <c r="E11" s="864">
        <v>214</v>
      </c>
      <c r="F11" s="864">
        <v>709</v>
      </c>
      <c r="G11" s="864">
        <v>232</v>
      </c>
      <c r="H11" s="861"/>
      <c r="I11" s="864">
        <v>29</v>
      </c>
      <c r="J11" s="864">
        <v>76</v>
      </c>
      <c r="K11" s="864">
        <v>393</v>
      </c>
      <c r="L11" s="864">
        <v>235</v>
      </c>
      <c r="M11" s="864">
        <v>47</v>
      </c>
      <c r="N11" s="864">
        <v>57</v>
      </c>
      <c r="O11" s="864">
        <v>241</v>
      </c>
      <c r="P11" s="864">
        <v>84</v>
      </c>
      <c r="Q11" s="864">
        <v>505</v>
      </c>
      <c r="R11" s="861"/>
      <c r="S11" s="864">
        <v>45</v>
      </c>
      <c r="T11" s="864">
        <v>357</v>
      </c>
      <c r="U11" s="864">
        <v>97</v>
      </c>
      <c r="V11" s="864">
        <v>88</v>
      </c>
      <c r="W11" s="864">
        <v>23</v>
      </c>
      <c r="X11" s="864">
        <v>38</v>
      </c>
      <c r="Y11" s="864">
        <v>59</v>
      </c>
      <c r="Z11" s="864">
        <v>86</v>
      </c>
      <c r="AA11" s="864">
        <v>68</v>
      </c>
      <c r="AB11" s="864">
        <v>152</v>
      </c>
      <c r="AC11" s="864">
        <v>122</v>
      </c>
      <c r="AD11" s="864">
        <v>28</v>
      </c>
      <c r="AE11" s="864">
        <v>37</v>
      </c>
      <c r="AF11" s="864">
        <v>67</v>
      </c>
      <c r="AG11" s="864">
        <v>37</v>
      </c>
      <c r="AH11" s="864">
        <v>177</v>
      </c>
      <c r="AI11" s="861"/>
      <c r="AJ11" s="864">
        <v>109</v>
      </c>
      <c r="AK11" s="864">
        <v>125</v>
      </c>
      <c r="AL11" s="864">
        <v>332</v>
      </c>
      <c r="AM11" s="861"/>
      <c r="AN11" s="864">
        <v>95</v>
      </c>
      <c r="AO11" s="864">
        <v>633</v>
      </c>
      <c r="AP11" s="864">
        <v>48</v>
      </c>
      <c r="AQ11" s="864">
        <v>70</v>
      </c>
      <c r="AR11" s="864">
        <v>67</v>
      </c>
      <c r="AS11" s="865">
        <v>157</v>
      </c>
      <c r="AT11" s="873">
        <v>6485</v>
      </c>
      <c r="AU11" s="883">
        <v>2518</v>
      </c>
      <c r="AV11" s="877">
        <v>1176</v>
      </c>
      <c r="AW11" s="884">
        <v>2594</v>
      </c>
      <c r="AX11" s="904"/>
      <c r="AY11" s="905"/>
      <c r="AZ11" s="906"/>
      <c r="BA11" s="911"/>
    </row>
    <row r="12" spans="1:53" x14ac:dyDescent="0.2">
      <c r="A12" s="920">
        <v>2016.09</v>
      </c>
      <c r="B12" s="863">
        <v>163</v>
      </c>
      <c r="C12" s="864">
        <v>237</v>
      </c>
      <c r="D12" s="866">
        <v>146</v>
      </c>
      <c r="E12" s="864">
        <v>208</v>
      </c>
      <c r="F12" s="864">
        <v>722</v>
      </c>
      <c r="G12" s="864">
        <v>235</v>
      </c>
      <c r="H12" s="861"/>
      <c r="I12" s="864">
        <v>27</v>
      </c>
      <c r="J12" s="864">
        <v>75</v>
      </c>
      <c r="K12" s="864">
        <v>410</v>
      </c>
      <c r="L12" s="864">
        <v>224</v>
      </c>
      <c r="M12" s="866">
        <v>47</v>
      </c>
      <c r="N12" s="864">
        <v>47</v>
      </c>
      <c r="O12" s="864">
        <v>238</v>
      </c>
      <c r="P12" s="864">
        <v>93</v>
      </c>
      <c r="Q12" s="864">
        <v>508</v>
      </c>
      <c r="R12" s="861"/>
      <c r="S12" s="864">
        <v>43</v>
      </c>
      <c r="T12" s="864">
        <v>358</v>
      </c>
      <c r="U12" s="864">
        <v>97</v>
      </c>
      <c r="V12" s="864">
        <v>92</v>
      </c>
      <c r="W12" s="864">
        <v>19</v>
      </c>
      <c r="X12" s="864">
        <v>38</v>
      </c>
      <c r="Y12" s="864">
        <v>55</v>
      </c>
      <c r="Z12" s="864">
        <v>78</v>
      </c>
      <c r="AA12" s="864">
        <v>67</v>
      </c>
      <c r="AB12" s="864">
        <v>149</v>
      </c>
      <c r="AC12" s="864">
        <v>124</v>
      </c>
      <c r="AD12" s="864">
        <v>26</v>
      </c>
      <c r="AE12" s="864">
        <v>40</v>
      </c>
      <c r="AF12" s="864">
        <v>65</v>
      </c>
      <c r="AG12" s="864">
        <v>36</v>
      </c>
      <c r="AH12" s="864">
        <v>176</v>
      </c>
      <c r="AI12" s="861"/>
      <c r="AJ12" s="864">
        <v>107</v>
      </c>
      <c r="AK12" s="864">
        <v>129</v>
      </c>
      <c r="AL12" s="864">
        <v>318</v>
      </c>
      <c r="AM12" s="861"/>
      <c r="AN12" s="864">
        <v>96</v>
      </c>
      <c r="AO12" s="864">
        <v>638</v>
      </c>
      <c r="AP12" s="864">
        <v>43</v>
      </c>
      <c r="AQ12" s="864">
        <v>68</v>
      </c>
      <c r="AR12" s="864">
        <v>61</v>
      </c>
      <c r="AS12" s="865">
        <v>159</v>
      </c>
      <c r="AT12" s="873">
        <v>6462</v>
      </c>
      <c r="AU12" s="883">
        <v>2485</v>
      </c>
      <c r="AV12" s="877">
        <v>1169</v>
      </c>
      <c r="AW12" s="884">
        <v>2616</v>
      </c>
      <c r="AX12" s="904"/>
      <c r="AY12" s="905"/>
      <c r="AZ12" s="906"/>
      <c r="BA12" s="911"/>
    </row>
    <row r="13" spans="1:53" x14ac:dyDescent="0.2">
      <c r="A13" s="920">
        <v>2017.05</v>
      </c>
      <c r="B13" s="863">
        <v>159</v>
      </c>
      <c r="C13" s="864">
        <v>251</v>
      </c>
      <c r="D13" s="866">
        <v>149</v>
      </c>
      <c r="E13" s="864">
        <v>213</v>
      </c>
      <c r="F13" s="864">
        <v>722</v>
      </c>
      <c r="G13" s="864">
        <v>243</v>
      </c>
      <c r="H13" s="861"/>
      <c r="I13" s="864">
        <v>29</v>
      </c>
      <c r="J13" s="864">
        <v>75</v>
      </c>
      <c r="K13" s="864">
        <v>407</v>
      </c>
      <c r="L13" s="864">
        <v>230</v>
      </c>
      <c r="M13" s="866">
        <v>48</v>
      </c>
      <c r="N13" s="864">
        <v>46</v>
      </c>
      <c r="O13" s="864">
        <v>238</v>
      </c>
      <c r="P13" s="864">
        <v>89</v>
      </c>
      <c r="Q13" s="864">
        <v>512</v>
      </c>
      <c r="R13" s="861"/>
      <c r="S13" s="864">
        <v>43</v>
      </c>
      <c r="T13" s="864">
        <v>360</v>
      </c>
      <c r="U13" s="864">
        <v>98</v>
      </c>
      <c r="V13" s="864">
        <v>93</v>
      </c>
      <c r="W13" s="864">
        <v>22</v>
      </c>
      <c r="X13" s="864">
        <v>39</v>
      </c>
      <c r="Y13" s="864">
        <v>57</v>
      </c>
      <c r="Z13" s="864">
        <v>83</v>
      </c>
      <c r="AA13" s="864">
        <v>68</v>
      </c>
      <c r="AB13" s="864">
        <v>152</v>
      </c>
      <c r="AC13" s="864">
        <v>123</v>
      </c>
      <c r="AD13" s="864">
        <v>27</v>
      </c>
      <c r="AE13" s="864">
        <v>42</v>
      </c>
      <c r="AF13" s="864">
        <v>64</v>
      </c>
      <c r="AG13" s="864">
        <v>35</v>
      </c>
      <c r="AH13" s="864">
        <v>179</v>
      </c>
      <c r="AI13" s="861"/>
      <c r="AJ13" s="864">
        <v>105</v>
      </c>
      <c r="AK13" s="864">
        <v>128</v>
      </c>
      <c r="AL13" s="864">
        <v>317</v>
      </c>
      <c r="AM13" s="861"/>
      <c r="AN13" s="864">
        <v>99</v>
      </c>
      <c r="AO13" s="864">
        <v>646</v>
      </c>
      <c r="AP13" s="864">
        <v>43</v>
      </c>
      <c r="AQ13" s="864">
        <v>75</v>
      </c>
      <c r="AR13" s="864">
        <v>65</v>
      </c>
      <c r="AS13" s="865">
        <v>159</v>
      </c>
      <c r="AT13" s="873">
        <v>6533</v>
      </c>
      <c r="AU13" s="883">
        <v>2525</v>
      </c>
      <c r="AV13" s="877">
        <v>1187</v>
      </c>
      <c r="AW13" s="884">
        <v>2626</v>
      </c>
      <c r="AX13" s="904"/>
      <c r="AY13" s="905"/>
      <c r="AZ13" s="906"/>
      <c r="BA13" s="911"/>
    </row>
    <row r="14" spans="1:53" x14ac:dyDescent="0.2">
      <c r="A14" s="920">
        <v>2017.1</v>
      </c>
      <c r="B14" s="863">
        <v>153</v>
      </c>
      <c r="C14" s="864">
        <v>251</v>
      </c>
      <c r="D14" s="864">
        <v>149</v>
      </c>
      <c r="E14" s="864">
        <v>207</v>
      </c>
      <c r="F14" s="864">
        <v>722</v>
      </c>
      <c r="G14" s="864">
        <v>243</v>
      </c>
      <c r="H14" s="861"/>
      <c r="I14" s="864">
        <v>29</v>
      </c>
      <c r="J14" s="864">
        <v>75</v>
      </c>
      <c r="K14" s="864">
        <v>407</v>
      </c>
      <c r="L14" s="864">
        <v>230</v>
      </c>
      <c r="M14" s="864">
        <v>54</v>
      </c>
      <c r="N14" s="864">
        <v>55</v>
      </c>
      <c r="O14" s="864">
        <v>238</v>
      </c>
      <c r="P14" s="864">
        <v>95</v>
      </c>
      <c r="Q14" s="864">
        <v>513</v>
      </c>
      <c r="R14" s="861"/>
      <c r="S14" s="864">
        <v>43</v>
      </c>
      <c r="T14" s="864">
        <v>356</v>
      </c>
      <c r="U14" s="864">
        <v>111</v>
      </c>
      <c r="V14" s="864">
        <v>112</v>
      </c>
      <c r="W14" s="864">
        <v>22</v>
      </c>
      <c r="X14" s="864">
        <v>48</v>
      </c>
      <c r="Y14" s="864">
        <v>64</v>
      </c>
      <c r="Z14" s="864">
        <v>101</v>
      </c>
      <c r="AA14" s="864">
        <v>71</v>
      </c>
      <c r="AB14" s="864">
        <v>152</v>
      </c>
      <c r="AC14" s="864">
        <v>149</v>
      </c>
      <c r="AD14" s="864">
        <v>32</v>
      </c>
      <c r="AE14" s="864">
        <v>47</v>
      </c>
      <c r="AF14" s="864">
        <v>71</v>
      </c>
      <c r="AG14" s="864">
        <v>38</v>
      </c>
      <c r="AH14" s="864">
        <v>175</v>
      </c>
      <c r="AI14" s="861"/>
      <c r="AJ14" s="864">
        <v>115</v>
      </c>
      <c r="AK14" s="864">
        <v>131</v>
      </c>
      <c r="AL14" s="864">
        <v>317</v>
      </c>
      <c r="AM14" s="861"/>
      <c r="AN14" s="864">
        <v>99</v>
      </c>
      <c r="AO14" s="864">
        <v>637</v>
      </c>
      <c r="AP14" s="864">
        <v>70</v>
      </c>
      <c r="AQ14" s="864">
        <v>84</v>
      </c>
      <c r="AR14" s="864">
        <v>79</v>
      </c>
      <c r="AS14" s="865">
        <v>148</v>
      </c>
      <c r="AT14" s="873">
        <v>6693</v>
      </c>
      <c r="AU14" s="883">
        <v>2645</v>
      </c>
      <c r="AV14" s="877">
        <v>1227</v>
      </c>
      <c r="AW14" s="884">
        <v>2626</v>
      </c>
      <c r="AX14" s="904"/>
      <c r="AY14" s="905"/>
      <c r="AZ14" s="906"/>
      <c r="BA14" s="911"/>
    </row>
    <row r="15" spans="1:53" x14ac:dyDescent="0.2">
      <c r="A15" s="920">
        <v>2018.04</v>
      </c>
      <c r="B15" s="863">
        <v>159</v>
      </c>
      <c r="C15" s="864">
        <v>251</v>
      </c>
      <c r="D15" s="864">
        <v>148</v>
      </c>
      <c r="E15" s="864">
        <v>216</v>
      </c>
      <c r="F15" s="864">
        <v>719</v>
      </c>
      <c r="G15" s="864">
        <v>245</v>
      </c>
      <c r="H15" s="861"/>
      <c r="I15" s="864">
        <v>29</v>
      </c>
      <c r="J15" s="864">
        <v>78</v>
      </c>
      <c r="K15" s="864">
        <v>407</v>
      </c>
      <c r="L15" s="864">
        <v>60</v>
      </c>
      <c r="M15" s="864">
        <v>55</v>
      </c>
      <c r="N15" s="864">
        <v>60</v>
      </c>
      <c r="O15" s="864">
        <v>242</v>
      </c>
      <c r="P15" s="864">
        <v>96</v>
      </c>
      <c r="Q15" s="864">
        <v>513</v>
      </c>
      <c r="R15" s="861"/>
      <c r="S15" s="864">
        <v>43</v>
      </c>
      <c r="T15" s="864">
        <v>357</v>
      </c>
      <c r="U15" s="864">
        <v>115</v>
      </c>
      <c r="V15" s="864">
        <v>113</v>
      </c>
      <c r="W15" s="864">
        <v>22</v>
      </c>
      <c r="X15" s="864">
        <v>50</v>
      </c>
      <c r="Y15" s="864">
        <v>78</v>
      </c>
      <c r="Z15" s="864">
        <v>103</v>
      </c>
      <c r="AA15" s="864">
        <v>78</v>
      </c>
      <c r="AB15" s="864">
        <v>154</v>
      </c>
      <c r="AC15" s="864">
        <v>154</v>
      </c>
      <c r="AD15" s="864">
        <v>36</v>
      </c>
      <c r="AE15" s="864">
        <v>47</v>
      </c>
      <c r="AF15" s="864">
        <v>73</v>
      </c>
      <c r="AG15" s="864">
        <v>38</v>
      </c>
      <c r="AH15" s="864">
        <v>179</v>
      </c>
      <c r="AI15" s="861"/>
      <c r="AJ15" s="864">
        <v>122</v>
      </c>
      <c r="AK15" s="864">
        <v>131</v>
      </c>
      <c r="AL15" s="864">
        <v>317</v>
      </c>
      <c r="AM15" s="861"/>
      <c r="AN15" s="864">
        <v>104</v>
      </c>
      <c r="AO15" s="864">
        <v>643</v>
      </c>
      <c r="AP15" s="864">
        <v>74</v>
      </c>
      <c r="AQ15" s="864">
        <v>84</v>
      </c>
      <c r="AR15" s="864">
        <v>84</v>
      </c>
      <c r="AS15" s="865">
        <v>159</v>
      </c>
      <c r="AT15" s="873">
        <v>6636</v>
      </c>
      <c r="AU15" s="883">
        <v>2703</v>
      </c>
      <c r="AV15" s="877">
        <v>1278</v>
      </c>
      <c r="AW15" s="884">
        <v>2458</v>
      </c>
      <c r="AX15" s="904"/>
      <c r="AY15" s="905"/>
      <c r="AZ15" s="906"/>
      <c r="BA15" s="911"/>
    </row>
    <row r="16" spans="1:53" x14ac:dyDescent="0.2">
      <c r="A16" s="920">
        <v>2018.1</v>
      </c>
      <c r="B16" s="863">
        <v>159</v>
      </c>
      <c r="C16" s="864">
        <v>251</v>
      </c>
      <c r="D16" s="864">
        <v>149</v>
      </c>
      <c r="E16" s="864">
        <v>216</v>
      </c>
      <c r="F16" s="864">
        <v>722</v>
      </c>
      <c r="G16" s="864">
        <v>245</v>
      </c>
      <c r="H16" s="861"/>
      <c r="I16" s="864">
        <v>29</v>
      </c>
      <c r="J16" s="864">
        <v>77</v>
      </c>
      <c r="K16" s="864">
        <v>422</v>
      </c>
      <c r="L16" s="864">
        <v>238</v>
      </c>
      <c r="M16" s="864">
        <v>58</v>
      </c>
      <c r="N16" s="864">
        <v>64</v>
      </c>
      <c r="O16" s="864">
        <v>241</v>
      </c>
      <c r="P16" s="864">
        <v>97</v>
      </c>
      <c r="Q16" s="864">
        <v>514</v>
      </c>
      <c r="R16" s="861"/>
      <c r="S16" s="864">
        <v>43</v>
      </c>
      <c r="T16" s="864">
        <v>356</v>
      </c>
      <c r="U16" s="864">
        <v>117</v>
      </c>
      <c r="V16" s="864">
        <v>114</v>
      </c>
      <c r="W16" s="864">
        <v>22</v>
      </c>
      <c r="X16" s="864">
        <v>51</v>
      </c>
      <c r="Y16" s="864">
        <v>78</v>
      </c>
      <c r="Z16" s="864">
        <v>108</v>
      </c>
      <c r="AA16" s="864">
        <v>80</v>
      </c>
      <c r="AB16" s="864">
        <v>155</v>
      </c>
      <c r="AC16" s="864">
        <v>158</v>
      </c>
      <c r="AD16" s="864">
        <v>36</v>
      </c>
      <c r="AE16" s="864">
        <v>48</v>
      </c>
      <c r="AF16" s="864">
        <v>78</v>
      </c>
      <c r="AG16" s="864">
        <v>40</v>
      </c>
      <c r="AH16" s="864">
        <v>177</v>
      </c>
      <c r="AI16" s="861"/>
      <c r="AJ16" s="864">
        <v>122</v>
      </c>
      <c r="AK16" s="864">
        <v>132</v>
      </c>
      <c r="AL16" s="864">
        <v>318</v>
      </c>
      <c r="AM16" s="861"/>
      <c r="AN16" s="864">
        <v>100</v>
      </c>
      <c r="AO16" s="864">
        <v>649</v>
      </c>
      <c r="AP16" s="864">
        <v>74</v>
      </c>
      <c r="AQ16" s="864">
        <v>84</v>
      </c>
      <c r="AR16" s="864">
        <v>86</v>
      </c>
      <c r="AS16" s="865">
        <v>160</v>
      </c>
      <c r="AT16" s="873">
        <v>6868</v>
      </c>
      <c r="AU16" s="883">
        <v>2732</v>
      </c>
      <c r="AV16" s="877">
        <v>1284</v>
      </c>
      <c r="AW16" s="884">
        <v>2654</v>
      </c>
      <c r="AX16" s="904"/>
      <c r="AY16" s="905"/>
      <c r="AZ16" s="906"/>
      <c r="BA16" s="911"/>
    </row>
    <row r="17" spans="1:53" x14ac:dyDescent="0.2">
      <c r="A17" s="920">
        <v>2019.03</v>
      </c>
      <c r="B17" s="863">
        <v>158</v>
      </c>
      <c r="C17" s="864">
        <v>251</v>
      </c>
      <c r="D17" s="864">
        <v>148</v>
      </c>
      <c r="E17" s="864">
        <v>220</v>
      </c>
      <c r="F17" s="864">
        <v>724</v>
      </c>
      <c r="G17" s="864">
        <v>245</v>
      </c>
      <c r="H17" s="861"/>
      <c r="I17" s="864">
        <v>29</v>
      </c>
      <c r="J17" s="864">
        <v>78</v>
      </c>
      <c r="K17" s="864">
        <v>414</v>
      </c>
      <c r="L17" s="864">
        <v>235</v>
      </c>
      <c r="M17" s="864">
        <v>56</v>
      </c>
      <c r="N17" s="864">
        <v>60</v>
      </c>
      <c r="O17" s="864">
        <v>242</v>
      </c>
      <c r="P17" s="864">
        <v>96</v>
      </c>
      <c r="Q17" s="864">
        <v>513</v>
      </c>
      <c r="R17" s="861"/>
      <c r="S17" s="864">
        <v>43</v>
      </c>
      <c r="T17" s="864">
        <v>357</v>
      </c>
      <c r="U17" s="864">
        <v>115</v>
      </c>
      <c r="V17" s="864">
        <v>113</v>
      </c>
      <c r="W17" s="864">
        <v>23</v>
      </c>
      <c r="X17" s="864">
        <v>48</v>
      </c>
      <c r="Y17" s="864">
        <v>78</v>
      </c>
      <c r="Z17" s="864">
        <v>103</v>
      </c>
      <c r="AA17" s="864">
        <v>88</v>
      </c>
      <c r="AB17" s="864">
        <v>154</v>
      </c>
      <c r="AC17" s="864">
        <v>156</v>
      </c>
      <c r="AD17" s="864">
        <v>36</v>
      </c>
      <c r="AE17" s="864">
        <v>47</v>
      </c>
      <c r="AF17" s="864">
        <v>75</v>
      </c>
      <c r="AG17" s="864">
        <v>50</v>
      </c>
      <c r="AH17" s="864">
        <v>180</v>
      </c>
      <c r="AI17" s="861"/>
      <c r="AJ17" s="864">
        <v>116</v>
      </c>
      <c r="AK17" s="864">
        <v>131</v>
      </c>
      <c r="AL17" s="864">
        <v>317</v>
      </c>
      <c r="AM17" s="861"/>
      <c r="AN17" s="864">
        <v>100</v>
      </c>
      <c r="AO17" s="864">
        <v>640</v>
      </c>
      <c r="AP17" s="864">
        <v>75</v>
      </c>
      <c r="AQ17" s="864">
        <v>84</v>
      </c>
      <c r="AR17" s="864">
        <v>86</v>
      </c>
      <c r="AS17" s="865">
        <v>159</v>
      </c>
      <c r="AT17" s="873">
        <v>6843</v>
      </c>
      <c r="AU17" s="883">
        <v>2723</v>
      </c>
      <c r="AV17" s="877">
        <v>1278</v>
      </c>
      <c r="AW17" s="884">
        <v>2645</v>
      </c>
      <c r="AX17" s="904"/>
      <c r="AY17" s="905"/>
      <c r="AZ17" s="906"/>
      <c r="BA17" s="911"/>
    </row>
    <row r="18" spans="1:53" x14ac:dyDescent="0.2">
      <c r="A18" s="920">
        <v>2019.1</v>
      </c>
      <c r="B18" s="863">
        <v>161</v>
      </c>
      <c r="C18" s="864">
        <v>260</v>
      </c>
      <c r="D18" s="864">
        <v>152</v>
      </c>
      <c r="E18" s="864">
        <v>223</v>
      </c>
      <c r="F18" s="864">
        <v>724</v>
      </c>
      <c r="G18" s="864">
        <v>245</v>
      </c>
      <c r="H18" s="861"/>
      <c r="I18" s="864">
        <v>29</v>
      </c>
      <c r="J18" s="864">
        <v>79</v>
      </c>
      <c r="K18" s="864">
        <v>414</v>
      </c>
      <c r="L18" s="864">
        <v>235</v>
      </c>
      <c r="M18" s="864">
        <v>57</v>
      </c>
      <c r="N18" s="864">
        <v>63</v>
      </c>
      <c r="O18" s="864">
        <v>242</v>
      </c>
      <c r="P18" s="864">
        <v>97</v>
      </c>
      <c r="Q18" s="864">
        <v>516</v>
      </c>
      <c r="R18" s="861"/>
      <c r="S18" s="864">
        <v>363</v>
      </c>
      <c r="T18" s="864">
        <v>363</v>
      </c>
      <c r="U18" s="864">
        <v>119</v>
      </c>
      <c r="V18" s="864">
        <v>117</v>
      </c>
      <c r="W18" s="864">
        <v>24</v>
      </c>
      <c r="X18" s="864">
        <v>53</v>
      </c>
      <c r="Y18" s="864">
        <v>82</v>
      </c>
      <c r="Z18" s="864">
        <v>103</v>
      </c>
      <c r="AA18" s="864">
        <v>88</v>
      </c>
      <c r="AB18" s="864">
        <v>164</v>
      </c>
      <c r="AC18" s="864">
        <v>157</v>
      </c>
      <c r="AD18" s="864">
        <v>35</v>
      </c>
      <c r="AE18" s="864">
        <v>47</v>
      </c>
      <c r="AF18" s="864">
        <v>80</v>
      </c>
      <c r="AG18" s="864">
        <v>52</v>
      </c>
      <c r="AH18" s="864">
        <v>180</v>
      </c>
      <c r="AI18" s="861"/>
      <c r="AJ18" s="864">
        <v>117</v>
      </c>
      <c r="AK18" s="864">
        <v>131</v>
      </c>
      <c r="AL18" s="864">
        <v>319</v>
      </c>
      <c r="AM18" s="861"/>
      <c r="AN18" s="864">
        <v>99</v>
      </c>
      <c r="AO18" s="864">
        <v>645</v>
      </c>
      <c r="AP18" s="864">
        <v>75</v>
      </c>
      <c r="AQ18" s="864">
        <v>89</v>
      </c>
      <c r="AR18" s="864">
        <v>87</v>
      </c>
      <c r="AS18" s="865">
        <v>161</v>
      </c>
      <c r="AT18" s="873">
        <v>7247</v>
      </c>
      <c r="AU18" s="883">
        <v>2769</v>
      </c>
      <c r="AV18" s="877">
        <v>1297</v>
      </c>
      <c r="AW18" s="884">
        <v>2654</v>
      </c>
      <c r="AX18" s="904"/>
      <c r="AY18" s="905"/>
      <c r="AZ18" s="906"/>
      <c r="BA18" s="911"/>
    </row>
    <row r="19" spans="1:53" s="841" customFormat="1" x14ac:dyDescent="0.2">
      <c r="A19" s="920">
        <v>2020.03</v>
      </c>
      <c r="B19" s="863" t="e">
        <v>#N/A</v>
      </c>
      <c r="C19" s="864" t="e">
        <v>#N/A</v>
      </c>
      <c r="D19" s="864" t="e">
        <v>#N/A</v>
      </c>
      <c r="E19" s="864" t="e">
        <v>#N/A</v>
      </c>
      <c r="F19" s="864">
        <v>297</v>
      </c>
      <c r="G19" s="864" t="e">
        <v>#N/A</v>
      </c>
      <c r="H19" s="861"/>
      <c r="I19" s="864" t="e">
        <v>#N/A</v>
      </c>
      <c r="J19" s="864" t="e">
        <v>#N/A</v>
      </c>
      <c r="K19" s="864">
        <v>95</v>
      </c>
      <c r="L19" s="864">
        <v>238</v>
      </c>
      <c r="M19" s="864" t="e">
        <v>#N/A</v>
      </c>
      <c r="N19" s="864" t="e">
        <v>#N/A</v>
      </c>
      <c r="O19" s="864">
        <v>160</v>
      </c>
      <c r="P19" s="864">
        <v>33</v>
      </c>
      <c r="Q19" s="864">
        <v>207</v>
      </c>
      <c r="R19" s="861"/>
      <c r="S19" s="864" t="e">
        <v>#N/A</v>
      </c>
      <c r="T19" s="864">
        <v>152</v>
      </c>
      <c r="U19" s="864" t="e">
        <v>#N/A</v>
      </c>
      <c r="V19" s="864" t="e">
        <v>#N/A</v>
      </c>
      <c r="W19" s="864" t="e">
        <v>#N/A</v>
      </c>
      <c r="X19" s="864" t="e">
        <v>#N/A</v>
      </c>
      <c r="Y19" s="864" t="e">
        <v>#N/A</v>
      </c>
      <c r="Z19" s="864">
        <v>42</v>
      </c>
      <c r="AA19" s="864">
        <v>58</v>
      </c>
      <c r="AB19" s="864">
        <v>158</v>
      </c>
      <c r="AC19" s="864">
        <v>72</v>
      </c>
      <c r="AD19" s="864" t="e">
        <v>#N/A</v>
      </c>
      <c r="AE19" s="864" t="e">
        <v>#N/A</v>
      </c>
      <c r="AF19" s="864" t="e">
        <v>#N/A</v>
      </c>
      <c r="AG19" s="864">
        <v>28</v>
      </c>
      <c r="AH19" s="864" t="e">
        <v>#N/A</v>
      </c>
      <c r="AI19" s="861"/>
      <c r="AJ19" s="864">
        <v>71</v>
      </c>
      <c r="AK19" s="864">
        <v>133</v>
      </c>
      <c r="AL19" s="864">
        <v>219</v>
      </c>
      <c r="AM19" s="861"/>
      <c r="AN19" s="864" t="e">
        <v>#N/A</v>
      </c>
      <c r="AO19" s="864" t="e">
        <v>#N/A</v>
      </c>
      <c r="AP19" s="864" t="e">
        <v>#N/A</v>
      </c>
      <c r="AQ19" s="864" t="e">
        <v>#N/A</v>
      </c>
      <c r="AR19" s="864">
        <v>34</v>
      </c>
      <c r="AS19" s="865" t="e">
        <v>#N/A</v>
      </c>
      <c r="AT19" s="873">
        <v>1997</v>
      </c>
      <c r="AU19" s="883" t="e">
        <v>#N/A</v>
      </c>
      <c r="AV19" s="877" t="e">
        <v>#N/A</v>
      </c>
      <c r="AW19" s="884" t="e">
        <v>#N/A</v>
      </c>
      <c r="AX19" s="904"/>
      <c r="AY19" s="905"/>
      <c r="AZ19" s="906"/>
      <c r="BA19" s="911"/>
    </row>
    <row r="20" spans="1:53" s="841" customFormat="1" x14ac:dyDescent="0.2">
      <c r="A20" s="920">
        <v>202.05</v>
      </c>
      <c r="B20" s="863" t="e">
        <v>#N/A</v>
      </c>
      <c r="C20" s="864" t="e">
        <v>#N/A</v>
      </c>
      <c r="D20" s="864" t="e">
        <v>#N/A</v>
      </c>
      <c r="E20" s="864" t="e">
        <v>#N/A</v>
      </c>
      <c r="F20" s="864">
        <v>297</v>
      </c>
      <c r="G20" s="864" t="e">
        <v>#N/A</v>
      </c>
      <c r="H20" s="861"/>
      <c r="I20" s="864" t="e">
        <v>#N/A</v>
      </c>
      <c r="J20" s="864" t="e">
        <v>#N/A</v>
      </c>
      <c r="K20" s="864">
        <v>95</v>
      </c>
      <c r="L20" s="864">
        <v>238</v>
      </c>
      <c r="M20" s="864" t="e">
        <v>#N/A</v>
      </c>
      <c r="N20" s="864" t="e">
        <v>#N/A</v>
      </c>
      <c r="O20" s="864">
        <v>160</v>
      </c>
      <c r="P20" s="864">
        <v>33</v>
      </c>
      <c r="Q20" s="864">
        <v>207</v>
      </c>
      <c r="R20" s="861"/>
      <c r="S20" s="864" t="e">
        <v>#N/A</v>
      </c>
      <c r="T20" s="864">
        <v>152</v>
      </c>
      <c r="U20" s="864" t="e">
        <v>#N/A</v>
      </c>
      <c r="V20" s="864" t="e">
        <v>#N/A</v>
      </c>
      <c r="W20" s="864" t="e">
        <v>#N/A</v>
      </c>
      <c r="X20" s="864" t="e">
        <v>#N/A</v>
      </c>
      <c r="Y20" s="864" t="e">
        <v>#N/A</v>
      </c>
      <c r="Z20" s="864">
        <v>42</v>
      </c>
      <c r="AA20" s="864">
        <v>58</v>
      </c>
      <c r="AB20" s="864">
        <v>158</v>
      </c>
      <c r="AC20" s="864">
        <v>73</v>
      </c>
      <c r="AD20" s="864" t="e">
        <v>#N/A</v>
      </c>
      <c r="AE20" s="864" t="e">
        <v>#N/A</v>
      </c>
      <c r="AF20" s="864" t="e">
        <v>#N/A</v>
      </c>
      <c r="AG20" s="864">
        <v>28</v>
      </c>
      <c r="AH20" s="864" t="e">
        <v>#N/A</v>
      </c>
      <c r="AI20" s="861"/>
      <c r="AJ20" s="864">
        <v>71</v>
      </c>
      <c r="AK20" s="864">
        <v>128</v>
      </c>
      <c r="AL20" s="864">
        <v>219</v>
      </c>
      <c r="AM20" s="861"/>
      <c r="AN20" s="864" t="e">
        <v>#N/A</v>
      </c>
      <c r="AO20" s="864" t="e">
        <v>#N/A</v>
      </c>
      <c r="AP20" s="864" t="e">
        <v>#N/A</v>
      </c>
      <c r="AQ20" s="864" t="e">
        <v>#N/A</v>
      </c>
      <c r="AR20" s="864">
        <v>34</v>
      </c>
      <c r="AS20" s="865" t="e">
        <v>#N/A</v>
      </c>
      <c r="AT20" s="873">
        <v>1993</v>
      </c>
      <c r="AU20" s="883" t="e">
        <v>#N/A</v>
      </c>
      <c r="AV20" s="877" t="e">
        <v>#N/A</v>
      </c>
      <c r="AW20" s="884" t="e">
        <v>#N/A</v>
      </c>
      <c r="AX20" s="904"/>
      <c r="AY20" s="905"/>
      <c r="AZ20" s="906"/>
      <c r="BA20" s="911"/>
    </row>
    <row r="21" spans="1:53" x14ac:dyDescent="0.2">
      <c r="A21" s="920">
        <v>2020.1</v>
      </c>
      <c r="B21" s="863">
        <v>163</v>
      </c>
      <c r="C21" s="864">
        <v>262</v>
      </c>
      <c r="D21" s="864">
        <v>155</v>
      </c>
      <c r="E21" s="864">
        <v>228</v>
      </c>
      <c r="F21" s="864">
        <v>726</v>
      </c>
      <c r="G21" s="864">
        <v>251</v>
      </c>
      <c r="H21" s="861"/>
      <c r="I21" s="864">
        <v>29</v>
      </c>
      <c r="J21" s="864">
        <v>81</v>
      </c>
      <c r="K21" s="864">
        <v>408</v>
      </c>
      <c r="L21" s="864">
        <v>239</v>
      </c>
      <c r="M21" s="864">
        <v>57</v>
      </c>
      <c r="N21" s="864">
        <v>66</v>
      </c>
      <c r="O21" s="864">
        <v>243</v>
      </c>
      <c r="P21" s="864">
        <v>97</v>
      </c>
      <c r="Q21" s="864">
        <v>524</v>
      </c>
      <c r="R21" s="861"/>
      <c r="S21" s="864">
        <v>45</v>
      </c>
      <c r="T21" s="864">
        <v>360</v>
      </c>
      <c r="U21" s="864">
        <v>121</v>
      </c>
      <c r="V21" s="864">
        <v>116</v>
      </c>
      <c r="W21" s="864">
        <v>24</v>
      </c>
      <c r="X21" s="864">
        <v>54</v>
      </c>
      <c r="Y21" s="864">
        <v>84</v>
      </c>
      <c r="Z21" s="864">
        <v>108</v>
      </c>
      <c r="AA21" s="864">
        <v>90</v>
      </c>
      <c r="AB21" s="864">
        <v>159</v>
      </c>
      <c r="AC21" s="864">
        <v>158</v>
      </c>
      <c r="AD21" s="864">
        <v>38</v>
      </c>
      <c r="AE21" s="864">
        <v>49</v>
      </c>
      <c r="AF21" s="864">
        <v>82</v>
      </c>
      <c r="AG21" s="864">
        <v>54</v>
      </c>
      <c r="AH21" s="864">
        <v>180</v>
      </c>
      <c r="AI21" s="861"/>
      <c r="AJ21" s="864">
        <v>119</v>
      </c>
      <c r="AK21" s="864">
        <v>133</v>
      </c>
      <c r="AL21" s="864">
        <v>325</v>
      </c>
      <c r="AM21" s="861"/>
      <c r="AN21" s="864">
        <v>99</v>
      </c>
      <c r="AO21" s="864">
        <v>654</v>
      </c>
      <c r="AP21" s="864">
        <v>75</v>
      </c>
      <c r="AQ21" s="864">
        <v>92</v>
      </c>
      <c r="AR21" s="864">
        <v>88</v>
      </c>
      <c r="AS21" s="865">
        <v>162</v>
      </c>
      <c r="AT21" s="873">
        <v>6998</v>
      </c>
      <c r="AU21" s="883">
        <v>2812</v>
      </c>
      <c r="AV21" s="877">
        <v>1320</v>
      </c>
      <c r="AW21" s="884">
        <v>2662</v>
      </c>
      <c r="AX21" s="904"/>
      <c r="AY21" s="905"/>
      <c r="AZ21" s="906"/>
      <c r="BA21" s="911"/>
    </row>
    <row r="22" spans="1:53" x14ac:dyDescent="0.2">
      <c r="A22" s="920">
        <v>2021.1</v>
      </c>
      <c r="B22" s="863">
        <v>162</v>
      </c>
      <c r="C22" s="864">
        <v>266</v>
      </c>
      <c r="D22" s="864">
        <v>156</v>
      </c>
      <c r="E22" s="864">
        <v>230</v>
      </c>
      <c r="F22" s="864">
        <v>728</v>
      </c>
      <c r="G22" s="864">
        <v>251</v>
      </c>
      <c r="H22" s="861"/>
      <c r="I22" s="864">
        <v>29</v>
      </c>
      <c r="J22" s="864">
        <v>81</v>
      </c>
      <c r="K22" s="864">
        <v>410</v>
      </c>
      <c r="L22" s="864">
        <v>242</v>
      </c>
      <c r="M22" s="864">
        <v>57</v>
      </c>
      <c r="N22" s="864">
        <v>68</v>
      </c>
      <c r="O22" s="864">
        <v>243</v>
      </c>
      <c r="P22" s="864">
        <v>97</v>
      </c>
      <c r="Q22" s="864">
        <v>528</v>
      </c>
      <c r="R22" s="861"/>
      <c r="S22" s="864">
        <v>45</v>
      </c>
      <c r="T22" s="864">
        <v>360</v>
      </c>
      <c r="U22" s="864">
        <v>122</v>
      </c>
      <c r="V22" s="864">
        <v>121</v>
      </c>
      <c r="W22" s="864">
        <v>24</v>
      </c>
      <c r="X22" s="864">
        <v>54</v>
      </c>
      <c r="Y22" s="864">
        <v>87</v>
      </c>
      <c r="Z22" s="864">
        <v>108</v>
      </c>
      <c r="AA22" s="864">
        <v>90</v>
      </c>
      <c r="AB22" s="864">
        <v>160</v>
      </c>
      <c r="AC22" s="864">
        <v>160</v>
      </c>
      <c r="AD22" s="864">
        <v>38</v>
      </c>
      <c r="AE22" s="864">
        <v>49</v>
      </c>
      <c r="AF22" s="864">
        <v>84</v>
      </c>
      <c r="AG22" s="864">
        <v>54</v>
      </c>
      <c r="AH22" s="864">
        <v>181</v>
      </c>
      <c r="AI22" s="861"/>
      <c r="AJ22" s="864">
        <v>121</v>
      </c>
      <c r="AK22" s="864">
        <v>133</v>
      </c>
      <c r="AL22" s="864">
        <v>327</v>
      </c>
      <c r="AM22" s="861"/>
      <c r="AN22" s="864">
        <v>99</v>
      </c>
      <c r="AO22" s="864">
        <v>654</v>
      </c>
      <c r="AP22" s="864">
        <v>75</v>
      </c>
      <c r="AQ22" s="864">
        <v>92</v>
      </c>
      <c r="AR22" s="864">
        <v>90</v>
      </c>
      <c r="AS22" s="865">
        <v>162</v>
      </c>
      <c r="AT22" s="873">
        <v>7038</v>
      </c>
      <c r="AU22" s="883">
        <v>2835</v>
      </c>
      <c r="AV22" s="877">
        <v>1325</v>
      </c>
      <c r="AW22" s="884">
        <v>2673</v>
      </c>
      <c r="AX22" s="904"/>
      <c r="AY22" s="905"/>
      <c r="AZ22" s="906"/>
      <c r="BA22" s="911"/>
    </row>
    <row r="23" spans="1:53" x14ac:dyDescent="0.2">
      <c r="A23" s="920">
        <v>2022.04</v>
      </c>
      <c r="B23" s="863" t="e">
        <v>#N/A</v>
      </c>
      <c r="C23" s="864" t="e">
        <v>#N/A</v>
      </c>
      <c r="D23" s="864" t="e">
        <v>#N/A</v>
      </c>
      <c r="E23" s="864" t="e">
        <v>#N/A</v>
      </c>
      <c r="F23" s="864" t="e">
        <v>#N/A</v>
      </c>
      <c r="G23" s="864" t="e">
        <v>#N/A</v>
      </c>
      <c r="H23" s="861"/>
      <c r="I23" s="864" t="e">
        <v>#N/A</v>
      </c>
      <c r="J23" s="864" t="e">
        <v>#N/A</v>
      </c>
      <c r="K23" s="864" t="e">
        <v>#N/A</v>
      </c>
      <c r="L23" s="864" t="e">
        <v>#N/A</v>
      </c>
      <c r="M23" s="864" t="e">
        <v>#N/A</v>
      </c>
      <c r="N23" s="864" t="e">
        <v>#N/A</v>
      </c>
      <c r="O23" s="864" t="e">
        <v>#N/A</v>
      </c>
      <c r="P23" s="864" t="e">
        <v>#N/A</v>
      </c>
      <c r="Q23" s="864" t="e">
        <v>#N/A</v>
      </c>
      <c r="R23" s="861"/>
      <c r="S23" s="864" t="e">
        <v>#N/A</v>
      </c>
      <c r="T23" s="864" t="e">
        <v>#N/A</v>
      </c>
      <c r="U23" s="864" t="e">
        <v>#N/A</v>
      </c>
      <c r="V23" s="864" t="e">
        <v>#N/A</v>
      </c>
      <c r="W23" s="864" t="e">
        <v>#N/A</v>
      </c>
      <c r="X23" s="864" t="e">
        <v>#N/A</v>
      </c>
      <c r="Y23" s="864" t="e">
        <v>#N/A</v>
      </c>
      <c r="Z23" s="864" t="e">
        <v>#N/A</v>
      </c>
      <c r="AA23" s="864" t="e">
        <v>#N/A</v>
      </c>
      <c r="AB23" s="864" t="e">
        <v>#N/A</v>
      </c>
      <c r="AC23" s="864" t="e">
        <v>#N/A</v>
      </c>
      <c r="AD23" s="864" t="e">
        <v>#N/A</v>
      </c>
      <c r="AE23" s="864" t="e">
        <v>#N/A</v>
      </c>
      <c r="AF23" s="864" t="e">
        <v>#N/A</v>
      </c>
      <c r="AG23" s="864" t="e">
        <v>#N/A</v>
      </c>
      <c r="AH23" s="864" t="e">
        <v>#N/A</v>
      </c>
      <c r="AI23" s="861"/>
      <c r="AJ23" s="864" t="e">
        <v>#N/A</v>
      </c>
      <c r="AK23" s="864" t="e">
        <v>#N/A</v>
      </c>
      <c r="AL23" s="864" t="e">
        <v>#N/A</v>
      </c>
      <c r="AM23" s="861"/>
      <c r="AN23" s="864" t="e">
        <v>#N/A</v>
      </c>
      <c r="AO23" s="864" t="e">
        <v>#N/A</v>
      </c>
      <c r="AP23" s="864" t="e">
        <v>#N/A</v>
      </c>
      <c r="AQ23" s="864" t="e">
        <v>#N/A</v>
      </c>
      <c r="AR23" s="864" t="e">
        <v>#N/A</v>
      </c>
      <c r="AS23" s="865" t="e">
        <v>#N/A</v>
      </c>
      <c r="AT23" s="873" t="e">
        <v>#N/A</v>
      </c>
      <c r="AU23" s="883" t="e">
        <v>#N/A</v>
      </c>
      <c r="AV23" s="877" t="e">
        <v>#N/A</v>
      </c>
      <c r="AW23" s="884" t="e">
        <v>#N/A</v>
      </c>
      <c r="AX23" s="904"/>
      <c r="AY23" s="905"/>
      <c r="AZ23" s="906"/>
      <c r="BA23" s="911"/>
    </row>
    <row r="24" spans="1:53" x14ac:dyDescent="0.2">
      <c r="A24" s="920">
        <v>2022.1</v>
      </c>
      <c r="B24" s="863">
        <v>163</v>
      </c>
      <c r="C24" s="864">
        <v>269</v>
      </c>
      <c r="D24" s="864">
        <v>156</v>
      </c>
      <c r="E24" s="864">
        <v>230</v>
      </c>
      <c r="F24" s="864">
        <v>729</v>
      </c>
      <c r="G24" s="864">
        <v>251</v>
      </c>
      <c r="H24" s="861"/>
      <c r="I24" s="864">
        <v>29</v>
      </c>
      <c r="J24" s="864">
        <v>81</v>
      </c>
      <c r="K24" s="864">
        <v>413</v>
      </c>
      <c r="L24" s="864">
        <v>242</v>
      </c>
      <c r="M24" s="864">
        <v>57</v>
      </c>
      <c r="N24" s="864">
        <v>75</v>
      </c>
      <c r="O24" s="864">
        <v>244</v>
      </c>
      <c r="P24" s="864">
        <v>97</v>
      </c>
      <c r="Q24" s="864">
        <v>529</v>
      </c>
      <c r="R24" s="861"/>
      <c r="S24" s="864">
        <v>45</v>
      </c>
      <c r="T24" s="864">
        <v>362</v>
      </c>
      <c r="U24" s="864">
        <v>122</v>
      </c>
      <c r="V24" s="864">
        <v>121</v>
      </c>
      <c r="W24" s="864">
        <v>24</v>
      </c>
      <c r="X24" s="864">
        <v>54</v>
      </c>
      <c r="Y24" s="864">
        <v>86</v>
      </c>
      <c r="Z24" s="864">
        <v>108</v>
      </c>
      <c r="AA24" s="864">
        <v>93</v>
      </c>
      <c r="AB24" s="864">
        <v>161</v>
      </c>
      <c r="AC24" s="864">
        <v>160</v>
      </c>
      <c r="AD24" s="864">
        <v>38</v>
      </c>
      <c r="AE24" s="864">
        <v>49</v>
      </c>
      <c r="AF24" s="864">
        <v>84</v>
      </c>
      <c r="AG24" s="864">
        <v>54</v>
      </c>
      <c r="AH24" s="864">
        <v>180</v>
      </c>
      <c r="AI24" s="861"/>
      <c r="AJ24" s="864">
        <v>121</v>
      </c>
      <c r="AK24" s="864">
        <v>131</v>
      </c>
      <c r="AL24" s="864">
        <v>327</v>
      </c>
      <c r="AM24" s="861"/>
      <c r="AN24" s="864">
        <v>102</v>
      </c>
      <c r="AO24" s="864">
        <v>654</v>
      </c>
      <c r="AP24" s="864">
        <v>75</v>
      </c>
      <c r="AQ24" s="864">
        <v>92</v>
      </c>
      <c r="AR24" s="864">
        <v>90</v>
      </c>
      <c r="AS24" s="865">
        <v>162</v>
      </c>
      <c r="AT24" s="873">
        <v>7060</v>
      </c>
      <c r="AU24" s="883">
        <v>2847</v>
      </c>
      <c r="AV24" s="877">
        <v>1373</v>
      </c>
      <c r="AW24" s="884">
        <v>2840</v>
      </c>
      <c r="AX24" s="904"/>
      <c r="AY24" s="905"/>
      <c r="AZ24" s="906"/>
      <c r="BA24" s="911"/>
    </row>
    <row r="25" spans="1:53" x14ac:dyDescent="0.2">
      <c r="A25" s="920">
        <v>2023.04</v>
      </c>
      <c r="B25" s="863">
        <v>164</v>
      </c>
      <c r="C25" s="864">
        <v>269</v>
      </c>
      <c r="D25" s="864">
        <v>156</v>
      </c>
      <c r="E25" s="864">
        <v>231</v>
      </c>
      <c r="F25" s="864">
        <v>734</v>
      </c>
      <c r="G25" s="864">
        <v>251</v>
      </c>
      <c r="H25" s="861"/>
      <c r="I25" s="864">
        <v>29</v>
      </c>
      <c r="J25" s="864">
        <v>81</v>
      </c>
      <c r="K25" s="864">
        <v>413</v>
      </c>
      <c r="L25" s="864">
        <v>242</v>
      </c>
      <c r="M25" s="864">
        <v>57</v>
      </c>
      <c r="N25" s="864">
        <v>75</v>
      </c>
      <c r="O25" s="864">
        <v>247</v>
      </c>
      <c r="P25" s="864">
        <v>97</v>
      </c>
      <c r="Q25" s="864">
        <v>534</v>
      </c>
      <c r="R25" s="861"/>
      <c r="S25" s="864">
        <v>45</v>
      </c>
      <c r="T25" s="864">
        <v>362</v>
      </c>
      <c r="U25" s="864">
        <v>122</v>
      </c>
      <c r="V25" s="864">
        <v>121</v>
      </c>
      <c r="W25" s="864">
        <v>24</v>
      </c>
      <c r="X25" s="864">
        <v>54</v>
      </c>
      <c r="Y25" s="864">
        <v>88</v>
      </c>
      <c r="Z25" s="864">
        <v>108</v>
      </c>
      <c r="AA25" s="864">
        <v>93</v>
      </c>
      <c r="AB25" s="864">
        <v>163</v>
      </c>
      <c r="AC25" s="864">
        <v>160</v>
      </c>
      <c r="AD25" s="864">
        <v>38</v>
      </c>
      <c r="AE25" s="864">
        <v>49</v>
      </c>
      <c r="AF25" s="864">
        <v>85</v>
      </c>
      <c r="AG25" s="864">
        <v>54</v>
      </c>
      <c r="AH25" s="864">
        <v>181</v>
      </c>
      <c r="AI25" s="861"/>
      <c r="AJ25" s="864">
        <v>120</v>
      </c>
      <c r="AK25" s="864">
        <v>131</v>
      </c>
      <c r="AL25" s="864">
        <v>328</v>
      </c>
      <c r="AM25" s="861"/>
      <c r="AN25" s="864">
        <v>102</v>
      </c>
      <c r="AO25" s="864">
        <v>655</v>
      </c>
      <c r="AP25" s="864">
        <v>77</v>
      </c>
      <c r="AQ25" s="864">
        <v>93</v>
      </c>
      <c r="AR25" s="864">
        <v>90</v>
      </c>
      <c r="AS25" s="865">
        <v>163</v>
      </c>
      <c r="AT25" s="873">
        <v>7086</v>
      </c>
      <c r="AU25" s="883">
        <v>2851</v>
      </c>
      <c r="AV25" s="877">
        <v>1380</v>
      </c>
      <c r="AW25" s="884">
        <v>2855</v>
      </c>
      <c r="AX25" s="904"/>
      <c r="AY25" s="905"/>
      <c r="AZ25" s="906"/>
      <c r="BA25" s="911"/>
    </row>
    <row r="26" spans="1:53" x14ac:dyDescent="0.2">
      <c r="A26" s="920">
        <v>2023.1</v>
      </c>
      <c r="B26" s="863">
        <v>164</v>
      </c>
      <c r="C26" s="864">
        <v>269</v>
      </c>
      <c r="D26" s="864">
        <v>156</v>
      </c>
      <c r="E26" s="864">
        <v>229</v>
      </c>
      <c r="F26" s="864">
        <v>730</v>
      </c>
      <c r="G26" s="864">
        <v>251</v>
      </c>
      <c r="H26" s="861"/>
      <c r="I26" s="864">
        <v>29</v>
      </c>
      <c r="J26" s="864">
        <v>81</v>
      </c>
      <c r="K26" s="864">
        <v>413</v>
      </c>
      <c r="L26" s="864">
        <v>242</v>
      </c>
      <c r="M26" s="864">
        <v>57</v>
      </c>
      <c r="N26" s="864">
        <v>75</v>
      </c>
      <c r="O26" s="864">
        <v>247</v>
      </c>
      <c r="P26" s="864">
        <v>96</v>
      </c>
      <c r="Q26" s="864">
        <v>535</v>
      </c>
      <c r="R26" s="861"/>
      <c r="S26" s="864">
        <v>45</v>
      </c>
      <c r="T26" s="864">
        <v>362</v>
      </c>
      <c r="U26" s="864">
        <v>122</v>
      </c>
      <c r="V26" s="864">
        <v>121</v>
      </c>
      <c r="W26" s="864">
        <v>24</v>
      </c>
      <c r="X26" s="864">
        <v>54</v>
      </c>
      <c r="Y26" s="864">
        <v>88</v>
      </c>
      <c r="Z26" s="864">
        <v>105</v>
      </c>
      <c r="AA26" s="864">
        <v>93</v>
      </c>
      <c r="AB26" s="864">
        <v>162</v>
      </c>
      <c r="AC26" s="864">
        <v>160</v>
      </c>
      <c r="AD26" s="864">
        <v>38</v>
      </c>
      <c r="AE26" s="864">
        <v>48</v>
      </c>
      <c r="AF26" s="864">
        <v>86</v>
      </c>
      <c r="AG26" s="864">
        <v>54</v>
      </c>
      <c r="AH26" s="864">
        <v>181</v>
      </c>
      <c r="AI26" s="861"/>
      <c r="AJ26" s="864">
        <v>121</v>
      </c>
      <c r="AK26" s="864">
        <v>131</v>
      </c>
      <c r="AL26" s="864">
        <v>328</v>
      </c>
      <c r="AM26" s="861"/>
      <c r="AN26" s="864">
        <v>102</v>
      </c>
      <c r="AO26" s="864">
        <v>655</v>
      </c>
      <c r="AP26" s="864">
        <v>78</v>
      </c>
      <c r="AQ26" s="864">
        <v>94</v>
      </c>
      <c r="AR26" s="864">
        <v>90</v>
      </c>
      <c r="AS26" s="865">
        <v>163</v>
      </c>
      <c r="AT26" s="873">
        <v>7079</v>
      </c>
      <c r="AU26" s="883">
        <v>2847</v>
      </c>
      <c r="AV26" s="877">
        <v>1381</v>
      </c>
      <c r="AW26" s="884">
        <v>2851</v>
      </c>
      <c r="AX26" s="904"/>
      <c r="AY26" s="905"/>
      <c r="AZ26" s="906"/>
      <c r="BA26" s="911"/>
    </row>
    <row r="27" spans="1:53" x14ac:dyDescent="0.2">
      <c r="A27" s="920">
        <v>2024.04</v>
      </c>
      <c r="B27" s="863">
        <v>159</v>
      </c>
      <c r="C27" s="864">
        <v>269</v>
      </c>
      <c r="D27" s="864">
        <v>164</v>
      </c>
      <c r="E27" s="864">
        <v>230</v>
      </c>
      <c r="F27" s="864">
        <v>734</v>
      </c>
      <c r="G27" s="864">
        <v>251</v>
      </c>
      <c r="H27" s="860">
        <v>12</v>
      </c>
      <c r="I27" s="864">
        <v>29</v>
      </c>
      <c r="J27" s="864">
        <v>81</v>
      </c>
      <c r="K27" s="864">
        <v>413</v>
      </c>
      <c r="L27" s="864">
        <v>242</v>
      </c>
      <c r="M27" s="864">
        <v>57</v>
      </c>
      <c r="N27" s="864">
        <v>75</v>
      </c>
      <c r="O27" s="864">
        <v>247</v>
      </c>
      <c r="P27" s="864">
        <v>97</v>
      </c>
      <c r="Q27" s="864">
        <v>534</v>
      </c>
      <c r="R27" s="860">
        <v>103</v>
      </c>
      <c r="S27" s="864">
        <v>45</v>
      </c>
      <c r="T27" s="864">
        <v>362</v>
      </c>
      <c r="U27" s="864">
        <v>122</v>
      </c>
      <c r="V27" s="864">
        <v>121</v>
      </c>
      <c r="W27" s="864">
        <v>24</v>
      </c>
      <c r="X27" s="864">
        <v>54</v>
      </c>
      <c r="Y27" s="864">
        <v>88</v>
      </c>
      <c r="Z27" s="864">
        <v>108</v>
      </c>
      <c r="AA27" s="864">
        <v>93</v>
      </c>
      <c r="AB27" s="864">
        <v>163</v>
      </c>
      <c r="AC27" s="864">
        <v>160</v>
      </c>
      <c r="AD27" s="864">
        <v>38</v>
      </c>
      <c r="AE27" s="864">
        <v>49</v>
      </c>
      <c r="AF27" s="864">
        <v>85</v>
      </c>
      <c r="AG27" s="864">
        <v>54</v>
      </c>
      <c r="AH27" s="864">
        <v>181</v>
      </c>
      <c r="AI27" s="860">
        <v>70</v>
      </c>
      <c r="AJ27" s="864">
        <v>120</v>
      </c>
      <c r="AK27" s="864">
        <v>131</v>
      </c>
      <c r="AL27" s="864">
        <v>328</v>
      </c>
      <c r="AM27" s="860">
        <v>80</v>
      </c>
      <c r="AN27" s="864">
        <v>102</v>
      </c>
      <c r="AO27" s="864">
        <v>655</v>
      </c>
      <c r="AP27" s="864">
        <v>77</v>
      </c>
      <c r="AQ27" s="864">
        <v>93</v>
      </c>
      <c r="AR27" s="864">
        <v>92</v>
      </c>
      <c r="AS27" s="865">
        <v>163</v>
      </c>
      <c r="AT27" s="873">
        <v>7090</v>
      </c>
      <c r="AU27" s="883">
        <v>2852</v>
      </c>
      <c r="AV27" s="877">
        <v>1383</v>
      </c>
      <c r="AW27" s="884">
        <v>2855</v>
      </c>
      <c r="AX27" s="901">
        <v>7355</v>
      </c>
      <c r="AY27" s="902">
        <v>2852</v>
      </c>
      <c r="AZ27" s="860">
        <v>1636</v>
      </c>
      <c r="BA27" s="912">
        <v>2867</v>
      </c>
    </row>
    <row r="28" spans="1:53" x14ac:dyDescent="0.2">
      <c r="A28" s="920">
        <v>2024.1</v>
      </c>
      <c r="B28" s="863">
        <v>154</v>
      </c>
      <c r="C28" s="864">
        <v>251</v>
      </c>
      <c r="D28" s="864">
        <v>153</v>
      </c>
      <c r="E28" s="864">
        <v>218</v>
      </c>
      <c r="F28" s="864">
        <v>717</v>
      </c>
      <c r="G28" s="864">
        <v>242</v>
      </c>
      <c r="H28" s="877">
        <v>110</v>
      </c>
      <c r="I28" s="864">
        <v>29</v>
      </c>
      <c r="J28" s="864">
        <v>80</v>
      </c>
      <c r="K28" s="864">
        <v>406</v>
      </c>
      <c r="L28" s="864">
        <v>230</v>
      </c>
      <c r="M28" s="864">
        <v>56</v>
      </c>
      <c r="N28" s="864">
        <v>66</v>
      </c>
      <c r="O28" s="864">
        <v>241</v>
      </c>
      <c r="P28" s="864">
        <v>93</v>
      </c>
      <c r="Q28" s="864">
        <v>476</v>
      </c>
      <c r="R28" s="877">
        <v>114</v>
      </c>
      <c r="S28" s="864">
        <v>46</v>
      </c>
      <c r="T28" s="864">
        <v>351</v>
      </c>
      <c r="U28" s="864">
        <v>115</v>
      </c>
      <c r="V28" s="864">
        <v>115</v>
      </c>
      <c r="W28" s="864">
        <v>25</v>
      </c>
      <c r="X28" s="864">
        <v>52</v>
      </c>
      <c r="Y28" s="864">
        <v>82</v>
      </c>
      <c r="Z28" s="864">
        <v>105</v>
      </c>
      <c r="AA28" s="864">
        <v>90</v>
      </c>
      <c r="AB28" s="864">
        <v>159</v>
      </c>
      <c r="AC28" s="864">
        <v>143</v>
      </c>
      <c r="AD28" s="864">
        <v>38</v>
      </c>
      <c r="AE28" s="864">
        <v>47</v>
      </c>
      <c r="AF28" s="864">
        <v>80</v>
      </c>
      <c r="AG28" s="864">
        <v>52</v>
      </c>
      <c r="AH28" s="864">
        <v>175</v>
      </c>
      <c r="AI28" s="877">
        <v>77</v>
      </c>
      <c r="AJ28" s="864">
        <v>114</v>
      </c>
      <c r="AK28" s="864">
        <v>129</v>
      </c>
      <c r="AL28" s="864">
        <v>321</v>
      </c>
      <c r="AM28" s="877">
        <v>76</v>
      </c>
      <c r="AN28" s="864">
        <v>99</v>
      </c>
      <c r="AO28" s="864">
        <v>643</v>
      </c>
      <c r="AP28" s="864">
        <v>73</v>
      </c>
      <c r="AQ28" s="864">
        <v>91</v>
      </c>
      <c r="AR28" s="864">
        <v>84</v>
      </c>
      <c r="AS28" s="865">
        <v>157</v>
      </c>
      <c r="AT28" s="873">
        <v>6798</v>
      </c>
      <c r="AU28" s="883">
        <v>2728</v>
      </c>
      <c r="AV28" s="877">
        <v>1332</v>
      </c>
      <c r="AW28" s="884">
        <v>2738</v>
      </c>
      <c r="AX28" s="873">
        <v>7175</v>
      </c>
      <c r="AY28" s="883">
        <v>2728</v>
      </c>
      <c r="AZ28" s="877">
        <v>1599</v>
      </c>
      <c r="BA28" s="913">
        <v>2848</v>
      </c>
    </row>
    <row r="29" spans="1:53" x14ac:dyDescent="0.2">
      <c r="A29" s="920">
        <v>2025.04</v>
      </c>
      <c r="B29" s="863">
        <v>182</v>
      </c>
      <c r="C29" s="864">
        <v>260</v>
      </c>
      <c r="D29" s="864">
        <v>168</v>
      </c>
      <c r="E29" s="864">
        <v>232</v>
      </c>
      <c r="F29" s="864">
        <v>712</v>
      </c>
      <c r="G29" s="864">
        <v>245</v>
      </c>
      <c r="H29" s="864">
        <v>113</v>
      </c>
      <c r="I29" s="864">
        <v>28</v>
      </c>
      <c r="J29" s="864">
        <v>98</v>
      </c>
      <c r="K29" s="864">
        <v>401</v>
      </c>
      <c r="L29" s="864">
        <v>232</v>
      </c>
      <c r="M29" s="864">
        <v>55</v>
      </c>
      <c r="N29" s="864">
        <v>59</v>
      </c>
      <c r="O29" s="864">
        <v>236</v>
      </c>
      <c r="P29" s="864">
        <v>89</v>
      </c>
      <c r="Q29" s="864">
        <v>528</v>
      </c>
      <c r="R29" s="864">
        <v>113</v>
      </c>
      <c r="S29" s="864">
        <v>45</v>
      </c>
      <c r="T29" s="864">
        <v>340</v>
      </c>
      <c r="U29" s="864">
        <v>108</v>
      </c>
      <c r="V29" s="864">
        <v>106</v>
      </c>
      <c r="W29" s="864">
        <v>23</v>
      </c>
      <c r="X29" s="864">
        <v>51</v>
      </c>
      <c r="Y29" s="864">
        <v>79</v>
      </c>
      <c r="Z29" s="864">
        <v>99</v>
      </c>
      <c r="AA29" s="864">
        <v>84</v>
      </c>
      <c r="AB29" s="864">
        <v>156</v>
      </c>
      <c r="AC29" s="864">
        <v>105</v>
      </c>
      <c r="AD29" s="864">
        <v>38</v>
      </c>
      <c r="AE29" s="864">
        <v>45</v>
      </c>
      <c r="AF29" s="864">
        <v>75</v>
      </c>
      <c r="AG29" s="864">
        <v>49</v>
      </c>
      <c r="AH29" s="864">
        <v>188</v>
      </c>
      <c r="AI29" s="864">
        <v>78</v>
      </c>
      <c r="AJ29" s="864">
        <v>110</v>
      </c>
      <c r="AK29" s="864">
        <v>127</v>
      </c>
      <c r="AL29" s="864">
        <v>334</v>
      </c>
      <c r="AM29" s="864">
        <v>64</v>
      </c>
      <c r="AN29" s="864">
        <v>101</v>
      </c>
      <c r="AO29" s="864">
        <v>648</v>
      </c>
      <c r="AP29" s="864">
        <v>70</v>
      </c>
      <c r="AQ29" s="864">
        <v>89</v>
      </c>
      <c r="AR29" s="864">
        <v>76</v>
      </c>
      <c r="AS29" s="865">
        <v>163</v>
      </c>
      <c r="AT29" s="873">
        <v>6834</v>
      </c>
      <c r="AU29" s="883">
        <v>2687</v>
      </c>
      <c r="AV29" s="877">
        <v>1342</v>
      </c>
      <c r="AW29" s="884">
        <v>2604</v>
      </c>
      <c r="AX29" s="873">
        <v>7202</v>
      </c>
      <c r="AY29" s="883">
        <v>2687</v>
      </c>
      <c r="AZ29" s="877">
        <v>1642</v>
      </c>
      <c r="BA29" s="913">
        <v>2873</v>
      </c>
    </row>
    <row r="30" spans="1:53" x14ac:dyDescent="0.2">
      <c r="A30" s="920">
        <v>2025.1</v>
      </c>
      <c r="B30" s="863" t="e">
        <v>#N/A</v>
      </c>
      <c r="C30" s="864" t="e">
        <v>#N/A</v>
      </c>
      <c r="D30" s="864" t="e">
        <v>#N/A</v>
      </c>
      <c r="E30" s="864" t="e">
        <v>#N/A</v>
      </c>
      <c r="F30" s="864" t="e">
        <v>#N/A</v>
      </c>
      <c r="G30" s="864" t="e">
        <v>#N/A</v>
      </c>
      <c r="H30" s="864"/>
      <c r="I30" s="864" t="e">
        <v>#N/A</v>
      </c>
      <c r="J30" s="864" t="e">
        <v>#N/A</v>
      </c>
      <c r="K30" s="864" t="e">
        <v>#N/A</v>
      </c>
      <c r="L30" s="864" t="e">
        <v>#N/A</v>
      </c>
      <c r="M30" s="864" t="e">
        <v>#N/A</v>
      </c>
      <c r="N30" s="864" t="e">
        <v>#N/A</v>
      </c>
      <c r="O30" s="864" t="e">
        <v>#N/A</v>
      </c>
      <c r="P30" s="864" t="e">
        <v>#N/A</v>
      </c>
      <c r="Q30" s="864" t="e">
        <v>#N/A</v>
      </c>
      <c r="R30" s="864"/>
      <c r="S30" s="864" t="e">
        <v>#N/A</v>
      </c>
      <c r="T30" s="864" t="e">
        <v>#N/A</v>
      </c>
      <c r="U30" s="864" t="e">
        <v>#N/A</v>
      </c>
      <c r="V30" s="864" t="e">
        <v>#N/A</v>
      </c>
      <c r="W30" s="864" t="e">
        <v>#N/A</v>
      </c>
      <c r="X30" s="864" t="e">
        <v>#N/A</v>
      </c>
      <c r="Y30" s="864" t="e">
        <v>#N/A</v>
      </c>
      <c r="Z30" s="864" t="e">
        <v>#N/A</v>
      </c>
      <c r="AA30" s="864" t="e">
        <v>#N/A</v>
      </c>
      <c r="AB30" s="864" t="e">
        <v>#N/A</v>
      </c>
      <c r="AC30" s="864" t="e">
        <v>#N/A</v>
      </c>
      <c r="AD30" s="864" t="e">
        <v>#N/A</v>
      </c>
      <c r="AE30" s="864" t="e">
        <v>#N/A</v>
      </c>
      <c r="AF30" s="864" t="e">
        <v>#N/A</v>
      </c>
      <c r="AG30" s="864" t="e">
        <v>#N/A</v>
      </c>
      <c r="AH30" s="864" t="e">
        <v>#N/A</v>
      </c>
      <c r="AI30" s="864"/>
      <c r="AJ30" s="864" t="e">
        <v>#N/A</v>
      </c>
      <c r="AK30" s="864" t="e">
        <v>#N/A</v>
      </c>
      <c r="AL30" s="864" t="e">
        <v>#N/A</v>
      </c>
      <c r="AM30" s="864"/>
      <c r="AN30" s="864" t="e">
        <v>#N/A</v>
      </c>
      <c r="AO30" s="864" t="e">
        <v>#N/A</v>
      </c>
      <c r="AP30" s="864" t="e">
        <v>#N/A</v>
      </c>
      <c r="AQ30" s="864" t="e">
        <v>#N/A</v>
      </c>
      <c r="AR30" s="864" t="e">
        <v>#N/A</v>
      </c>
      <c r="AS30" s="865" t="e">
        <v>#N/A</v>
      </c>
      <c r="AT30" s="873" t="e">
        <v>#N/A</v>
      </c>
      <c r="AU30" s="883" t="e">
        <v>#N/A</v>
      </c>
      <c r="AV30" s="877" t="e">
        <v>#N/A</v>
      </c>
      <c r="AW30" s="884" t="e">
        <v>#N/A</v>
      </c>
      <c r="AX30" s="873" t="e">
        <v>#N/A</v>
      </c>
      <c r="AY30" s="883" t="e">
        <v>#N/A</v>
      </c>
      <c r="AZ30" s="877" t="e">
        <v>#N/A</v>
      </c>
      <c r="BA30" s="913" t="e">
        <v>#N/A</v>
      </c>
    </row>
    <row r="31" spans="1:53" x14ac:dyDescent="0.2">
      <c r="A31" s="920">
        <v>2026.04</v>
      </c>
      <c r="B31" s="863" t="e">
        <v>#N/A</v>
      </c>
      <c r="C31" s="864" t="e">
        <v>#N/A</v>
      </c>
      <c r="D31" s="864" t="e">
        <v>#N/A</v>
      </c>
      <c r="E31" s="864" t="e">
        <v>#N/A</v>
      </c>
      <c r="F31" s="864" t="e">
        <v>#N/A</v>
      </c>
      <c r="G31" s="864" t="e">
        <v>#N/A</v>
      </c>
      <c r="H31" s="864" t="e">
        <v>#N/A</v>
      </c>
      <c r="I31" s="864" t="e">
        <v>#N/A</v>
      </c>
      <c r="J31" s="864" t="e">
        <v>#N/A</v>
      </c>
      <c r="K31" s="864" t="e">
        <v>#N/A</v>
      </c>
      <c r="L31" s="864" t="e">
        <v>#N/A</v>
      </c>
      <c r="M31" s="864" t="e">
        <v>#N/A</v>
      </c>
      <c r="N31" s="864" t="e">
        <v>#N/A</v>
      </c>
      <c r="O31" s="864" t="e">
        <v>#N/A</v>
      </c>
      <c r="P31" s="864" t="e">
        <v>#N/A</v>
      </c>
      <c r="Q31" s="864" t="e">
        <v>#N/A</v>
      </c>
      <c r="R31" s="864" t="e">
        <v>#N/A</v>
      </c>
      <c r="S31" s="864" t="e">
        <v>#N/A</v>
      </c>
      <c r="T31" s="864" t="e">
        <v>#N/A</v>
      </c>
      <c r="U31" s="864" t="e">
        <v>#N/A</v>
      </c>
      <c r="V31" s="864" t="e">
        <v>#N/A</v>
      </c>
      <c r="W31" s="864" t="e">
        <v>#N/A</v>
      </c>
      <c r="X31" s="864" t="e">
        <v>#N/A</v>
      </c>
      <c r="Y31" s="864" t="e">
        <v>#N/A</v>
      </c>
      <c r="Z31" s="864" t="e">
        <v>#N/A</v>
      </c>
      <c r="AA31" s="864" t="e">
        <v>#N/A</v>
      </c>
      <c r="AB31" s="864" t="e">
        <v>#N/A</v>
      </c>
      <c r="AC31" s="864" t="e">
        <v>#N/A</v>
      </c>
      <c r="AD31" s="864" t="e">
        <v>#N/A</v>
      </c>
      <c r="AE31" s="864" t="e">
        <v>#N/A</v>
      </c>
      <c r="AF31" s="864" t="e">
        <v>#N/A</v>
      </c>
      <c r="AG31" s="864" t="e">
        <v>#N/A</v>
      </c>
      <c r="AH31" s="864" t="e">
        <v>#N/A</v>
      </c>
      <c r="AI31" s="864" t="e">
        <v>#N/A</v>
      </c>
      <c r="AJ31" s="864" t="e">
        <v>#N/A</v>
      </c>
      <c r="AK31" s="864" t="e">
        <v>#N/A</v>
      </c>
      <c r="AL31" s="864" t="e">
        <v>#N/A</v>
      </c>
      <c r="AM31" s="864" t="e">
        <v>#N/A</v>
      </c>
      <c r="AN31" s="864" t="e">
        <v>#N/A</v>
      </c>
      <c r="AO31" s="864" t="e">
        <v>#N/A</v>
      </c>
      <c r="AP31" s="864" t="e">
        <v>#N/A</v>
      </c>
      <c r="AQ31" s="864" t="e">
        <v>#N/A</v>
      </c>
      <c r="AR31" s="864" t="e">
        <v>#N/A</v>
      </c>
      <c r="AS31" s="865" t="e">
        <v>#N/A</v>
      </c>
      <c r="AT31" s="873" t="e">
        <v>#N/A</v>
      </c>
      <c r="AU31" s="883" t="e">
        <v>#N/A</v>
      </c>
      <c r="AV31" s="877" t="e">
        <v>#N/A</v>
      </c>
      <c r="AW31" s="884" t="e">
        <v>#N/A</v>
      </c>
      <c r="AX31" s="873" t="e">
        <v>#N/A</v>
      </c>
      <c r="AY31" s="883" t="e">
        <v>#N/A</v>
      </c>
      <c r="AZ31" s="877" t="e">
        <v>#N/A</v>
      </c>
      <c r="BA31" s="913" t="e">
        <v>#N/A</v>
      </c>
    </row>
    <row r="32" spans="1:53" x14ac:dyDescent="0.2">
      <c r="A32" s="920">
        <v>2026.1</v>
      </c>
      <c r="B32" s="863" t="e">
        <v>#N/A</v>
      </c>
      <c r="C32" s="864" t="e">
        <v>#N/A</v>
      </c>
      <c r="D32" s="864" t="e">
        <v>#N/A</v>
      </c>
      <c r="E32" s="864" t="e">
        <v>#N/A</v>
      </c>
      <c r="F32" s="864" t="e">
        <v>#N/A</v>
      </c>
      <c r="G32" s="864" t="e">
        <v>#N/A</v>
      </c>
      <c r="H32" s="864" t="e">
        <v>#N/A</v>
      </c>
      <c r="I32" s="864" t="e">
        <v>#N/A</v>
      </c>
      <c r="J32" s="864" t="e">
        <v>#N/A</v>
      </c>
      <c r="K32" s="864" t="e">
        <v>#N/A</v>
      </c>
      <c r="L32" s="864" t="e">
        <v>#N/A</v>
      </c>
      <c r="M32" s="864" t="e">
        <v>#N/A</v>
      </c>
      <c r="N32" s="864" t="e">
        <v>#N/A</v>
      </c>
      <c r="O32" s="864" t="e">
        <v>#N/A</v>
      </c>
      <c r="P32" s="864" t="e">
        <v>#N/A</v>
      </c>
      <c r="Q32" s="864" t="e">
        <v>#N/A</v>
      </c>
      <c r="R32" s="864" t="e">
        <v>#N/A</v>
      </c>
      <c r="S32" s="864" t="e">
        <v>#N/A</v>
      </c>
      <c r="T32" s="864" t="e">
        <v>#N/A</v>
      </c>
      <c r="U32" s="864" t="e">
        <v>#N/A</v>
      </c>
      <c r="V32" s="864" t="e">
        <v>#N/A</v>
      </c>
      <c r="W32" s="864" t="e">
        <v>#N/A</v>
      </c>
      <c r="X32" s="864" t="e">
        <v>#N/A</v>
      </c>
      <c r="Y32" s="864" t="e">
        <v>#N/A</v>
      </c>
      <c r="Z32" s="864" t="e">
        <v>#N/A</v>
      </c>
      <c r="AA32" s="864" t="e">
        <v>#N/A</v>
      </c>
      <c r="AB32" s="864" t="e">
        <v>#N/A</v>
      </c>
      <c r="AC32" s="864" t="e">
        <v>#N/A</v>
      </c>
      <c r="AD32" s="864" t="e">
        <v>#N/A</v>
      </c>
      <c r="AE32" s="864" t="e">
        <v>#N/A</v>
      </c>
      <c r="AF32" s="864" t="e">
        <v>#N/A</v>
      </c>
      <c r="AG32" s="864" t="e">
        <v>#N/A</v>
      </c>
      <c r="AH32" s="864" t="e">
        <v>#N/A</v>
      </c>
      <c r="AI32" s="864" t="e">
        <v>#N/A</v>
      </c>
      <c r="AJ32" s="864" t="e">
        <v>#N/A</v>
      </c>
      <c r="AK32" s="864" t="e">
        <v>#N/A</v>
      </c>
      <c r="AL32" s="864" t="e">
        <v>#N/A</v>
      </c>
      <c r="AM32" s="864" t="e">
        <v>#N/A</v>
      </c>
      <c r="AN32" s="864" t="e">
        <v>#N/A</v>
      </c>
      <c r="AO32" s="864" t="e">
        <v>#N/A</v>
      </c>
      <c r="AP32" s="864" t="e">
        <v>#N/A</v>
      </c>
      <c r="AQ32" s="864" t="e">
        <v>#N/A</v>
      </c>
      <c r="AR32" s="864" t="e">
        <v>#N/A</v>
      </c>
      <c r="AS32" s="865" t="e">
        <v>#N/A</v>
      </c>
      <c r="AT32" s="873" t="e">
        <v>#N/A</v>
      </c>
      <c r="AU32" s="883" t="e">
        <v>#N/A</v>
      </c>
      <c r="AV32" s="877" t="e">
        <v>#N/A</v>
      </c>
      <c r="AW32" s="884" t="e">
        <v>#N/A</v>
      </c>
      <c r="AX32" s="873" t="e">
        <v>#N/A</v>
      </c>
      <c r="AY32" s="883" t="e">
        <v>#N/A</v>
      </c>
      <c r="AZ32" s="877" t="e">
        <v>#N/A</v>
      </c>
      <c r="BA32" s="913" t="e">
        <v>#N/A</v>
      </c>
    </row>
    <row r="33" spans="1:53" x14ac:dyDescent="0.2">
      <c r="A33" s="920">
        <v>2027.04</v>
      </c>
      <c r="B33" s="863" t="e">
        <v>#N/A</v>
      </c>
      <c r="C33" s="864" t="e">
        <v>#N/A</v>
      </c>
      <c r="D33" s="864" t="e">
        <v>#N/A</v>
      </c>
      <c r="E33" s="864" t="e">
        <v>#N/A</v>
      </c>
      <c r="F33" s="864" t="e">
        <v>#N/A</v>
      </c>
      <c r="G33" s="864" t="e">
        <v>#N/A</v>
      </c>
      <c r="H33" s="864" t="e">
        <v>#N/A</v>
      </c>
      <c r="I33" s="864" t="e">
        <v>#N/A</v>
      </c>
      <c r="J33" s="864" t="e">
        <v>#N/A</v>
      </c>
      <c r="K33" s="864" t="e">
        <v>#N/A</v>
      </c>
      <c r="L33" s="864" t="e">
        <v>#N/A</v>
      </c>
      <c r="M33" s="864" t="e">
        <v>#N/A</v>
      </c>
      <c r="N33" s="864" t="e">
        <v>#N/A</v>
      </c>
      <c r="O33" s="864" t="e">
        <v>#N/A</v>
      </c>
      <c r="P33" s="864" t="e">
        <v>#N/A</v>
      </c>
      <c r="Q33" s="864" t="e">
        <v>#N/A</v>
      </c>
      <c r="R33" s="864" t="e">
        <v>#N/A</v>
      </c>
      <c r="S33" s="864" t="e">
        <v>#N/A</v>
      </c>
      <c r="T33" s="864" t="e">
        <v>#N/A</v>
      </c>
      <c r="U33" s="864" t="e">
        <v>#N/A</v>
      </c>
      <c r="V33" s="864" t="e">
        <v>#N/A</v>
      </c>
      <c r="W33" s="864" t="e">
        <v>#N/A</v>
      </c>
      <c r="X33" s="864" t="e">
        <v>#N/A</v>
      </c>
      <c r="Y33" s="864" t="e">
        <v>#N/A</v>
      </c>
      <c r="Z33" s="864" t="e">
        <v>#N/A</v>
      </c>
      <c r="AA33" s="864" t="e">
        <v>#N/A</v>
      </c>
      <c r="AB33" s="864" t="e">
        <v>#N/A</v>
      </c>
      <c r="AC33" s="864" t="e">
        <v>#N/A</v>
      </c>
      <c r="AD33" s="864" t="e">
        <v>#N/A</v>
      </c>
      <c r="AE33" s="864" t="e">
        <v>#N/A</v>
      </c>
      <c r="AF33" s="864" t="e">
        <v>#N/A</v>
      </c>
      <c r="AG33" s="864" t="e">
        <v>#N/A</v>
      </c>
      <c r="AH33" s="864" t="e">
        <v>#N/A</v>
      </c>
      <c r="AI33" s="864" t="e">
        <v>#N/A</v>
      </c>
      <c r="AJ33" s="864" t="e">
        <v>#N/A</v>
      </c>
      <c r="AK33" s="864" t="e">
        <v>#N/A</v>
      </c>
      <c r="AL33" s="864" t="e">
        <v>#N/A</v>
      </c>
      <c r="AM33" s="864" t="e">
        <v>#N/A</v>
      </c>
      <c r="AN33" s="864" t="e">
        <v>#N/A</v>
      </c>
      <c r="AO33" s="864" t="e">
        <v>#N/A</v>
      </c>
      <c r="AP33" s="864" t="e">
        <v>#N/A</v>
      </c>
      <c r="AQ33" s="864" t="e">
        <v>#N/A</v>
      </c>
      <c r="AR33" s="864" t="e">
        <v>#N/A</v>
      </c>
      <c r="AS33" s="865" t="e">
        <v>#N/A</v>
      </c>
      <c r="AT33" s="873" t="e">
        <v>#N/A</v>
      </c>
      <c r="AU33" s="883" t="e">
        <v>#N/A</v>
      </c>
      <c r="AV33" s="877" t="e">
        <v>#N/A</v>
      </c>
      <c r="AW33" s="884" t="e">
        <v>#N/A</v>
      </c>
      <c r="AX33" s="873" t="e">
        <v>#N/A</v>
      </c>
      <c r="AY33" s="883" t="e">
        <v>#N/A</v>
      </c>
      <c r="AZ33" s="877" t="e">
        <v>#N/A</v>
      </c>
      <c r="BA33" s="913" t="e">
        <v>#N/A</v>
      </c>
    </row>
    <row r="34" spans="1:53" x14ac:dyDescent="0.2">
      <c r="A34" s="920">
        <v>2027.1</v>
      </c>
      <c r="B34" s="863" t="e">
        <v>#N/A</v>
      </c>
      <c r="C34" s="864" t="e">
        <v>#N/A</v>
      </c>
      <c r="D34" s="864" t="e">
        <v>#N/A</v>
      </c>
      <c r="E34" s="864" t="e">
        <v>#N/A</v>
      </c>
      <c r="F34" s="864" t="e">
        <v>#N/A</v>
      </c>
      <c r="G34" s="864" t="e">
        <v>#N/A</v>
      </c>
      <c r="H34" s="864" t="e">
        <v>#N/A</v>
      </c>
      <c r="I34" s="864" t="e">
        <v>#N/A</v>
      </c>
      <c r="J34" s="864" t="e">
        <v>#N/A</v>
      </c>
      <c r="K34" s="864" t="e">
        <v>#N/A</v>
      </c>
      <c r="L34" s="864" t="e">
        <v>#N/A</v>
      </c>
      <c r="M34" s="864" t="e">
        <v>#N/A</v>
      </c>
      <c r="N34" s="864" t="e">
        <v>#N/A</v>
      </c>
      <c r="O34" s="864" t="e">
        <v>#N/A</v>
      </c>
      <c r="P34" s="864" t="e">
        <v>#N/A</v>
      </c>
      <c r="Q34" s="864" t="e">
        <v>#N/A</v>
      </c>
      <c r="R34" s="864" t="e">
        <v>#N/A</v>
      </c>
      <c r="S34" s="864" t="e">
        <v>#N/A</v>
      </c>
      <c r="T34" s="864" t="e">
        <v>#N/A</v>
      </c>
      <c r="U34" s="864" t="e">
        <v>#N/A</v>
      </c>
      <c r="V34" s="864" t="e">
        <v>#N/A</v>
      </c>
      <c r="W34" s="864" t="e">
        <v>#N/A</v>
      </c>
      <c r="X34" s="864" t="e">
        <v>#N/A</v>
      </c>
      <c r="Y34" s="864" t="e">
        <v>#N/A</v>
      </c>
      <c r="Z34" s="864" t="e">
        <v>#N/A</v>
      </c>
      <c r="AA34" s="864" t="e">
        <v>#N/A</v>
      </c>
      <c r="AB34" s="864" t="e">
        <v>#N/A</v>
      </c>
      <c r="AC34" s="864" t="e">
        <v>#N/A</v>
      </c>
      <c r="AD34" s="864" t="e">
        <v>#N/A</v>
      </c>
      <c r="AE34" s="864" t="e">
        <v>#N/A</v>
      </c>
      <c r="AF34" s="864" t="e">
        <v>#N/A</v>
      </c>
      <c r="AG34" s="864" t="e">
        <v>#N/A</v>
      </c>
      <c r="AH34" s="864" t="e">
        <v>#N/A</v>
      </c>
      <c r="AI34" s="864" t="e">
        <v>#N/A</v>
      </c>
      <c r="AJ34" s="864" t="e">
        <v>#N/A</v>
      </c>
      <c r="AK34" s="864" t="e">
        <v>#N/A</v>
      </c>
      <c r="AL34" s="864" t="e">
        <v>#N/A</v>
      </c>
      <c r="AM34" s="864" t="e">
        <v>#N/A</v>
      </c>
      <c r="AN34" s="864" t="e">
        <v>#N/A</v>
      </c>
      <c r="AO34" s="864" t="e">
        <v>#N/A</v>
      </c>
      <c r="AP34" s="864" t="e">
        <v>#N/A</v>
      </c>
      <c r="AQ34" s="864" t="e">
        <v>#N/A</v>
      </c>
      <c r="AR34" s="864" t="e">
        <v>#N/A</v>
      </c>
      <c r="AS34" s="865" t="e">
        <v>#N/A</v>
      </c>
      <c r="AT34" s="873" t="e">
        <v>#N/A</v>
      </c>
      <c r="AU34" s="883" t="e">
        <v>#N/A</v>
      </c>
      <c r="AV34" s="877" t="e">
        <v>#N/A</v>
      </c>
      <c r="AW34" s="884" t="e">
        <v>#N/A</v>
      </c>
      <c r="AX34" s="873" t="e">
        <v>#N/A</v>
      </c>
      <c r="AY34" s="883" t="e">
        <v>#N/A</v>
      </c>
      <c r="AZ34" s="877" t="e">
        <v>#N/A</v>
      </c>
      <c r="BA34" s="913" t="e">
        <v>#N/A</v>
      </c>
    </row>
    <row r="35" spans="1:53" x14ac:dyDescent="0.2">
      <c r="A35" s="920">
        <v>2028.04</v>
      </c>
      <c r="B35" s="863" t="e">
        <v>#N/A</v>
      </c>
      <c r="C35" s="864" t="e">
        <v>#N/A</v>
      </c>
      <c r="D35" s="864" t="e">
        <v>#N/A</v>
      </c>
      <c r="E35" s="864" t="e">
        <v>#N/A</v>
      </c>
      <c r="F35" s="864" t="e">
        <v>#N/A</v>
      </c>
      <c r="G35" s="864" t="e">
        <v>#N/A</v>
      </c>
      <c r="H35" s="864" t="e">
        <v>#N/A</v>
      </c>
      <c r="I35" s="864" t="e">
        <v>#N/A</v>
      </c>
      <c r="J35" s="864" t="e">
        <v>#N/A</v>
      </c>
      <c r="K35" s="864" t="e">
        <v>#N/A</v>
      </c>
      <c r="L35" s="864" t="e">
        <v>#N/A</v>
      </c>
      <c r="M35" s="864" t="e">
        <v>#N/A</v>
      </c>
      <c r="N35" s="864" t="e">
        <v>#N/A</v>
      </c>
      <c r="O35" s="864" t="e">
        <v>#N/A</v>
      </c>
      <c r="P35" s="864" t="e">
        <v>#N/A</v>
      </c>
      <c r="Q35" s="864" t="e">
        <v>#N/A</v>
      </c>
      <c r="R35" s="864" t="e">
        <v>#N/A</v>
      </c>
      <c r="S35" s="864" t="e">
        <v>#N/A</v>
      </c>
      <c r="T35" s="864" t="e">
        <v>#N/A</v>
      </c>
      <c r="U35" s="864" t="e">
        <v>#N/A</v>
      </c>
      <c r="V35" s="864" t="e">
        <v>#N/A</v>
      </c>
      <c r="W35" s="864" t="e">
        <v>#N/A</v>
      </c>
      <c r="X35" s="864" t="e">
        <v>#N/A</v>
      </c>
      <c r="Y35" s="864" t="e">
        <v>#N/A</v>
      </c>
      <c r="Z35" s="864" t="e">
        <v>#N/A</v>
      </c>
      <c r="AA35" s="864" t="e">
        <v>#N/A</v>
      </c>
      <c r="AB35" s="864" t="e">
        <v>#N/A</v>
      </c>
      <c r="AC35" s="864" t="e">
        <v>#N/A</v>
      </c>
      <c r="AD35" s="864" t="e">
        <v>#N/A</v>
      </c>
      <c r="AE35" s="864" t="e">
        <v>#N/A</v>
      </c>
      <c r="AF35" s="864" t="e">
        <v>#N/A</v>
      </c>
      <c r="AG35" s="864" t="e">
        <v>#N/A</v>
      </c>
      <c r="AH35" s="864" t="e">
        <v>#N/A</v>
      </c>
      <c r="AI35" s="864" t="e">
        <v>#N/A</v>
      </c>
      <c r="AJ35" s="864" t="e">
        <v>#N/A</v>
      </c>
      <c r="AK35" s="864" t="e">
        <v>#N/A</v>
      </c>
      <c r="AL35" s="864" t="e">
        <v>#N/A</v>
      </c>
      <c r="AM35" s="864" t="e">
        <v>#N/A</v>
      </c>
      <c r="AN35" s="864" t="e">
        <v>#N/A</v>
      </c>
      <c r="AO35" s="864" t="e">
        <v>#N/A</v>
      </c>
      <c r="AP35" s="864" t="e">
        <v>#N/A</v>
      </c>
      <c r="AQ35" s="864" t="e">
        <v>#N/A</v>
      </c>
      <c r="AR35" s="864" t="e">
        <v>#N/A</v>
      </c>
      <c r="AS35" s="865" t="e">
        <v>#N/A</v>
      </c>
      <c r="AT35" s="873" t="e">
        <v>#N/A</v>
      </c>
      <c r="AU35" s="883" t="e">
        <v>#N/A</v>
      </c>
      <c r="AV35" s="877" t="e">
        <v>#N/A</v>
      </c>
      <c r="AW35" s="884" t="e">
        <v>#N/A</v>
      </c>
      <c r="AX35" s="873" t="e">
        <v>#N/A</v>
      </c>
      <c r="AY35" s="883" t="e">
        <v>#N/A</v>
      </c>
      <c r="AZ35" s="877" t="e">
        <v>#N/A</v>
      </c>
      <c r="BA35" s="913" t="e">
        <v>#N/A</v>
      </c>
    </row>
    <row r="36" spans="1:53" x14ac:dyDescent="0.2">
      <c r="A36" s="920">
        <v>2028.1</v>
      </c>
      <c r="B36" s="863" t="e">
        <v>#N/A</v>
      </c>
      <c r="C36" s="864" t="e">
        <v>#N/A</v>
      </c>
      <c r="D36" s="864" t="e">
        <v>#N/A</v>
      </c>
      <c r="E36" s="864" t="e">
        <v>#N/A</v>
      </c>
      <c r="F36" s="864" t="e">
        <v>#N/A</v>
      </c>
      <c r="G36" s="864" t="e">
        <v>#N/A</v>
      </c>
      <c r="H36" s="864" t="e">
        <v>#N/A</v>
      </c>
      <c r="I36" s="864" t="e">
        <v>#N/A</v>
      </c>
      <c r="J36" s="864" t="e">
        <v>#N/A</v>
      </c>
      <c r="K36" s="864" t="e">
        <v>#N/A</v>
      </c>
      <c r="L36" s="864" t="e">
        <v>#N/A</v>
      </c>
      <c r="M36" s="864" t="e">
        <v>#N/A</v>
      </c>
      <c r="N36" s="864" t="e">
        <v>#N/A</v>
      </c>
      <c r="O36" s="864" t="e">
        <v>#N/A</v>
      </c>
      <c r="P36" s="864" t="e">
        <v>#N/A</v>
      </c>
      <c r="Q36" s="864" t="e">
        <v>#N/A</v>
      </c>
      <c r="R36" s="864" t="e">
        <v>#N/A</v>
      </c>
      <c r="S36" s="864" t="e">
        <v>#N/A</v>
      </c>
      <c r="T36" s="864" t="e">
        <v>#N/A</v>
      </c>
      <c r="U36" s="864" t="e">
        <v>#N/A</v>
      </c>
      <c r="V36" s="864" t="e">
        <v>#N/A</v>
      </c>
      <c r="W36" s="864" t="e">
        <v>#N/A</v>
      </c>
      <c r="X36" s="864" t="e">
        <v>#N/A</v>
      </c>
      <c r="Y36" s="864" t="e">
        <v>#N/A</v>
      </c>
      <c r="Z36" s="864" t="e">
        <v>#N/A</v>
      </c>
      <c r="AA36" s="864" t="e">
        <v>#N/A</v>
      </c>
      <c r="AB36" s="864" t="e">
        <v>#N/A</v>
      </c>
      <c r="AC36" s="864" t="e">
        <v>#N/A</v>
      </c>
      <c r="AD36" s="864" t="e">
        <v>#N/A</v>
      </c>
      <c r="AE36" s="864" t="e">
        <v>#N/A</v>
      </c>
      <c r="AF36" s="864" t="e">
        <v>#N/A</v>
      </c>
      <c r="AG36" s="864" t="e">
        <v>#N/A</v>
      </c>
      <c r="AH36" s="864" t="e">
        <v>#N/A</v>
      </c>
      <c r="AI36" s="864" t="e">
        <v>#N/A</v>
      </c>
      <c r="AJ36" s="864" t="e">
        <v>#N/A</v>
      </c>
      <c r="AK36" s="864" t="e">
        <v>#N/A</v>
      </c>
      <c r="AL36" s="864" t="e">
        <v>#N/A</v>
      </c>
      <c r="AM36" s="864" t="e">
        <v>#N/A</v>
      </c>
      <c r="AN36" s="864" t="e">
        <v>#N/A</v>
      </c>
      <c r="AO36" s="864" t="e">
        <v>#N/A</v>
      </c>
      <c r="AP36" s="864" t="e">
        <v>#N/A</v>
      </c>
      <c r="AQ36" s="864" t="e">
        <v>#N/A</v>
      </c>
      <c r="AR36" s="864" t="e">
        <v>#N/A</v>
      </c>
      <c r="AS36" s="865" t="e">
        <v>#N/A</v>
      </c>
      <c r="AT36" s="873" t="e">
        <v>#N/A</v>
      </c>
      <c r="AU36" s="883" t="e">
        <v>#N/A</v>
      </c>
      <c r="AV36" s="877" t="e">
        <v>#N/A</v>
      </c>
      <c r="AW36" s="884" t="e">
        <v>#N/A</v>
      </c>
      <c r="AX36" s="873" t="e">
        <v>#N/A</v>
      </c>
      <c r="AY36" s="883" t="e">
        <v>#N/A</v>
      </c>
      <c r="AZ36" s="877" t="e">
        <v>#N/A</v>
      </c>
      <c r="BA36" s="913" t="e">
        <v>#N/A</v>
      </c>
    </row>
    <row r="37" spans="1:53" x14ac:dyDescent="0.2">
      <c r="A37" s="920">
        <v>2029.04</v>
      </c>
      <c r="B37" s="863" t="e">
        <v>#N/A</v>
      </c>
      <c r="C37" s="864" t="e">
        <v>#N/A</v>
      </c>
      <c r="D37" s="864" t="e">
        <v>#N/A</v>
      </c>
      <c r="E37" s="864" t="e">
        <v>#N/A</v>
      </c>
      <c r="F37" s="864" t="e">
        <v>#N/A</v>
      </c>
      <c r="G37" s="864" t="e">
        <v>#N/A</v>
      </c>
      <c r="H37" s="864" t="e">
        <v>#N/A</v>
      </c>
      <c r="I37" s="864" t="e">
        <v>#N/A</v>
      </c>
      <c r="J37" s="864" t="e">
        <v>#N/A</v>
      </c>
      <c r="K37" s="864" t="e">
        <v>#N/A</v>
      </c>
      <c r="L37" s="864" t="e">
        <v>#N/A</v>
      </c>
      <c r="M37" s="864" t="e">
        <v>#N/A</v>
      </c>
      <c r="N37" s="864" t="e">
        <v>#N/A</v>
      </c>
      <c r="O37" s="864" t="e">
        <v>#N/A</v>
      </c>
      <c r="P37" s="864" t="e">
        <v>#N/A</v>
      </c>
      <c r="Q37" s="864" t="e">
        <v>#N/A</v>
      </c>
      <c r="R37" s="864" t="e">
        <v>#N/A</v>
      </c>
      <c r="S37" s="864" t="e">
        <v>#N/A</v>
      </c>
      <c r="T37" s="864" t="e">
        <v>#N/A</v>
      </c>
      <c r="U37" s="864" t="e">
        <v>#N/A</v>
      </c>
      <c r="V37" s="864" t="e">
        <v>#N/A</v>
      </c>
      <c r="W37" s="864" t="e">
        <v>#N/A</v>
      </c>
      <c r="X37" s="864" t="e">
        <v>#N/A</v>
      </c>
      <c r="Y37" s="864" t="e">
        <v>#N/A</v>
      </c>
      <c r="Z37" s="864" t="e">
        <v>#N/A</v>
      </c>
      <c r="AA37" s="864" t="e">
        <v>#N/A</v>
      </c>
      <c r="AB37" s="864" t="e">
        <v>#N/A</v>
      </c>
      <c r="AC37" s="864" t="e">
        <v>#N/A</v>
      </c>
      <c r="AD37" s="864" t="e">
        <v>#N/A</v>
      </c>
      <c r="AE37" s="864" t="e">
        <v>#N/A</v>
      </c>
      <c r="AF37" s="864" t="e">
        <v>#N/A</v>
      </c>
      <c r="AG37" s="864" t="e">
        <v>#N/A</v>
      </c>
      <c r="AH37" s="864" t="e">
        <v>#N/A</v>
      </c>
      <c r="AI37" s="864" t="e">
        <v>#N/A</v>
      </c>
      <c r="AJ37" s="864" t="e">
        <v>#N/A</v>
      </c>
      <c r="AK37" s="864" t="e">
        <v>#N/A</v>
      </c>
      <c r="AL37" s="864" t="e">
        <v>#N/A</v>
      </c>
      <c r="AM37" s="864" t="e">
        <v>#N/A</v>
      </c>
      <c r="AN37" s="864" t="e">
        <v>#N/A</v>
      </c>
      <c r="AO37" s="864" t="e">
        <v>#N/A</v>
      </c>
      <c r="AP37" s="864" t="e">
        <v>#N/A</v>
      </c>
      <c r="AQ37" s="864" t="e">
        <v>#N/A</v>
      </c>
      <c r="AR37" s="864" t="e">
        <v>#N/A</v>
      </c>
      <c r="AS37" s="865" t="e">
        <v>#N/A</v>
      </c>
      <c r="AT37" s="873" t="e">
        <v>#N/A</v>
      </c>
      <c r="AU37" s="883" t="e">
        <v>#N/A</v>
      </c>
      <c r="AV37" s="877" t="e">
        <v>#N/A</v>
      </c>
      <c r="AW37" s="884" t="e">
        <v>#N/A</v>
      </c>
      <c r="AX37" s="873" t="e">
        <v>#N/A</v>
      </c>
      <c r="AY37" s="883" t="e">
        <v>#N/A</v>
      </c>
      <c r="AZ37" s="877" t="e">
        <v>#N/A</v>
      </c>
      <c r="BA37" s="913" t="e">
        <v>#N/A</v>
      </c>
    </row>
    <row r="38" spans="1:53" x14ac:dyDescent="0.2">
      <c r="A38" s="920">
        <v>2029.1</v>
      </c>
      <c r="B38" s="863" t="e">
        <v>#N/A</v>
      </c>
      <c r="C38" s="864" t="e">
        <v>#N/A</v>
      </c>
      <c r="D38" s="864" t="e">
        <v>#N/A</v>
      </c>
      <c r="E38" s="864" t="e">
        <v>#N/A</v>
      </c>
      <c r="F38" s="864" t="e">
        <v>#N/A</v>
      </c>
      <c r="G38" s="864" t="e">
        <v>#N/A</v>
      </c>
      <c r="H38" s="864" t="e">
        <v>#N/A</v>
      </c>
      <c r="I38" s="864" t="e">
        <v>#N/A</v>
      </c>
      <c r="J38" s="864" t="e">
        <v>#N/A</v>
      </c>
      <c r="K38" s="864" t="e">
        <v>#N/A</v>
      </c>
      <c r="L38" s="864" t="e">
        <v>#N/A</v>
      </c>
      <c r="M38" s="864" t="e">
        <v>#N/A</v>
      </c>
      <c r="N38" s="864" t="e">
        <v>#N/A</v>
      </c>
      <c r="O38" s="864" t="e">
        <v>#N/A</v>
      </c>
      <c r="P38" s="864" t="e">
        <v>#N/A</v>
      </c>
      <c r="Q38" s="864" t="e">
        <v>#N/A</v>
      </c>
      <c r="R38" s="864" t="e">
        <v>#N/A</v>
      </c>
      <c r="S38" s="864" t="e">
        <v>#N/A</v>
      </c>
      <c r="T38" s="864" t="e">
        <v>#N/A</v>
      </c>
      <c r="U38" s="864" t="e">
        <v>#N/A</v>
      </c>
      <c r="V38" s="864" t="e">
        <v>#N/A</v>
      </c>
      <c r="W38" s="864" t="e">
        <v>#N/A</v>
      </c>
      <c r="X38" s="864" t="e">
        <v>#N/A</v>
      </c>
      <c r="Y38" s="864" t="e">
        <v>#N/A</v>
      </c>
      <c r="Z38" s="864" t="e">
        <v>#N/A</v>
      </c>
      <c r="AA38" s="864" t="e">
        <v>#N/A</v>
      </c>
      <c r="AB38" s="864" t="e">
        <v>#N/A</v>
      </c>
      <c r="AC38" s="864" t="e">
        <v>#N/A</v>
      </c>
      <c r="AD38" s="864" t="e">
        <v>#N/A</v>
      </c>
      <c r="AE38" s="864" t="e">
        <v>#N/A</v>
      </c>
      <c r="AF38" s="864" t="e">
        <v>#N/A</v>
      </c>
      <c r="AG38" s="864" t="e">
        <v>#N/A</v>
      </c>
      <c r="AH38" s="864" t="e">
        <v>#N/A</v>
      </c>
      <c r="AI38" s="864" t="e">
        <v>#N/A</v>
      </c>
      <c r="AJ38" s="864" t="e">
        <v>#N/A</v>
      </c>
      <c r="AK38" s="864" t="e">
        <v>#N/A</v>
      </c>
      <c r="AL38" s="864" t="e">
        <v>#N/A</v>
      </c>
      <c r="AM38" s="864" t="e">
        <v>#N/A</v>
      </c>
      <c r="AN38" s="864" t="e">
        <v>#N/A</v>
      </c>
      <c r="AO38" s="864" t="e">
        <v>#N/A</v>
      </c>
      <c r="AP38" s="864" t="e">
        <v>#N/A</v>
      </c>
      <c r="AQ38" s="864" t="e">
        <v>#N/A</v>
      </c>
      <c r="AR38" s="864" t="e">
        <v>#N/A</v>
      </c>
      <c r="AS38" s="865" t="e">
        <v>#N/A</v>
      </c>
      <c r="AT38" s="873" t="e">
        <v>#N/A</v>
      </c>
      <c r="AU38" s="883" t="e">
        <v>#N/A</v>
      </c>
      <c r="AV38" s="877" t="e">
        <v>#N/A</v>
      </c>
      <c r="AW38" s="884" t="e">
        <v>#N/A</v>
      </c>
      <c r="AX38" s="873" t="e">
        <v>#N/A</v>
      </c>
      <c r="AY38" s="883" t="e">
        <v>#N/A</v>
      </c>
      <c r="AZ38" s="877" t="e">
        <v>#N/A</v>
      </c>
      <c r="BA38" s="913" t="e">
        <v>#N/A</v>
      </c>
    </row>
    <row r="39" spans="1:53" x14ac:dyDescent="0.2">
      <c r="A39" s="920">
        <v>2030.04</v>
      </c>
      <c r="B39" s="863" t="e">
        <v>#N/A</v>
      </c>
      <c r="C39" s="864" t="e">
        <v>#N/A</v>
      </c>
      <c r="D39" s="864" t="e">
        <v>#N/A</v>
      </c>
      <c r="E39" s="864" t="e">
        <v>#N/A</v>
      </c>
      <c r="F39" s="864" t="e">
        <v>#N/A</v>
      </c>
      <c r="G39" s="864" t="e">
        <v>#N/A</v>
      </c>
      <c r="H39" s="864" t="e">
        <v>#N/A</v>
      </c>
      <c r="I39" s="864" t="e">
        <v>#N/A</v>
      </c>
      <c r="J39" s="864" t="e">
        <v>#N/A</v>
      </c>
      <c r="K39" s="864" t="e">
        <v>#N/A</v>
      </c>
      <c r="L39" s="864" t="e">
        <v>#N/A</v>
      </c>
      <c r="M39" s="864" t="e">
        <v>#N/A</v>
      </c>
      <c r="N39" s="864" t="e">
        <v>#N/A</v>
      </c>
      <c r="O39" s="864" t="e">
        <v>#N/A</v>
      </c>
      <c r="P39" s="864" t="e">
        <v>#N/A</v>
      </c>
      <c r="Q39" s="864" t="e">
        <v>#N/A</v>
      </c>
      <c r="R39" s="864" t="e">
        <v>#N/A</v>
      </c>
      <c r="S39" s="864" t="e">
        <v>#N/A</v>
      </c>
      <c r="T39" s="864" t="e">
        <v>#N/A</v>
      </c>
      <c r="U39" s="864" t="e">
        <v>#N/A</v>
      </c>
      <c r="V39" s="864" t="e">
        <v>#N/A</v>
      </c>
      <c r="W39" s="864" t="e">
        <v>#N/A</v>
      </c>
      <c r="X39" s="864" t="e">
        <v>#N/A</v>
      </c>
      <c r="Y39" s="864" t="e">
        <v>#N/A</v>
      </c>
      <c r="Z39" s="864" t="e">
        <v>#N/A</v>
      </c>
      <c r="AA39" s="864" t="e">
        <v>#N/A</v>
      </c>
      <c r="AB39" s="864" t="e">
        <v>#N/A</v>
      </c>
      <c r="AC39" s="864" t="e">
        <v>#N/A</v>
      </c>
      <c r="AD39" s="864" t="e">
        <v>#N/A</v>
      </c>
      <c r="AE39" s="864" t="e">
        <v>#N/A</v>
      </c>
      <c r="AF39" s="864" t="e">
        <v>#N/A</v>
      </c>
      <c r="AG39" s="864" t="e">
        <v>#N/A</v>
      </c>
      <c r="AH39" s="864" t="e">
        <v>#N/A</v>
      </c>
      <c r="AI39" s="864" t="e">
        <v>#N/A</v>
      </c>
      <c r="AJ39" s="864" t="e">
        <v>#N/A</v>
      </c>
      <c r="AK39" s="864" t="e">
        <v>#N/A</v>
      </c>
      <c r="AL39" s="864" t="e">
        <v>#N/A</v>
      </c>
      <c r="AM39" s="864" t="e">
        <v>#N/A</v>
      </c>
      <c r="AN39" s="864" t="e">
        <v>#N/A</v>
      </c>
      <c r="AO39" s="864" t="e">
        <v>#N/A</v>
      </c>
      <c r="AP39" s="864" t="e">
        <v>#N/A</v>
      </c>
      <c r="AQ39" s="864" t="e">
        <v>#N/A</v>
      </c>
      <c r="AR39" s="864" t="e">
        <v>#N/A</v>
      </c>
      <c r="AS39" s="865" t="e">
        <v>#N/A</v>
      </c>
      <c r="AT39" s="873" t="e">
        <v>#N/A</v>
      </c>
      <c r="AU39" s="883" t="e">
        <v>#N/A</v>
      </c>
      <c r="AV39" s="877" t="e">
        <v>#N/A</v>
      </c>
      <c r="AW39" s="884" t="e">
        <v>#N/A</v>
      </c>
      <c r="AX39" s="873" t="e">
        <v>#N/A</v>
      </c>
      <c r="AY39" s="883" t="e">
        <v>#N/A</v>
      </c>
      <c r="AZ39" s="877" t="e">
        <v>#N/A</v>
      </c>
      <c r="BA39" s="913" t="e">
        <v>#N/A</v>
      </c>
    </row>
    <row r="40" spans="1:53" ht="12" thickBot="1" x14ac:dyDescent="0.25">
      <c r="A40" s="921">
        <v>2030.1</v>
      </c>
      <c r="B40" s="878" t="e">
        <v>#N/A</v>
      </c>
      <c r="C40" s="879" t="e">
        <v>#N/A</v>
      </c>
      <c r="D40" s="879" t="e">
        <v>#N/A</v>
      </c>
      <c r="E40" s="879" t="e">
        <v>#N/A</v>
      </c>
      <c r="F40" s="879" t="e">
        <v>#N/A</v>
      </c>
      <c r="G40" s="879" t="e">
        <v>#N/A</v>
      </c>
      <c r="H40" s="879" t="e">
        <v>#N/A</v>
      </c>
      <c r="I40" s="879" t="e">
        <v>#N/A</v>
      </c>
      <c r="J40" s="879" t="e">
        <v>#N/A</v>
      </c>
      <c r="K40" s="879" t="e">
        <v>#N/A</v>
      </c>
      <c r="L40" s="879" t="e">
        <v>#N/A</v>
      </c>
      <c r="M40" s="879" t="e">
        <v>#N/A</v>
      </c>
      <c r="N40" s="879" t="e">
        <v>#N/A</v>
      </c>
      <c r="O40" s="879" t="e">
        <v>#N/A</v>
      </c>
      <c r="P40" s="879" t="e">
        <v>#N/A</v>
      </c>
      <c r="Q40" s="879" t="e">
        <v>#N/A</v>
      </c>
      <c r="R40" s="879" t="e">
        <v>#N/A</v>
      </c>
      <c r="S40" s="879" t="e">
        <v>#N/A</v>
      </c>
      <c r="T40" s="879" t="e">
        <v>#N/A</v>
      </c>
      <c r="U40" s="879" t="e">
        <v>#N/A</v>
      </c>
      <c r="V40" s="879" t="e">
        <v>#N/A</v>
      </c>
      <c r="W40" s="879" t="e">
        <v>#N/A</v>
      </c>
      <c r="X40" s="879" t="e">
        <v>#N/A</v>
      </c>
      <c r="Y40" s="879" t="e">
        <v>#N/A</v>
      </c>
      <c r="Z40" s="879" t="e">
        <v>#N/A</v>
      </c>
      <c r="AA40" s="879" t="e">
        <v>#N/A</v>
      </c>
      <c r="AB40" s="879" t="e">
        <v>#N/A</v>
      </c>
      <c r="AC40" s="879" t="e">
        <v>#N/A</v>
      </c>
      <c r="AD40" s="879" t="e">
        <v>#N/A</v>
      </c>
      <c r="AE40" s="879" t="e">
        <v>#N/A</v>
      </c>
      <c r="AF40" s="879" t="e">
        <v>#N/A</v>
      </c>
      <c r="AG40" s="879" t="e">
        <v>#N/A</v>
      </c>
      <c r="AH40" s="879" t="e">
        <v>#N/A</v>
      </c>
      <c r="AI40" s="879" t="e">
        <v>#N/A</v>
      </c>
      <c r="AJ40" s="879" t="e">
        <v>#N/A</v>
      </c>
      <c r="AK40" s="879" t="e">
        <v>#N/A</v>
      </c>
      <c r="AL40" s="879" t="e">
        <v>#N/A</v>
      </c>
      <c r="AM40" s="879" t="e">
        <v>#N/A</v>
      </c>
      <c r="AN40" s="879" t="e">
        <v>#N/A</v>
      </c>
      <c r="AO40" s="879" t="e">
        <v>#N/A</v>
      </c>
      <c r="AP40" s="879" t="e">
        <v>#N/A</v>
      </c>
      <c r="AQ40" s="879" t="e">
        <v>#N/A</v>
      </c>
      <c r="AR40" s="879" t="e">
        <v>#N/A</v>
      </c>
      <c r="AS40" s="880" t="e">
        <v>#N/A</v>
      </c>
      <c r="AT40" s="874" t="e">
        <v>#N/A</v>
      </c>
      <c r="AU40" s="885" t="e">
        <v>#N/A</v>
      </c>
      <c r="AV40" s="886" t="e">
        <v>#N/A</v>
      </c>
      <c r="AW40" s="887" t="e">
        <v>#N/A</v>
      </c>
      <c r="AX40" s="874" t="e">
        <v>#N/A</v>
      </c>
      <c r="AY40" s="885" t="e">
        <v>#N/A</v>
      </c>
      <c r="AZ40" s="886" t="e">
        <v>#N/A</v>
      </c>
      <c r="BA40" s="914" t="e">
        <v>#N/A</v>
      </c>
    </row>
    <row r="42" spans="1:53" x14ac:dyDescent="0.2">
      <c r="B42" s="840" t="s">
        <v>317</v>
      </c>
    </row>
    <row r="43" spans="1:53" x14ac:dyDescent="0.2">
      <c r="B43" s="840" t="s">
        <v>318</v>
      </c>
    </row>
    <row r="44" spans="1:53" ht="2.25" customHeight="1" x14ac:dyDescent="0.2">
      <c r="A44" s="840">
        <v>2030.1</v>
      </c>
    </row>
    <row r="45" spans="1:53" x14ac:dyDescent="0.2">
      <c r="B45" s="840" t="s">
        <v>319</v>
      </c>
    </row>
    <row r="46" spans="1:53" x14ac:dyDescent="0.2">
      <c r="B46" s="840" t="s">
        <v>320</v>
      </c>
    </row>
    <row r="47" spans="1:53" ht="3" customHeight="1" x14ac:dyDescent="0.2"/>
    <row r="48" spans="1:53" x14ac:dyDescent="0.2">
      <c r="B48" s="840" t="s">
        <v>316</v>
      </c>
    </row>
    <row r="49" spans="2:2" x14ac:dyDescent="0.2">
      <c r="B49" s="840" t="s">
        <v>315</v>
      </c>
    </row>
    <row r="50" spans="2:2" x14ac:dyDescent="0.2">
      <c r="B50" s="840" t="s">
        <v>314</v>
      </c>
    </row>
    <row r="51" spans="2:2" ht="2.25" customHeight="1" x14ac:dyDescent="0.2"/>
    <row r="52" spans="2:2" x14ac:dyDescent="0.2">
      <c r="B52" s="840" t="s">
        <v>326</v>
      </c>
    </row>
    <row r="53" spans="2:2" ht="2.25" customHeight="1" x14ac:dyDescent="0.2"/>
    <row r="54" spans="2:2" x14ac:dyDescent="0.2">
      <c r="B54" s="840" t="s">
        <v>327</v>
      </c>
    </row>
  </sheetData>
  <hyperlinks>
    <hyperlink ref="A5" location="INDICE!A8" display="VOLVER AL INDICE" xr:uid="{CE6D8E20-F340-4089-A13F-65BC6075A5B4}"/>
    <hyperlink ref="AU9" location="'7'!B42" display="Microcentro" xr:uid="{2AA2EBB5-6127-42D2-A230-86C16C34A2A4}"/>
    <hyperlink ref="AV9" location="'7'!B45" display="Macrocentro" xr:uid="{DDC1A76C-E460-43AC-8C8F-CF7687F5DCB5}"/>
    <hyperlink ref="AW9" location="'7'!B48" display="Avenidas" xr:uid="{12EADE80-7F69-412E-98C2-356ED8216DAC}"/>
    <hyperlink ref="AZ9" location="'7'!B52" display="Macrocentro (4)" xr:uid="{37C3063E-5881-4B60-8638-3EDE9DD00C01}"/>
    <hyperlink ref="BA9" location="'7'!B54" display="Avenidas (5)" xr:uid="{8F108827-74E3-4F64-8647-A16BD9C2ED5B}"/>
  </hyperlink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3E401-56E9-41EC-B5C0-72479C0FF39A}">
  <dimension ref="A1:BA54"/>
  <sheetViews>
    <sheetView zoomScale="130" zoomScaleNormal="130" workbookViewId="0">
      <pane xSplit="1" ySplit="9" topLeftCell="B10" activePane="bottomRight" state="frozen"/>
      <selection pane="topRight" activeCell="B1" sqref="B1"/>
      <selection pane="bottomLeft" activeCell="A10" sqref="A10"/>
      <selection pane="bottomRight" activeCell="B3" sqref="B3"/>
    </sheetView>
  </sheetViews>
  <sheetFormatPr baseColWidth="10" defaultColWidth="11.42578125" defaultRowHeight="11.25" x14ac:dyDescent="0.2"/>
  <cols>
    <col min="1" max="1" width="9.85546875" style="840" bestFit="1" customWidth="1"/>
    <col min="2" max="21" width="10.85546875" style="840" customWidth="1"/>
    <col min="22" max="22" width="10.85546875" style="841" customWidth="1"/>
    <col min="23" max="46" width="10.85546875" style="840" customWidth="1"/>
    <col min="47" max="50" width="11.42578125" style="840"/>
    <col min="51" max="51" width="11.42578125" style="841"/>
    <col min="52" max="16384" width="11.42578125" style="840"/>
  </cols>
  <sheetData>
    <row r="1" spans="1:53" s="855" customFormat="1" ht="0.75" customHeight="1" x14ac:dyDescent="0.2">
      <c r="A1" s="842"/>
      <c r="B1" s="834"/>
      <c r="C1" s="834"/>
      <c r="D1" s="834"/>
      <c r="E1" s="834"/>
      <c r="F1" s="834"/>
      <c r="G1" s="834"/>
      <c r="H1" s="834"/>
      <c r="I1" s="834"/>
      <c r="J1" s="834"/>
      <c r="K1" s="834"/>
      <c r="L1" s="834"/>
      <c r="M1" s="834"/>
      <c r="N1" s="834"/>
      <c r="O1" s="834"/>
      <c r="P1" s="834"/>
      <c r="Q1" s="834"/>
      <c r="R1" s="834"/>
      <c r="S1" s="834"/>
      <c r="T1" s="834"/>
      <c r="U1" s="834"/>
      <c r="V1" s="834"/>
      <c r="W1" s="834"/>
      <c r="X1" s="834"/>
      <c r="Y1" s="834"/>
      <c r="Z1" s="834"/>
      <c r="AA1" s="834"/>
      <c r="AB1" s="834"/>
      <c r="AC1" s="834"/>
      <c r="AD1" s="834"/>
      <c r="AE1" s="834"/>
      <c r="AF1" s="834"/>
      <c r="AG1" s="834"/>
      <c r="AH1" s="834"/>
      <c r="AI1" s="834"/>
      <c r="AJ1" s="834"/>
      <c r="AK1" s="834"/>
      <c r="AL1" s="834"/>
      <c r="AM1" s="834"/>
      <c r="AN1" s="834"/>
      <c r="AO1" s="834"/>
      <c r="AP1" s="834"/>
      <c r="AQ1" s="834"/>
      <c r="AR1" s="834"/>
      <c r="AS1" s="834"/>
      <c r="AT1" s="834"/>
      <c r="AU1" s="834"/>
      <c r="AV1" s="834"/>
      <c r="AW1" s="834"/>
      <c r="AX1" s="834"/>
      <c r="AY1" s="834"/>
      <c r="AZ1" s="834"/>
      <c r="BA1" s="835"/>
    </row>
    <row r="2" spans="1:53" s="855" customFormat="1" x14ac:dyDescent="0.2">
      <c r="A2" s="843" t="s">
        <v>13</v>
      </c>
      <c r="B2" s="837" t="s">
        <v>336</v>
      </c>
      <c r="C2" s="837"/>
      <c r="D2" s="837"/>
      <c r="E2" s="837"/>
      <c r="F2" s="837"/>
      <c r="G2" s="837"/>
      <c r="H2" s="837"/>
      <c r="I2" s="837"/>
      <c r="J2" s="837"/>
      <c r="K2" s="837"/>
      <c r="L2" s="837"/>
      <c r="M2" s="837"/>
      <c r="N2" s="837"/>
      <c r="O2" s="837"/>
      <c r="P2" s="837"/>
      <c r="Q2" s="915"/>
      <c r="R2" s="837" t="str">
        <f>B2</f>
        <v>Número de locales comerciales desocupados por zona</v>
      </c>
      <c r="S2" s="837"/>
      <c r="T2" s="838"/>
      <c r="U2" s="838"/>
      <c r="V2" s="838"/>
      <c r="W2" s="838"/>
      <c r="X2" s="838"/>
      <c r="Y2" s="838"/>
      <c r="Z2" s="838"/>
      <c r="AA2" s="838"/>
      <c r="AB2" s="838"/>
      <c r="AC2" s="838"/>
      <c r="AD2" s="838"/>
      <c r="AE2" s="838"/>
      <c r="AF2" s="838"/>
      <c r="AG2" s="838"/>
      <c r="AH2" s="838"/>
      <c r="AI2" s="838"/>
      <c r="AJ2" s="838"/>
      <c r="AK2" s="838"/>
      <c r="AL2" s="838"/>
      <c r="AM2" s="838"/>
      <c r="AN2" s="838"/>
      <c r="AO2" s="838"/>
      <c r="AP2" s="838"/>
      <c r="AQ2" s="838"/>
      <c r="AR2" s="838"/>
      <c r="AS2" s="838"/>
      <c r="AT2" s="839" t="str">
        <f>B2</f>
        <v>Número de locales comerciales desocupados por zona</v>
      </c>
      <c r="AU2" s="838"/>
      <c r="AV2" s="838"/>
      <c r="AW2" s="839"/>
      <c r="AX2" s="838"/>
      <c r="AY2" s="838"/>
      <c r="AZ2" s="838"/>
      <c r="BA2" s="839"/>
    </row>
    <row r="3" spans="1:53" s="855" customFormat="1" x14ac:dyDescent="0.2">
      <c r="A3" s="843" t="s">
        <v>14</v>
      </c>
      <c r="B3" s="854" t="s">
        <v>370</v>
      </c>
      <c r="C3" s="837"/>
      <c r="D3" s="837"/>
      <c r="E3" s="837"/>
      <c r="F3" s="837"/>
      <c r="G3" s="837"/>
      <c r="H3" s="837"/>
      <c r="I3" s="837"/>
      <c r="J3" s="837"/>
      <c r="K3" s="837"/>
      <c r="L3" s="837"/>
      <c r="M3" s="837"/>
      <c r="N3" s="837"/>
      <c r="O3" s="837"/>
      <c r="P3" s="837"/>
      <c r="Q3" s="915"/>
      <c r="R3" s="837" t="str">
        <f>B3</f>
        <v>Departamento de Investigaciones Económicas y Sociales - Centro Comercial de Santa Fe</v>
      </c>
      <c r="S3" s="837"/>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9" t="str">
        <f>B3</f>
        <v>Departamento de Investigaciones Económicas y Sociales - Centro Comercial de Santa Fe</v>
      </c>
      <c r="AU3" s="838"/>
      <c r="AV3" s="838"/>
      <c r="AW3" s="839"/>
      <c r="AX3" s="838"/>
      <c r="AY3" s="838"/>
      <c r="AZ3" s="838"/>
      <c r="BA3" s="839"/>
    </row>
    <row r="4" spans="1:53" s="855" customFormat="1" ht="3" customHeight="1" x14ac:dyDescent="0.2">
      <c r="A4" s="842"/>
      <c r="B4" s="851"/>
      <c r="C4" s="852"/>
      <c r="D4" s="852"/>
      <c r="E4" s="852"/>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3"/>
    </row>
    <row r="5" spans="1:53" s="855" customFormat="1" ht="22.5" x14ac:dyDescent="0.2">
      <c r="A5" s="438" t="s">
        <v>84</v>
      </c>
      <c r="B5" s="856"/>
      <c r="C5" s="856"/>
      <c r="D5" s="856"/>
      <c r="E5" s="856"/>
      <c r="F5" s="856"/>
      <c r="G5" s="856"/>
      <c r="H5" s="856"/>
      <c r="I5" s="856"/>
      <c r="J5" s="856"/>
      <c r="K5" s="856"/>
      <c r="L5" s="856"/>
      <c r="M5" s="856"/>
      <c r="N5" s="856"/>
      <c r="O5" s="856"/>
      <c r="P5" s="856"/>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c r="AW5" s="856"/>
      <c r="AX5" s="856"/>
      <c r="AY5" s="856"/>
      <c r="AZ5" s="856"/>
      <c r="BA5" s="857"/>
    </row>
    <row r="6" spans="1:53" s="855" customFormat="1" ht="3" customHeight="1" x14ac:dyDescent="0.2">
      <c r="A6" s="844"/>
      <c r="B6" s="846"/>
      <c r="C6" s="848"/>
      <c r="D6" s="848"/>
      <c r="E6" s="848"/>
      <c r="F6" s="848"/>
      <c r="G6" s="848"/>
      <c r="H6" s="848"/>
      <c r="I6" s="848"/>
      <c r="J6" s="848"/>
      <c r="K6" s="848"/>
      <c r="L6" s="848"/>
      <c r="M6" s="848"/>
      <c r="N6" s="848"/>
      <c r="O6" s="848"/>
      <c r="P6" s="848"/>
      <c r="Q6" s="848"/>
      <c r="R6" s="848"/>
      <c r="S6" s="848"/>
      <c r="T6" s="848"/>
      <c r="U6" s="848"/>
      <c r="V6" s="848"/>
      <c r="W6" s="848"/>
      <c r="X6" s="848"/>
      <c r="Y6" s="848"/>
      <c r="Z6" s="848"/>
      <c r="AA6" s="848"/>
      <c r="AB6" s="848"/>
      <c r="AC6" s="848"/>
      <c r="AD6" s="848"/>
      <c r="AE6" s="848"/>
      <c r="AF6" s="848"/>
      <c r="AG6" s="848"/>
      <c r="AH6" s="848"/>
      <c r="AI6" s="848"/>
      <c r="AJ6" s="848"/>
      <c r="AK6" s="848"/>
      <c r="AL6" s="848"/>
      <c r="AM6" s="848"/>
      <c r="AN6" s="848"/>
      <c r="AO6" s="848"/>
      <c r="AP6" s="848"/>
      <c r="AQ6" s="848"/>
      <c r="AR6" s="848"/>
      <c r="AS6" s="848"/>
      <c r="AT6" s="856"/>
      <c r="AU6" s="849"/>
      <c r="AV6" s="849"/>
      <c r="AW6" s="849"/>
      <c r="AX6" s="856"/>
      <c r="AY6" s="850"/>
      <c r="AZ6" s="850"/>
      <c r="BA6" s="847"/>
    </row>
    <row r="7" spans="1:53" s="855" customFormat="1" ht="23.25" customHeight="1" x14ac:dyDescent="0.2">
      <c r="A7" s="895"/>
      <c r="B7" s="892"/>
      <c r="C7" s="893"/>
      <c r="D7" s="893"/>
      <c r="E7" s="893"/>
      <c r="F7" s="893"/>
      <c r="G7" s="893"/>
      <c r="H7" s="893"/>
      <c r="I7" s="893"/>
      <c r="J7" s="893"/>
      <c r="K7" s="893"/>
      <c r="L7" s="893"/>
      <c r="M7" s="893"/>
      <c r="N7" s="893"/>
      <c r="O7" s="893"/>
      <c r="P7" s="893"/>
      <c r="Q7" s="893"/>
      <c r="R7" s="893"/>
      <c r="S7" s="893"/>
      <c r="T7" s="893"/>
      <c r="U7" s="893"/>
      <c r="V7" s="893"/>
      <c r="W7" s="893"/>
      <c r="X7" s="893"/>
      <c r="Y7" s="893"/>
      <c r="Z7" s="893"/>
      <c r="AA7" s="893"/>
      <c r="AB7" s="893"/>
      <c r="AC7" s="893"/>
      <c r="AD7" s="893"/>
      <c r="AE7" s="893"/>
      <c r="AF7" s="893"/>
      <c r="AG7" s="893"/>
      <c r="AH7" s="893"/>
      <c r="AI7" s="893"/>
      <c r="AJ7" s="893"/>
      <c r="AK7" s="893"/>
      <c r="AL7" s="893"/>
      <c r="AM7" s="893"/>
      <c r="AN7" s="893"/>
      <c r="AO7" s="893"/>
      <c r="AP7" s="893"/>
      <c r="AQ7" s="893"/>
      <c r="AR7" s="893"/>
      <c r="AS7" s="894"/>
      <c r="AT7" s="871" t="s">
        <v>311</v>
      </c>
      <c r="AU7" s="871"/>
      <c r="AV7" s="871"/>
      <c r="AW7" s="836"/>
      <c r="AX7" s="871" t="s">
        <v>312</v>
      </c>
      <c r="AY7" s="871"/>
      <c r="AZ7" s="871"/>
      <c r="BA7" s="872"/>
    </row>
    <row r="8" spans="1:53" s="855" customFormat="1" ht="22.5" customHeight="1" x14ac:dyDescent="0.2">
      <c r="A8" s="888" t="s">
        <v>15</v>
      </c>
      <c r="B8" s="889" t="s">
        <v>309</v>
      </c>
      <c r="C8" s="890" t="s">
        <v>309</v>
      </c>
      <c r="D8" s="890" t="s">
        <v>309</v>
      </c>
      <c r="E8" s="890" t="s">
        <v>309</v>
      </c>
      <c r="F8" s="890" t="s">
        <v>309</v>
      </c>
      <c r="G8" s="890" t="s">
        <v>309</v>
      </c>
      <c r="H8" s="890" t="s">
        <v>309</v>
      </c>
      <c r="I8" s="890" t="s">
        <v>309</v>
      </c>
      <c r="J8" s="890" t="s">
        <v>309</v>
      </c>
      <c r="K8" s="890" t="s">
        <v>309</v>
      </c>
      <c r="L8" s="890" t="s">
        <v>309</v>
      </c>
      <c r="M8" s="890" t="s">
        <v>309</v>
      </c>
      <c r="N8" s="890" t="s">
        <v>309</v>
      </c>
      <c r="O8" s="890" t="s">
        <v>309</v>
      </c>
      <c r="P8" s="890" t="s">
        <v>309</v>
      </c>
      <c r="Q8" s="890" t="s">
        <v>309</v>
      </c>
      <c r="R8" s="890" t="s">
        <v>309</v>
      </c>
      <c r="S8" s="890" t="s">
        <v>309</v>
      </c>
      <c r="T8" s="890" t="s">
        <v>309</v>
      </c>
      <c r="U8" s="890" t="s">
        <v>309</v>
      </c>
      <c r="V8" s="890" t="s">
        <v>309</v>
      </c>
      <c r="W8" s="890" t="s">
        <v>309</v>
      </c>
      <c r="X8" s="890" t="s">
        <v>309</v>
      </c>
      <c r="Y8" s="890" t="s">
        <v>309</v>
      </c>
      <c r="Z8" s="890" t="s">
        <v>309</v>
      </c>
      <c r="AA8" s="890" t="s">
        <v>309</v>
      </c>
      <c r="AB8" s="890" t="s">
        <v>309</v>
      </c>
      <c r="AC8" s="890" t="s">
        <v>309</v>
      </c>
      <c r="AD8" s="890" t="s">
        <v>309</v>
      </c>
      <c r="AE8" s="890" t="s">
        <v>309</v>
      </c>
      <c r="AF8" s="890" t="s">
        <v>309</v>
      </c>
      <c r="AG8" s="890" t="s">
        <v>309</v>
      </c>
      <c r="AH8" s="890" t="s">
        <v>309</v>
      </c>
      <c r="AI8" s="890" t="s">
        <v>309</v>
      </c>
      <c r="AJ8" s="890" t="s">
        <v>309</v>
      </c>
      <c r="AK8" s="890" t="s">
        <v>309</v>
      </c>
      <c r="AL8" s="890" t="s">
        <v>309</v>
      </c>
      <c r="AM8" s="890" t="s">
        <v>309</v>
      </c>
      <c r="AN8" s="890" t="s">
        <v>309</v>
      </c>
      <c r="AO8" s="890" t="s">
        <v>309</v>
      </c>
      <c r="AP8" s="890" t="s">
        <v>309</v>
      </c>
      <c r="AQ8" s="890" t="s">
        <v>309</v>
      </c>
      <c r="AR8" s="890" t="s">
        <v>309</v>
      </c>
      <c r="AS8" s="891" t="s">
        <v>309</v>
      </c>
      <c r="AT8" s="871" t="s">
        <v>309</v>
      </c>
      <c r="AU8" s="898" t="s">
        <v>309</v>
      </c>
      <c r="AV8" s="899" t="s">
        <v>309</v>
      </c>
      <c r="AW8" s="900" t="s">
        <v>309</v>
      </c>
      <c r="AX8" s="871" t="s">
        <v>309</v>
      </c>
      <c r="AY8" s="898" t="s">
        <v>309</v>
      </c>
      <c r="AZ8" s="899" t="s">
        <v>309</v>
      </c>
      <c r="BA8" s="909" t="s">
        <v>309</v>
      </c>
    </row>
    <row r="9" spans="1:53" s="858" customFormat="1" ht="23.25" thickBot="1" x14ac:dyDescent="0.25">
      <c r="A9" s="845" t="s">
        <v>310</v>
      </c>
      <c r="B9" s="867" t="s">
        <v>264</v>
      </c>
      <c r="C9" s="868" t="s">
        <v>265</v>
      </c>
      <c r="D9" s="868" t="s">
        <v>266</v>
      </c>
      <c r="E9" s="868" t="s">
        <v>267</v>
      </c>
      <c r="F9" s="868" t="s">
        <v>268</v>
      </c>
      <c r="G9" s="868" t="s">
        <v>269</v>
      </c>
      <c r="H9" s="868" t="s">
        <v>270</v>
      </c>
      <c r="I9" s="868" t="s">
        <v>271</v>
      </c>
      <c r="J9" s="868" t="s">
        <v>272</v>
      </c>
      <c r="K9" s="868" t="s">
        <v>273</v>
      </c>
      <c r="L9" s="868" t="s">
        <v>274</v>
      </c>
      <c r="M9" s="868" t="s">
        <v>275</v>
      </c>
      <c r="N9" s="868" t="s">
        <v>276</v>
      </c>
      <c r="O9" s="868" t="s">
        <v>277</v>
      </c>
      <c r="P9" s="868" t="s">
        <v>278</v>
      </c>
      <c r="Q9" s="868" t="s">
        <v>279</v>
      </c>
      <c r="R9" s="868" t="s">
        <v>280</v>
      </c>
      <c r="S9" s="868" t="s">
        <v>281</v>
      </c>
      <c r="T9" s="868" t="s">
        <v>282</v>
      </c>
      <c r="U9" s="868" t="s">
        <v>283</v>
      </c>
      <c r="V9" s="868" t="s">
        <v>284</v>
      </c>
      <c r="W9" s="868" t="s">
        <v>285</v>
      </c>
      <c r="X9" s="868" t="s">
        <v>286</v>
      </c>
      <c r="Y9" s="868" t="s">
        <v>287</v>
      </c>
      <c r="Z9" s="868" t="s">
        <v>288</v>
      </c>
      <c r="AA9" s="868" t="s">
        <v>289</v>
      </c>
      <c r="AB9" s="868" t="s">
        <v>290</v>
      </c>
      <c r="AC9" s="868" t="s">
        <v>291</v>
      </c>
      <c r="AD9" s="868" t="s">
        <v>292</v>
      </c>
      <c r="AE9" s="868" t="s">
        <v>293</v>
      </c>
      <c r="AF9" s="868" t="s">
        <v>294</v>
      </c>
      <c r="AG9" s="868" t="s">
        <v>295</v>
      </c>
      <c r="AH9" s="868" t="s">
        <v>296</v>
      </c>
      <c r="AI9" s="868" t="s">
        <v>297</v>
      </c>
      <c r="AJ9" s="868" t="s">
        <v>298</v>
      </c>
      <c r="AK9" s="868" t="s">
        <v>299</v>
      </c>
      <c r="AL9" s="868" t="s">
        <v>300</v>
      </c>
      <c r="AM9" s="868" t="s">
        <v>301</v>
      </c>
      <c r="AN9" s="868" t="s">
        <v>302</v>
      </c>
      <c r="AO9" s="868" t="s">
        <v>303</v>
      </c>
      <c r="AP9" s="868" t="s">
        <v>304</v>
      </c>
      <c r="AQ9" s="868" t="s">
        <v>305</v>
      </c>
      <c r="AR9" s="868" t="s">
        <v>306</v>
      </c>
      <c r="AS9" s="869" t="s">
        <v>307</v>
      </c>
      <c r="AT9" s="896" t="s">
        <v>28</v>
      </c>
      <c r="AU9" s="916" t="s">
        <v>321</v>
      </c>
      <c r="AV9" s="917" t="s">
        <v>322</v>
      </c>
      <c r="AW9" s="918" t="s">
        <v>323</v>
      </c>
      <c r="AX9" s="896" t="s">
        <v>28</v>
      </c>
      <c r="AY9" s="897" t="s">
        <v>313</v>
      </c>
      <c r="AZ9" s="917" t="s">
        <v>324</v>
      </c>
      <c r="BA9" s="919" t="s">
        <v>325</v>
      </c>
    </row>
    <row r="10" spans="1:53" x14ac:dyDescent="0.2">
      <c r="A10" s="920">
        <v>2015.09</v>
      </c>
      <c r="B10" s="859">
        <v>22</v>
      </c>
      <c r="C10" s="860">
        <v>34</v>
      </c>
      <c r="D10" s="860">
        <v>12</v>
      </c>
      <c r="E10" s="860">
        <v>32</v>
      </c>
      <c r="F10" s="860">
        <v>73</v>
      </c>
      <c r="G10" s="860">
        <v>18</v>
      </c>
      <c r="H10" s="870"/>
      <c r="I10" s="860">
        <v>0</v>
      </c>
      <c r="J10" s="860">
        <v>9</v>
      </c>
      <c r="K10" s="860">
        <v>36</v>
      </c>
      <c r="L10" s="860">
        <v>17</v>
      </c>
      <c r="M10" s="860">
        <v>7</v>
      </c>
      <c r="N10" s="860">
        <v>1</v>
      </c>
      <c r="O10" s="860">
        <v>41</v>
      </c>
      <c r="P10" s="860">
        <v>21</v>
      </c>
      <c r="Q10" s="860">
        <v>55</v>
      </c>
      <c r="R10" s="870"/>
      <c r="S10" s="860">
        <v>3</v>
      </c>
      <c r="T10" s="860">
        <v>41</v>
      </c>
      <c r="U10" s="860">
        <v>15</v>
      </c>
      <c r="V10" s="860">
        <v>10</v>
      </c>
      <c r="W10" s="860">
        <v>1</v>
      </c>
      <c r="X10" s="860">
        <v>4</v>
      </c>
      <c r="Y10" s="860">
        <v>8</v>
      </c>
      <c r="Z10" s="860">
        <v>12</v>
      </c>
      <c r="AA10" s="860">
        <v>5</v>
      </c>
      <c r="AB10" s="860">
        <v>18</v>
      </c>
      <c r="AC10" s="860">
        <v>14</v>
      </c>
      <c r="AD10" s="860">
        <v>1</v>
      </c>
      <c r="AE10" s="860">
        <v>4</v>
      </c>
      <c r="AF10" s="860">
        <v>15</v>
      </c>
      <c r="AG10" s="860">
        <v>1</v>
      </c>
      <c r="AH10" s="860">
        <v>25</v>
      </c>
      <c r="AI10" s="870"/>
      <c r="AJ10" s="860">
        <v>11</v>
      </c>
      <c r="AK10" s="860">
        <v>13</v>
      </c>
      <c r="AL10" s="860">
        <v>32</v>
      </c>
      <c r="AM10" s="870"/>
      <c r="AN10" s="860">
        <v>10</v>
      </c>
      <c r="AO10" s="860">
        <v>33</v>
      </c>
      <c r="AP10" s="860">
        <v>3</v>
      </c>
      <c r="AQ10" s="860">
        <v>2</v>
      </c>
      <c r="AR10" s="860">
        <v>8</v>
      </c>
      <c r="AS10" s="875">
        <v>14</v>
      </c>
      <c r="AT10" s="876">
        <v>681</v>
      </c>
      <c r="AU10" s="881">
        <v>260</v>
      </c>
      <c r="AV10" s="882">
        <v>124</v>
      </c>
      <c r="AW10" s="862">
        <v>276</v>
      </c>
      <c r="AX10" s="908"/>
      <c r="AY10" s="907"/>
      <c r="AZ10" s="903"/>
      <c r="BA10" s="910"/>
    </row>
    <row r="11" spans="1:53" x14ac:dyDescent="0.2">
      <c r="A11" s="920">
        <v>2016.05</v>
      </c>
      <c r="B11" s="863">
        <v>25</v>
      </c>
      <c r="C11" s="864">
        <v>33</v>
      </c>
      <c r="D11" s="864">
        <v>24</v>
      </c>
      <c r="E11" s="864">
        <v>28</v>
      </c>
      <c r="F11" s="864">
        <v>71</v>
      </c>
      <c r="G11" s="864">
        <v>24</v>
      </c>
      <c r="H11" s="861"/>
      <c r="I11" s="864">
        <v>2</v>
      </c>
      <c r="J11" s="864">
        <v>9</v>
      </c>
      <c r="K11" s="864">
        <v>40</v>
      </c>
      <c r="L11" s="864">
        <v>23</v>
      </c>
      <c r="M11" s="864">
        <v>5</v>
      </c>
      <c r="N11" s="864">
        <v>6</v>
      </c>
      <c r="O11" s="864">
        <v>37</v>
      </c>
      <c r="P11" s="864">
        <v>24</v>
      </c>
      <c r="Q11" s="864">
        <v>56</v>
      </c>
      <c r="R11" s="861"/>
      <c r="S11" s="864">
        <v>3</v>
      </c>
      <c r="T11" s="864">
        <v>40</v>
      </c>
      <c r="U11" s="864">
        <v>19</v>
      </c>
      <c r="V11" s="864">
        <v>8</v>
      </c>
      <c r="W11" s="864">
        <v>1</v>
      </c>
      <c r="X11" s="864">
        <v>1</v>
      </c>
      <c r="Y11" s="864">
        <v>8</v>
      </c>
      <c r="Z11" s="864">
        <v>10</v>
      </c>
      <c r="AA11" s="864">
        <v>3</v>
      </c>
      <c r="AB11" s="864">
        <v>18</v>
      </c>
      <c r="AC11" s="864">
        <v>19</v>
      </c>
      <c r="AD11" s="864">
        <v>1</v>
      </c>
      <c r="AE11" s="864">
        <v>3</v>
      </c>
      <c r="AF11" s="864">
        <v>15</v>
      </c>
      <c r="AG11" s="864">
        <v>4</v>
      </c>
      <c r="AH11" s="864">
        <v>34</v>
      </c>
      <c r="AI11" s="861"/>
      <c r="AJ11" s="864">
        <v>4</v>
      </c>
      <c r="AK11" s="864">
        <v>16</v>
      </c>
      <c r="AL11" s="864">
        <v>43</v>
      </c>
      <c r="AM11" s="861"/>
      <c r="AN11" s="864">
        <v>9</v>
      </c>
      <c r="AO11" s="864">
        <v>34</v>
      </c>
      <c r="AP11" s="864">
        <v>4</v>
      </c>
      <c r="AQ11" s="864">
        <v>2</v>
      </c>
      <c r="AR11" s="864">
        <v>8</v>
      </c>
      <c r="AS11" s="865">
        <v>14</v>
      </c>
      <c r="AT11" s="873">
        <v>728</v>
      </c>
      <c r="AU11" s="883">
        <v>280</v>
      </c>
      <c r="AV11" s="877">
        <v>142</v>
      </c>
      <c r="AW11" s="884">
        <v>285</v>
      </c>
      <c r="AX11" s="904"/>
      <c r="AY11" s="905"/>
      <c r="AZ11" s="906"/>
      <c r="BA11" s="911"/>
    </row>
    <row r="12" spans="1:53" x14ac:dyDescent="0.2">
      <c r="A12" s="920">
        <v>2016.09</v>
      </c>
      <c r="B12" s="863">
        <v>32</v>
      </c>
      <c r="C12" s="864">
        <v>35</v>
      </c>
      <c r="D12" s="866">
        <v>17</v>
      </c>
      <c r="E12" s="864">
        <v>29</v>
      </c>
      <c r="F12" s="864">
        <v>80</v>
      </c>
      <c r="G12" s="864">
        <v>23</v>
      </c>
      <c r="H12" s="861"/>
      <c r="I12" s="864">
        <v>2</v>
      </c>
      <c r="J12" s="864">
        <v>7</v>
      </c>
      <c r="K12" s="864">
        <v>43</v>
      </c>
      <c r="L12" s="864">
        <v>14</v>
      </c>
      <c r="M12" s="866">
        <v>6</v>
      </c>
      <c r="N12" s="864">
        <v>2</v>
      </c>
      <c r="O12" s="864">
        <v>39</v>
      </c>
      <c r="P12" s="864">
        <v>26</v>
      </c>
      <c r="Q12" s="864">
        <v>60</v>
      </c>
      <c r="R12" s="861"/>
      <c r="S12" s="864">
        <v>6</v>
      </c>
      <c r="T12" s="864">
        <v>42</v>
      </c>
      <c r="U12" s="864">
        <v>16</v>
      </c>
      <c r="V12" s="864">
        <v>12</v>
      </c>
      <c r="W12" s="864">
        <v>1</v>
      </c>
      <c r="X12" s="864">
        <v>4</v>
      </c>
      <c r="Y12" s="864">
        <v>7</v>
      </c>
      <c r="Z12" s="864">
        <v>11</v>
      </c>
      <c r="AA12" s="864">
        <v>4</v>
      </c>
      <c r="AB12" s="864">
        <v>15</v>
      </c>
      <c r="AC12" s="864">
        <v>16</v>
      </c>
      <c r="AD12" s="864">
        <v>2</v>
      </c>
      <c r="AE12" s="864">
        <v>3</v>
      </c>
      <c r="AF12" s="864">
        <v>17</v>
      </c>
      <c r="AG12" s="864">
        <v>4</v>
      </c>
      <c r="AH12" s="864">
        <v>30</v>
      </c>
      <c r="AI12" s="861"/>
      <c r="AJ12" s="864">
        <v>8</v>
      </c>
      <c r="AK12" s="864">
        <v>15</v>
      </c>
      <c r="AL12" s="864">
        <v>32</v>
      </c>
      <c r="AM12" s="861"/>
      <c r="AN12" s="864">
        <v>9</v>
      </c>
      <c r="AO12" s="864">
        <v>37</v>
      </c>
      <c r="AP12" s="864">
        <v>5</v>
      </c>
      <c r="AQ12" s="864">
        <v>3</v>
      </c>
      <c r="AR12" s="864">
        <v>6</v>
      </c>
      <c r="AS12" s="865">
        <v>12</v>
      </c>
      <c r="AT12" s="873">
        <v>732</v>
      </c>
      <c r="AU12" s="883">
        <v>275</v>
      </c>
      <c r="AV12" s="877">
        <v>141</v>
      </c>
      <c r="AW12" s="884">
        <v>295</v>
      </c>
      <c r="AX12" s="904"/>
      <c r="AY12" s="905"/>
      <c r="AZ12" s="906"/>
      <c r="BA12" s="911"/>
    </row>
    <row r="13" spans="1:53" x14ac:dyDescent="0.2">
      <c r="A13" s="920">
        <v>2017.05</v>
      </c>
      <c r="B13" s="863">
        <v>23</v>
      </c>
      <c r="C13" s="864">
        <v>38</v>
      </c>
      <c r="D13" s="866">
        <v>16</v>
      </c>
      <c r="E13" s="864">
        <v>29</v>
      </c>
      <c r="F13" s="864">
        <v>75</v>
      </c>
      <c r="G13" s="864">
        <v>25</v>
      </c>
      <c r="H13" s="861"/>
      <c r="I13" s="864">
        <v>4</v>
      </c>
      <c r="J13" s="864">
        <v>7</v>
      </c>
      <c r="K13" s="864">
        <v>43</v>
      </c>
      <c r="L13" s="864">
        <v>16</v>
      </c>
      <c r="M13" s="866">
        <v>10</v>
      </c>
      <c r="N13" s="864">
        <v>2</v>
      </c>
      <c r="O13" s="864">
        <v>42</v>
      </c>
      <c r="P13" s="864">
        <v>23</v>
      </c>
      <c r="Q13" s="864">
        <v>60</v>
      </c>
      <c r="R13" s="861"/>
      <c r="S13" s="864">
        <v>4</v>
      </c>
      <c r="T13" s="864">
        <v>40</v>
      </c>
      <c r="U13" s="864">
        <v>14</v>
      </c>
      <c r="V13" s="864">
        <v>15</v>
      </c>
      <c r="W13" s="864">
        <v>2</v>
      </c>
      <c r="X13" s="864">
        <v>5</v>
      </c>
      <c r="Y13" s="864">
        <v>6</v>
      </c>
      <c r="Z13" s="864">
        <v>10</v>
      </c>
      <c r="AA13" s="864">
        <v>6</v>
      </c>
      <c r="AB13" s="864">
        <v>15</v>
      </c>
      <c r="AC13" s="864">
        <v>12</v>
      </c>
      <c r="AD13" s="864">
        <v>0</v>
      </c>
      <c r="AE13" s="864">
        <v>4</v>
      </c>
      <c r="AF13" s="864">
        <v>9</v>
      </c>
      <c r="AG13" s="864">
        <v>1</v>
      </c>
      <c r="AH13" s="864">
        <v>31</v>
      </c>
      <c r="AI13" s="861"/>
      <c r="AJ13" s="864">
        <v>6</v>
      </c>
      <c r="AK13" s="864">
        <v>14</v>
      </c>
      <c r="AL13" s="864">
        <v>30</v>
      </c>
      <c r="AM13" s="861"/>
      <c r="AN13" s="864">
        <v>7</v>
      </c>
      <c r="AO13" s="864">
        <v>48</v>
      </c>
      <c r="AP13" s="864">
        <v>4</v>
      </c>
      <c r="AQ13" s="864">
        <v>5</v>
      </c>
      <c r="AR13" s="864">
        <v>8</v>
      </c>
      <c r="AS13" s="865">
        <v>10</v>
      </c>
      <c r="AT13" s="873">
        <v>719</v>
      </c>
      <c r="AU13" s="883">
        <v>283</v>
      </c>
      <c r="AV13" s="877">
        <v>123</v>
      </c>
      <c r="AW13" s="884">
        <v>294</v>
      </c>
      <c r="AX13" s="904"/>
      <c r="AY13" s="905"/>
      <c r="AZ13" s="906"/>
      <c r="BA13" s="911"/>
    </row>
    <row r="14" spans="1:53" x14ac:dyDescent="0.2">
      <c r="A14" s="920">
        <v>2017.1</v>
      </c>
      <c r="B14" s="863">
        <v>24</v>
      </c>
      <c r="C14" s="864">
        <v>38</v>
      </c>
      <c r="D14" s="864">
        <v>19</v>
      </c>
      <c r="E14" s="864">
        <v>28</v>
      </c>
      <c r="F14" s="864">
        <v>75</v>
      </c>
      <c r="G14" s="864">
        <v>25</v>
      </c>
      <c r="H14" s="861"/>
      <c r="I14" s="864">
        <v>4</v>
      </c>
      <c r="J14" s="864">
        <v>7</v>
      </c>
      <c r="K14" s="864">
        <v>27</v>
      </c>
      <c r="L14" s="864">
        <v>16</v>
      </c>
      <c r="M14" s="864">
        <v>13</v>
      </c>
      <c r="N14" s="864">
        <v>4</v>
      </c>
      <c r="O14" s="864">
        <v>42</v>
      </c>
      <c r="P14" s="864">
        <v>25</v>
      </c>
      <c r="Q14" s="864">
        <v>59</v>
      </c>
      <c r="R14" s="861"/>
      <c r="S14" s="864">
        <v>4</v>
      </c>
      <c r="T14" s="864">
        <v>35</v>
      </c>
      <c r="U14" s="864">
        <v>17</v>
      </c>
      <c r="V14" s="864">
        <v>21</v>
      </c>
      <c r="W14" s="864">
        <v>0</v>
      </c>
      <c r="X14" s="864">
        <v>8</v>
      </c>
      <c r="Y14" s="864">
        <v>4</v>
      </c>
      <c r="Z14" s="864">
        <v>11</v>
      </c>
      <c r="AA14" s="864">
        <v>9</v>
      </c>
      <c r="AB14" s="864">
        <v>15</v>
      </c>
      <c r="AC14" s="864">
        <v>13</v>
      </c>
      <c r="AD14" s="864">
        <v>2</v>
      </c>
      <c r="AE14" s="864">
        <v>4</v>
      </c>
      <c r="AF14" s="864">
        <v>7</v>
      </c>
      <c r="AG14" s="864">
        <v>3</v>
      </c>
      <c r="AH14" s="864">
        <v>21</v>
      </c>
      <c r="AI14" s="861"/>
      <c r="AJ14" s="864">
        <v>6</v>
      </c>
      <c r="AK14" s="864">
        <v>15</v>
      </c>
      <c r="AL14" s="864">
        <v>28</v>
      </c>
      <c r="AM14" s="861"/>
      <c r="AN14" s="864">
        <v>7</v>
      </c>
      <c r="AO14" s="864">
        <v>49</v>
      </c>
      <c r="AP14" s="864">
        <v>6</v>
      </c>
      <c r="AQ14" s="864">
        <v>6</v>
      </c>
      <c r="AR14" s="864">
        <v>7</v>
      </c>
      <c r="AS14" s="865">
        <v>14</v>
      </c>
      <c r="AT14" s="873">
        <v>718</v>
      </c>
      <c r="AU14" s="883">
        <v>294</v>
      </c>
      <c r="AV14" s="877">
        <v>132</v>
      </c>
      <c r="AW14" s="884">
        <v>273</v>
      </c>
      <c r="AX14" s="904"/>
      <c r="AY14" s="905"/>
      <c r="AZ14" s="906"/>
      <c r="BA14" s="911"/>
    </row>
    <row r="15" spans="1:53" x14ac:dyDescent="0.2">
      <c r="A15" s="920">
        <v>2018.04</v>
      </c>
      <c r="B15" s="863">
        <v>26</v>
      </c>
      <c r="C15" s="864">
        <v>38</v>
      </c>
      <c r="D15" s="864">
        <v>16</v>
      </c>
      <c r="E15" s="864">
        <v>34</v>
      </c>
      <c r="F15" s="864">
        <v>75</v>
      </c>
      <c r="G15" s="864">
        <v>22</v>
      </c>
      <c r="H15" s="861"/>
      <c r="I15" s="864">
        <v>4</v>
      </c>
      <c r="J15" s="864">
        <v>7</v>
      </c>
      <c r="K15" s="864">
        <v>27</v>
      </c>
      <c r="L15" s="864">
        <v>12</v>
      </c>
      <c r="M15" s="864">
        <v>13</v>
      </c>
      <c r="N15" s="864">
        <v>6</v>
      </c>
      <c r="O15" s="864">
        <v>44</v>
      </c>
      <c r="P15" s="864">
        <v>18</v>
      </c>
      <c r="Q15" s="864">
        <v>58</v>
      </c>
      <c r="R15" s="861"/>
      <c r="S15" s="864">
        <v>4</v>
      </c>
      <c r="T15" s="864">
        <v>44</v>
      </c>
      <c r="U15" s="864">
        <v>20</v>
      </c>
      <c r="V15" s="864">
        <v>22</v>
      </c>
      <c r="W15" s="864">
        <v>0</v>
      </c>
      <c r="X15" s="864">
        <v>7</v>
      </c>
      <c r="Y15" s="864">
        <v>12</v>
      </c>
      <c r="Z15" s="864">
        <v>11</v>
      </c>
      <c r="AA15" s="864">
        <v>10</v>
      </c>
      <c r="AB15" s="864">
        <v>16</v>
      </c>
      <c r="AC15" s="864">
        <v>21</v>
      </c>
      <c r="AD15" s="864">
        <v>1</v>
      </c>
      <c r="AE15" s="864">
        <v>3</v>
      </c>
      <c r="AF15" s="864">
        <v>12</v>
      </c>
      <c r="AG15" s="864">
        <v>8</v>
      </c>
      <c r="AH15" s="864">
        <v>27</v>
      </c>
      <c r="AI15" s="861"/>
      <c r="AJ15" s="864">
        <v>10</v>
      </c>
      <c r="AK15" s="864">
        <v>13</v>
      </c>
      <c r="AL15" s="864">
        <v>35</v>
      </c>
      <c r="AM15" s="861"/>
      <c r="AN15" s="864">
        <v>16</v>
      </c>
      <c r="AO15" s="864">
        <v>42</v>
      </c>
      <c r="AP15" s="864">
        <v>9</v>
      </c>
      <c r="AQ15" s="864">
        <v>6</v>
      </c>
      <c r="AR15" s="864">
        <v>9</v>
      </c>
      <c r="AS15" s="865">
        <v>12</v>
      </c>
      <c r="AT15" s="873">
        <v>770</v>
      </c>
      <c r="AU15" s="883">
        <v>324</v>
      </c>
      <c r="AV15" s="877">
        <v>149</v>
      </c>
      <c r="AW15" s="884">
        <v>277</v>
      </c>
      <c r="AX15" s="904"/>
      <c r="AY15" s="905"/>
      <c r="AZ15" s="906"/>
      <c r="BA15" s="911"/>
    </row>
    <row r="16" spans="1:53" x14ac:dyDescent="0.2">
      <c r="A16" s="920">
        <v>2018.1</v>
      </c>
      <c r="B16" s="863">
        <v>26</v>
      </c>
      <c r="C16" s="864">
        <v>38</v>
      </c>
      <c r="D16" s="864">
        <v>16</v>
      </c>
      <c r="E16" s="864">
        <v>34</v>
      </c>
      <c r="F16" s="864">
        <v>85</v>
      </c>
      <c r="G16" s="864">
        <v>23</v>
      </c>
      <c r="H16" s="861"/>
      <c r="I16" s="864">
        <v>5</v>
      </c>
      <c r="J16" s="864">
        <v>7</v>
      </c>
      <c r="K16" s="864">
        <v>50</v>
      </c>
      <c r="L16" s="864">
        <v>15</v>
      </c>
      <c r="M16" s="864">
        <v>12</v>
      </c>
      <c r="N16" s="864">
        <v>6</v>
      </c>
      <c r="O16" s="864">
        <v>52</v>
      </c>
      <c r="P16" s="864">
        <v>18</v>
      </c>
      <c r="Q16" s="864">
        <v>68</v>
      </c>
      <c r="R16" s="861"/>
      <c r="S16" s="864">
        <v>4</v>
      </c>
      <c r="T16" s="864">
        <v>45</v>
      </c>
      <c r="U16" s="864">
        <v>24</v>
      </c>
      <c r="V16" s="864">
        <v>22</v>
      </c>
      <c r="W16" s="864">
        <v>0</v>
      </c>
      <c r="X16" s="864">
        <v>8</v>
      </c>
      <c r="Y16" s="864">
        <v>12</v>
      </c>
      <c r="Z16" s="864">
        <v>12</v>
      </c>
      <c r="AA16" s="864">
        <v>10</v>
      </c>
      <c r="AB16" s="864">
        <v>18</v>
      </c>
      <c r="AC16" s="864">
        <v>27</v>
      </c>
      <c r="AD16" s="864">
        <v>2</v>
      </c>
      <c r="AE16" s="864">
        <v>3</v>
      </c>
      <c r="AF16" s="864">
        <v>16</v>
      </c>
      <c r="AG16" s="864">
        <v>6</v>
      </c>
      <c r="AH16" s="864">
        <v>27</v>
      </c>
      <c r="AI16" s="861"/>
      <c r="AJ16" s="864">
        <v>10</v>
      </c>
      <c r="AK16" s="864">
        <v>16</v>
      </c>
      <c r="AL16" s="864">
        <v>29</v>
      </c>
      <c r="AM16" s="861"/>
      <c r="AN16" s="864">
        <v>10</v>
      </c>
      <c r="AO16" s="864">
        <v>57</v>
      </c>
      <c r="AP16" s="864">
        <v>10</v>
      </c>
      <c r="AQ16" s="864">
        <v>7</v>
      </c>
      <c r="AR16" s="864">
        <v>8</v>
      </c>
      <c r="AS16" s="865">
        <v>13</v>
      </c>
      <c r="AT16" s="873">
        <v>851</v>
      </c>
      <c r="AU16" s="883">
        <v>343</v>
      </c>
      <c r="AV16" s="877">
        <v>150</v>
      </c>
      <c r="AW16" s="884">
        <v>336</v>
      </c>
      <c r="AX16" s="904"/>
      <c r="AY16" s="905"/>
      <c r="AZ16" s="906"/>
      <c r="BA16" s="911"/>
    </row>
    <row r="17" spans="1:53" x14ac:dyDescent="0.2">
      <c r="A17" s="920">
        <v>2019.03</v>
      </c>
      <c r="B17" s="863">
        <v>29</v>
      </c>
      <c r="C17" s="864">
        <v>38</v>
      </c>
      <c r="D17" s="864">
        <v>25</v>
      </c>
      <c r="E17" s="864">
        <v>41</v>
      </c>
      <c r="F17" s="864">
        <v>68</v>
      </c>
      <c r="G17" s="864">
        <v>32</v>
      </c>
      <c r="H17" s="861"/>
      <c r="I17" s="864">
        <v>5</v>
      </c>
      <c r="J17" s="864">
        <v>9</v>
      </c>
      <c r="K17" s="864">
        <v>44</v>
      </c>
      <c r="L17" s="864">
        <v>22</v>
      </c>
      <c r="M17" s="864">
        <v>11</v>
      </c>
      <c r="N17" s="864">
        <v>6</v>
      </c>
      <c r="O17" s="864">
        <v>54</v>
      </c>
      <c r="P17" s="864">
        <v>23</v>
      </c>
      <c r="Q17" s="864">
        <v>70</v>
      </c>
      <c r="R17" s="861"/>
      <c r="S17" s="864">
        <v>4</v>
      </c>
      <c r="T17" s="864">
        <v>56</v>
      </c>
      <c r="U17" s="864">
        <v>25</v>
      </c>
      <c r="V17" s="864">
        <v>27</v>
      </c>
      <c r="W17" s="864">
        <v>1</v>
      </c>
      <c r="X17" s="864">
        <v>7</v>
      </c>
      <c r="Y17" s="864">
        <v>12</v>
      </c>
      <c r="Z17" s="864">
        <v>11</v>
      </c>
      <c r="AA17" s="864">
        <v>19</v>
      </c>
      <c r="AB17" s="864">
        <v>16</v>
      </c>
      <c r="AC17" s="864">
        <v>19</v>
      </c>
      <c r="AD17" s="864">
        <v>1</v>
      </c>
      <c r="AE17" s="864">
        <v>3</v>
      </c>
      <c r="AF17" s="864">
        <v>14</v>
      </c>
      <c r="AG17" s="864">
        <v>9</v>
      </c>
      <c r="AH17" s="864">
        <v>35</v>
      </c>
      <c r="AI17" s="861"/>
      <c r="AJ17" s="864">
        <v>13</v>
      </c>
      <c r="AK17" s="864">
        <v>14</v>
      </c>
      <c r="AL17" s="864">
        <v>45</v>
      </c>
      <c r="AM17" s="861"/>
      <c r="AN17" s="864">
        <v>12</v>
      </c>
      <c r="AO17" s="864">
        <v>74</v>
      </c>
      <c r="AP17" s="864">
        <v>11</v>
      </c>
      <c r="AQ17" s="864">
        <v>6</v>
      </c>
      <c r="AR17" s="864">
        <v>12</v>
      </c>
      <c r="AS17" s="865">
        <v>14</v>
      </c>
      <c r="AT17" s="873">
        <v>937</v>
      </c>
      <c r="AU17" s="883">
        <v>410</v>
      </c>
      <c r="AV17" s="877">
        <v>174</v>
      </c>
      <c r="AW17" s="884">
        <v>333</v>
      </c>
      <c r="AX17" s="904"/>
      <c r="AY17" s="905"/>
      <c r="AZ17" s="906"/>
      <c r="BA17" s="911"/>
    </row>
    <row r="18" spans="1:53" x14ac:dyDescent="0.2">
      <c r="A18" s="920">
        <v>2019.1</v>
      </c>
      <c r="B18" s="863">
        <v>32</v>
      </c>
      <c r="C18" s="864">
        <v>44</v>
      </c>
      <c r="D18" s="864">
        <v>19</v>
      </c>
      <c r="E18" s="864">
        <v>46</v>
      </c>
      <c r="F18" s="864">
        <v>72</v>
      </c>
      <c r="G18" s="864">
        <v>26</v>
      </c>
      <c r="H18" s="861"/>
      <c r="I18" s="864">
        <v>4</v>
      </c>
      <c r="J18" s="864">
        <v>12</v>
      </c>
      <c r="K18" s="864">
        <v>44</v>
      </c>
      <c r="L18" s="864">
        <v>12</v>
      </c>
      <c r="M18" s="864">
        <v>13</v>
      </c>
      <c r="N18" s="864">
        <v>9</v>
      </c>
      <c r="O18" s="864">
        <v>63</v>
      </c>
      <c r="P18" s="864">
        <v>26</v>
      </c>
      <c r="Q18" s="864">
        <v>72</v>
      </c>
      <c r="R18" s="861"/>
      <c r="S18" s="864">
        <v>2</v>
      </c>
      <c r="T18" s="864">
        <v>70</v>
      </c>
      <c r="U18" s="864">
        <v>23</v>
      </c>
      <c r="V18" s="864">
        <v>27</v>
      </c>
      <c r="W18" s="864">
        <v>2</v>
      </c>
      <c r="X18" s="864">
        <v>7</v>
      </c>
      <c r="Y18" s="864">
        <v>14</v>
      </c>
      <c r="Z18" s="864">
        <v>18</v>
      </c>
      <c r="AA18" s="864">
        <v>20</v>
      </c>
      <c r="AB18" s="864">
        <v>17</v>
      </c>
      <c r="AC18" s="864">
        <v>20</v>
      </c>
      <c r="AD18" s="864">
        <v>2</v>
      </c>
      <c r="AE18" s="864">
        <v>4</v>
      </c>
      <c r="AF18" s="864">
        <v>20</v>
      </c>
      <c r="AG18" s="864">
        <v>8</v>
      </c>
      <c r="AH18" s="864">
        <v>44</v>
      </c>
      <c r="AI18" s="861"/>
      <c r="AJ18" s="864">
        <v>13</v>
      </c>
      <c r="AK18" s="864">
        <v>11</v>
      </c>
      <c r="AL18" s="864">
        <v>38</v>
      </c>
      <c r="AM18" s="861"/>
      <c r="AN18" s="864">
        <v>14</v>
      </c>
      <c r="AO18" s="864">
        <v>86</v>
      </c>
      <c r="AP18" s="864">
        <v>10</v>
      </c>
      <c r="AQ18" s="864">
        <v>6</v>
      </c>
      <c r="AR18" s="864">
        <v>10</v>
      </c>
      <c r="AS18" s="865">
        <v>13</v>
      </c>
      <c r="AT18" s="873">
        <v>993</v>
      </c>
      <c r="AU18" s="883">
        <v>445</v>
      </c>
      <c r="AV18" s="877">
        <v>181</v>
      </c>
      <c r="AW18" s="884">
        <v>348</v>
      </c>
      <c r="AX18" s="904"/>
      <c r="AY18" s="905"/>
      <c r="AZ18" s="906"/>
      <c r="BA18" s="911"/>
    </row>
    <row r="19" spans="1:53" s="841" customFormat="1" x14ac:dyDescent="0.2">
      <c r="A19" s="920">
        <v>2020.03</v>
      </c>
      <c r="B19" s="863" t="e">
        <v>#N/A</v>
      </c>
      <c r="C19" s="864" t="e">
        <v>#N/A</v>
      </c>
      <c r="D19" s="864" t="e">
        <v>#N/A</v>
      </c>
      <c r="E19" s="864" t="e">
        <v>#N/A</v>
      </c>
      <c r="F19" s="864">
        <v>17</v>
      </c>
      <c r="G19" s="864" t="e">
        <v>#N/A</v>
      </c>
      <c r="H19" s="861"/>
      <c r="I19" s="864" t="e">
        <v>#N/A</v>
      </c>
      <c r="J19" s="864" t="e">
        <v>#N/A</v>
      </c>
      <c r="K19" s="864">
        <v>16</v>
      </c>
      <c r="L19" s="864">
        <v>21</v>
      </c>
      <c r="M19" s="864" t="e">
        <v>#N/A</v>
      </c>
      <c r="N19" s="864" t="e">
        <v>#N/A</v>
      </c>
      <c r="O19" s="864">
        <v>32</v>
      </c>
      <c r="P19" s="864">
        <v>2</v>
      </c>
      <c r="Q19" s="864">
        <v>29</v>
      </c>
      <c r="R19" s="861"/>
      <c r="S19" s="864" t="e">
        <v>#N/A</v>
      </c>
      <c r="T19" s="864">
        <v>18</v>
      </c>
      <c r="U19" s="864" t="e">
        <v>#N/A</v>
      </c>
      <c r="V19" s="864" t="e">
        <v>#N/A</v>
      </c>
      <c r="W19" s="864" t="e">
        <v>#N/A</v>
      </c>
      <c r="X19" s="864" t="e">
        <v>#N/A</v>
      </c>
      <c r="Y19" s="864" t="e">
        <v>#N/A</v>
      </c>
      <c r="Z19" s="864">
        <v>4</v>
      </c>
      <c r="AA19" s="864">
        <v>11</v>
      </c>
      <c r="AB19" s="864">
        <v>16</v>
      </c>
      <c r="AC19" s="864">
        <v>3</v>
      </c>
      <c r="AD19" s="864" t="e">
        <v>#N/A</v>
      </c>
      <c r="AE19" s="864" t="e">
        <v>#N/A</v>
      </c>
      <c r="AF19" s="864" t="e">
        <v>#N/A</v>
      </c>
      <c r="AG19" s="864">
        <v>6</v>
      </c>
      <c r="AH19" s="864" t="e">
        <v>#N/A</v>
      </c>
      <c r="AI19" s="861"/>
      <c r="AJ19" s="864">
        <v>10</v>
      </c>
      <c r="AK19" s="864">
        <v>23</v>
      </c>
      <c r="AL19" s="864">
        <v>33</v>
      </c>
      <c r="AM19" s="861"/>
      <c r="AN19" s="864" t="e">
        <v>#N/A</v>
      </c>
      <c r="AO19" s="864" t="e">
        <v>#N/A</v>
      </c>
      <c r="AP19" s="864" t="e">
        <v>#N/A</v>
      </c>
      <c r="AQ19" s="864" t="e">
        <v>#N/A</v>
      </c>
      <c r="AR19" s="864">
        <v>7</v>
      </c>
      <c r="AS19" s="865" t="e">
        <v>#N/A</v>
      </c>
      <c r="AT19" s="873">
        <v>248</v>
      </c>
      <c r="AU19" s="883" t="e">
        <v>#N/A</v>
      </c>
      <c r="AV19" s="877" t="e">
        <v>#N/A</v>
      </c>
      <c r="AW19" s="884" t="e">
        <v>#N/A</v>
      </c>
      <c r="AX19" s="904"/>
      <c r="AY19" s="905"/>
      <c r="AZ19" s="906"/>
      <c r="BA19" s="911"/>
    </row>
    <row r="20" spans="1:53" s="841" customFormat="1" x14ac:dyDescent="0.2">
      <c r="A20" s="920">
        <v>202.05</v>
      </c>
      <c r="B20" s="863" t="e">
        <v>#N/A</v>
      </c>
      <c r="C20" s="864" t="e">
        <v>#N/A</v>
      </c>
      <c r="D20" s="864" t="e">
        <v>#N/A</v>
      </c>
      <c r="E20" s="864" t="e">
        <v>#N/A</v>
      </c>
      <c r="F20" s="864">
        <v>28</v>
      </c>
      <c r="G20" s="864" t="e">
        <v>#N/A</v>
      </c>
      <c r="H20" s="861"/>
      <c r="I20" s="864" t="e">
        <v>#N/A</v>
      </c>
      <c r="J20" s="864" t="e">
        <v>#N/A</v>
      </c>
      <c r="K20" s="864">
        <v>20</v>
      </c>
      <c r="L20" s="864">
        <v>25</v>
      </c>
      <c r="M20" s="864" t="e">
        <v>#N/A</v>
      </c>
      <c r="N20" s="864" t="e">
        <v>#N/A</v>
      </c>
      <c r="O20" s="864">
        <v>34</v>
      </c>
      <c r="P20" s="864">
        <v>4</v>
      </c>
      <c r="Q20" s="864">
        <v>29</v>
      </c>
      <c r="R20" s="861"/>
      <c r="S20" s="864" t="e">
        <v>#N/A</v>
      </c>
      <c r="T20" s="864">
        <v>25</v>
      </c>
      <c r="U20" s="864" t="e">
        <v>#N/A</v>
      </c>
      <c r="V20" s="864" t="e">
        <v>#N/A</v>
      </c>
      <c r="W20" s="864" t="e">
        <v>#N/A</v>
      </c>
      <c r="X20" s="864" t="e">
        <v>#N/A</v>
      </c>
      <c r="Y20" s="864" t="e">
        <v>#N/A</v>
      </c>
      <c r="Z20" s="864">
        <v>5</v>
      </c>
      <c r="AA20" s="864">
        <v>11</v>
      </c>
      <c r="AB20" s="864">
        <v>19</v>
      </c>
      <c r="AC20" s="864">
        <v>5</v>
      </c>
      <c r="AD20" s="864" t="e">
        <v>#N/A</v>
      </c>
      <c r="AE20" s="864" t="e">
        <v>#N/A</v>
      </c>
      <c r="AF20" s="864" t="e">
        <v>#N/A</v>
      </c>
      <c r="AG20" s="864">
        <v>6</v>
      </c>
      <c r="AH20" s="864" t="e">
        <v>#N/A</v>
      </c>
      <c r="AI20" s="861"/>
      <c r="AJ20" s="864">
        <v>12</v>
      </c>
      <c r="AK20" s="864">
        <v>19</v>
      </c>
      <c r="AL20" s="864">
        <v>37</v>
      </c>
      <c r="AM20" s="861"/>
      <c r="AN20" s="864" t="e">
        <v>#N/A</v>
      </c>
      <c r="AO20" s="864" t="e">
        <v>#N/A</v>
      </c>
      <c r="AP20" s="864" t="e">
        <v>#N/A</v>
      </c>
      <c r="AQ20" s="864" t="e">
        <v>#N/A</v>
      </c>
      <c r="AR20" s="864">
        <v>7</v>
      </c>
      <c r="AS20" s="865" t="e">
        <v>#N/A</v>
      </c>
      <c r="AT20" s="873">
        <v>286</v>
      </c>
      <c r="AU20" s="883" t="e">
        <v>#N/A</v>
      </c>
      <c r="AV20" s="877" t="e">
        <v>#N/A</v>
      </c>
      <c r="AW20" s="884" t="e">
        <v>#N/A</v>
      </c>
      <c r="AX20" s="904"/>
      <c r="AY20" s="905"/>
      <c r="AZ20" s="906"/>
      <c r="BA20" s="911"/>
    </row>
    <row r="21" spans="1:53" x14ac:dyDescent="0.2">
      <c r="A21" s="920">
        <v>2020.1</v>
      </c>
      <c r="B21" s="863">
        <v>37</v>
      </c>
      <c r="C21" s="864">
        <v>54</v>
      </c>
      <c r="D21" s="864">
        <v>28</v>
      </c>
      <c r="E21" s="864">
        <v>55</v>
      </c>
      <c r="F21" s="864">
        <v>97</v>
      </c>
      <c r="G21" s="864">
        <v>31</v>
      </c>
      <c r="H21" s="861"/>
      <c r="I21" s="864">
        <v>7</v>
      </c>
      <c r="J21" s="864">
        <v>13</v>
      </c>
      <c r="K21" s="864">
        <v>69</v>
      </c>
      <c r="L21" s="864">
        <v>33</v>
      </c>
      <c r="M21" s="864">
        <v>16</v>
      </c>
      <c r="N21" s="864">
        <v>16</v>
      </c>
      <c r="O21" s="864">
        <v>65</v>
      </c>
      <c r="P21" s="864">
        <v>31</v>
      </c>
      <c r="Q21" s="864">
        <v>99</v>
      </c>
      <c r="R21" s="861"/>
      <c r="S21" s="864">
        <v>8</v>
      </c>
      <c r="T21" s="864">
        <v>63</v>
      </c>
      <c r="U21" s="864">
        <v>33</v>
      </c>
      <c r="V21" s="864">
        <v>30</v>
      </c>
      <c r="W21" s="864">
        <v>2</v>
      </c>
      <c r="X21" s="864">
        <v>9</v>
      </c>
      <c r="Y21" s="864">
        <v>16</v>
      </c>
      <c r="Z21" s="864">
        <v>20</v>
      </c>
      <c r="AA21" s="864">
        <v>27</v>
      </c>
      <c r="AB21" s="864">
        <v>26</v>
      </c>
      <c r="AC21" s="864">
        <v>34</v>
      </c>
      <c r="AD21" s="864">
        <v>4</v>
      </c>
      <c r="AE21" s="864">
        <v>6</v>
      </c>
      <c r="AF21" s="864">
        <v>23</v>
      </c>
      <c r="AG21" s="864">
        <v>12</v>
      </c>
      <c r="AH21" s="864">
        <v>56</v>
      </c>
      <c r="AI21" s="861"/>
      <c r="AJ21" s="864">
        <v>29</v>
      </c>
      <c r="AK21" s="864">
        <v>28</v>
      </c>
      <c r="AL21" s="864">
        <v>61</v>
      </c>
      <c r="AM21" s="861"/>
      <c r="AN21" s="864">
        <v>19</v>
      </c>
      <c r="AO21" s="864">
        <v>152</v>
      </c>
      <c r="AP21" s="864">
        <v>14</v>
      </c>
      <c r="AQ21" s="864">
        <v>13</v>
      </c>
      <c r="AR21" s="864">
        <v>18</v>
      </c>
      <c r="AS21" s="865">
        <v>17</v>
      </c>
      <c r="AT21" s="873">
        <v>1371</v>
      </c>
      <c r="AU21" s="883">
        <v>650</v>
      </c>
      <c r="AV21" s="877">
        <v>226</v>
      </c>
      <c r="AW21" s="884">
        <v>461</v>
      </c>
      <c r="AX21" s="904"/>
      <c r="AY21" s="905"/>
      <c r="AZ21" s="906"/>
      <c r="BA21" s="911"/>
    </row>
    <row r="22" spans="1:53" x14ac:dyDescent="0.2">
      <c r="A22" s="920">
        <v>2021.1</v>
      </c>
      <c r="B22" s="863">
        <v>35</v>
      </c>
      <c r="C22" s="864">
        <v>74</v>
      </c>
      <c r="D22" s="864">
        <v>27</v>
      </c>
      <c r="E22" s="864">
        <v>54</v>
      </c>
      <c r="F22" s="864">
        <v>103</v>
      </c>
      <c r="G22" s="864">
        <v>31</v>
      </c>
      <c r="H22" s="861"/>
      <c r="I22" s="864">
        <v>7</v>
      </c>
      <c r="J22" s="864">
        <v>20</v>
      </c>
      <c r="K22" s="864">
        <v>74</v>
      </c>
      <c r="L22" s="864">
        <v>30</v>
      </c>
      <c r="M22" s="864">
        <v>18</v>
      </c>
      <c r="N22" s="864">
        <v>17</v>
      </c>
      <c r="O22" s="864">
        <v>62</v>
      </c>
      <c r="P22" s="864">
        <v>31</v>
      </c>
      <c r="Q22" s="864">
        <v>89</v>
      </c>
      <c r="R22" s="861"/>
      <c r="S22" s="864">
        <v>10</v>
      </c>
      <c r="T22" s="864">
        <v>56</v>
      </c>
      <c r="U22" s="864">
        <v>32</v>
      </c>
      <c r="V22" s="864">
        <v>32</v>
      </c>
      <c r="W22" s="864">
        <v>3</v>
      </c>
      <c r="X22" s="864">
        <v>7</v>
      </c>
      <c r="Y22" s="864">
        <v>20</v>
      </c>
      <c r="Z22" s="864">
        <v>22</v>
      </c>
      <c r="AA22" s="864">
        <v>30</v>
      </c>
      <c r="AB22" s="864">
        <v>28</v>
      </c>
      <c r="AC22" s="864">
        <v>36</v>
      </c>
      <c r="AD22" s="864">
        <v>5</v>
      </c>
      <c r="AE22" s="864">
        <v>8</v>
      </c>
      <c r="AF22" s="864">
        <v>22</v>
      </c>
      <c r="AG22" s="864">
        <v>12</v>
      </c>
      <c r="AH22" s="864">
        <v>58</v>
      </c>
      <c r="AI22" s="861"/>
      <c r="AJ22" s="864">
        <v>24</v>
      </c>
      <c r="AK22" s="864">
        <v>28</v>
      </c>
      <c r="AL22" s="864">
        <v>52</v>
      </c>
      <c r="AM22" s="861"/>
      <c r="AN22" s="864">
        <v>26</v>
      </c>
      <c r="AO22" s="864">
        <v>134</v>
      </c>
      <c r="AP22" s="864">
        <v>13</v>
      </c>
      <c r="AQ22" s="864">
        <v>14</v>
      </c>
      <c r="AR22" s="864">
        <v>19</v>
      </c>
      <c r="AS22" s="865">
        <v>22</v>
      </c>
      <c r="AT22" s="873">
        <v>1385</v>
      </c>
      <c r="AU22" s="883">
        <v>648</v>
      </c>
      <c r="AV22" s="877">
        <v>250</v>
      </c>
      <c r="AW22" s="884">
        <v>449</v>
      </c>
      <c r="AX22" s="904"/>
      <c r="AY22" s="905"/>
      <c r="AZ22" s="906"/>
      <c r="BA22" s="911"/>
    </row>
    <row r="23" spans="1:53" x14ac:dyDescent="0.2">
      <c r="A23" s="920">
        <v>2022.04</v>
      </c>
      <c r="B23" s="863" t="e">
        <v>#N/A</v>
      </c>
      <c r="C23" s="864" t="e">
        <v>#N/A</v>
      </c>
      <c r="D23" s="864" t="e">
        <v>#N/A</v>
      </c>
      <c r="E23" s="864" t="e">
        <v>#N/A</v>
      </c>
      <c r="F23" s="864" t="e">
        <v>#N/A</v>
      </c>
      <c r="G23" s="864" t="e">
        <v>#N/A</v>
      </c>
      <c r="H23" s="861"/>
      <c r="I23" s="864" t="e">
        <v>#N/A</v>
      </c>
      <c r="J23" s="864" t="e">
        <v>#N/A</v>
      </c>
      <c r="K23" s="864" t="e">
        <v>#N/A</v>
      </c>
      <c r="L23" s="864" t="e">
        <v>#N/A</v>
      </c>
      <c r="M23" s="864" t="e">
        <v>#N/A</v>
      </c>
      <c r="N23" s="864" t="e">
        <v>#N/A</v>
      </c>
      <c r="O23" s="864" t="e">
        <v>#N/A</v>
      </c>
      <c r="P23" s="864" t="e">
        <v>#N/A</v>
      </c>
      <c r="Q23" s="864" t="e">
        <v>#N/A</v>
      </c>
      <c r="R23" s="861"/>
      <c r="S23" s="864" t="e">
        <v>#N/A</v>
      </c>
      <c r="T23" s="864" t="e">
        <v>#N/A</v>
      </c>
      <c r="U23" s="864" t="e">
        <v>#N/A</v>
      </c>
      <c r="V23" s="864" t="e">
        <v>#N/A</v>
      </c>
      <c r="W23" s="864" t="e">
        <v>#N/A</v>
      </c>
      <c r="X23" s="864" t="e">
        <v>#N/A</v>
      </c>
      <c r="Y23" s="864" t="e">
        <v>#N/A</v>
      </c>
      <c r="Z23" s="864" t="e">
        <v>#N/A</v>
      </c>
      <c r="AA23" s="864" t="e">
        <v>#N/A</v>
      </c>
      <c r="AB23" s="864" t="e">
        <v>#N/A</v>
      </c>
      <c r="AC23" s="864" t="e">
        <v>#N/A</v>
      </c>
      <c r="AD23" s="864" t="e">
        <v>#N/A</v>
      </c>
      <c r="AE23" s="864" t="e">
        <v>#N/A</v>
      </c>
      <c r="AF23" s="864" t="e">
        <v>#N/A</v>
      </c>
      <c r="AG23" s="864" t="e">
        <v>#N/A</v>
      </c>
      <c r="AH23" s="864" t="e">
        <v>#N/A</v>
      </c>
      <c r="AI23" s="861"/>
      <c r="AJ23" s="864" t="e">
        <v>#N/A</v>
      </c>
      <c r="AK23" s="864" t="e">
        <v>#N/A</v>
      </c>
      <c r="AL23" s="864" t="e">
        <v>#N/A</v>
      </c>
      <c r="AM23" s="861"/>
      <c r="AN23" s="864" t="e">
        <v>#N/A</v>
      </c>
      <c r="AO23" s="864" t="e">
        <v>#N/A</v>
      </c>
      <c r="AP23" s="864" t="e">
        <v>#N/A</v>
      </c>
      <c r="AQ23" s="864" t="e">
        <v>#N/A</v>
      </c>
      <c r="AR23" s="864" t="e">
        <v>#N/A</v>
      </c>
      <c r="AS23" s="865" t="e">
        <v>#N/A</v>
      </c>
      <c r="AT23" s="873" t="e">
        <v>#N/A</v>
      </c>
      <c r="AU23" s="883" t="e">
        <v>#N/A</v>
      </c>
      <c r="AV23" s="877" t="e">
        <v>#N/A</v>
      </c>
      <c r="AW23" s="884" t="e">
        <v>#N/A</v>
      </c>
      <c r="AX23" s="904"/>
      <c r="AY23" s="905"/>
      <c r="AZ23" s="906"/>
      <c r="BA23" s="911"/>
    </row>
    <row r="24" spans="1:53" x14ac:dyDescent="0.2">
      <c r="A24" s="920">
        <v>2022.1</v>
      </c>
      <c r="B24" s="863">
        <v>37</v>
      </c>
      <c r="C24" s="864">
        <v>70</v>
      </c>
      <c r="D24" s="864">
        <v>35</v>
      </c>
      <c r="E24" s="864">
        <v>46</v>
      </c>
      <c r="F24" s="864">
        <v>82</v>
      </c>
      <c r="G24" s="864">
        <v>34</v>
      </c>
      <c r="H24" s="861"/>
      <c r="I24" s="864">
        <v>5</v>
      </c>
      <c r="J24" s="864">
        <v>18</v>
      </c>
      <c r="K24" s="864">
        <v>81</v>
      </c>
      <c r="L24" s="864">
        <v>24</v>
      </c>
      <c r="M24" s="864">
        <v>17</v>
      </c>
      <c r="N24" s="864">
        <v>13</v>
      </c>
      <c r="O24" s="864">
        <v>63</v>
      </c>
      <c r="P24" s="864">
        <v>32</v>
      </c>
      <c r="Q24" s="864">
        <v>86</v>
      </c>
      <c r="R24" s="861"/>
      <c r="S24" s="864">
        <v>11</v>
      </c>
      <c r="T24" s="864">
        <v>61</v>
      </c>
      <c r="U24" s="864">
        <v>27</v>
      </c>
      <c r="V24" s="864">
        <v>32</v>
      </c>
      <c r="W24" s="864">
        <v>2</v>
      </c>
      <c r="X24" s="864">
        <v>7</v>
      </c>
      <c r="Y24" s="864">
        <v>21</v>
      </c>
      <c r="Z24" s="864">
        <v>23</v>
      </c>
      <c r="AA24" s="864">
        <v>24</v>
      </c>
      <c r="AB24" s="864">
        <v>20</v>
      </c>
      <c r="AC24" s="864">
        <v>29</v>
      </c>
      <c r="AD24" s="864">
        <v>9</v>
      </c>
      <c r="AE24" s="864">
        <v>9</v>
      </c>
      <c r="AF24" s="864">
        <v>22</v>
      </c>
      <c r="AG24" s="864">
        <v>12</v>
      </c>
      <c r="AH24" s="864">
        <v>57</v>
      </c>
      <c r="AI24" s="861"/>
      <c r="AJ24" s="864">
        <v>17</v>
      </c>
      <c r="AK24" s="864">
        <v>19</v>
      </c>
      <c r="AL24" s="864">
        <v>56</v>
      </c>
      <c r="AM24" s="861"/>
      <c r="AN24" s="864">
        <v>29</v>
      </c>
      <c r="AO24" s="864">
        <v>120</v>
      </c>
      <c r="AP24" s="864">
        <v>12</v>
      </c>
      <c r="AQ24" s="864">
        <v>13</v>
      </c>
      <c r="AR24" s="864">
        <v>13</v>
      </c>
      <c r="AS24" s="865">
        <v>25</v>
      </c>
      <c r="AT24" s="873">
        <v>1313</v>
      </c>
      <c r="AU24" s="883">
        <v>591</v>
      </c>
      <c r="AV24" s="877">
        <v>281</v>
      </c>
      <c r="AW24" s="884">
        <v>441</v>
      </c>
      <c r="AX24" s="904"/>
      <c r="AY24" s="905"/>
      <c r="AZ24" s="906"/>
      <c r="BA24" s="911"/>
    </row>
    <row r="25" spans="1:53" x14ac:dyDescent="0.2">
      <c r="A25" s="920">
        <v>2023.04</v>
      </c>
      <c r="B25" s="863">
        <v>35</v>
      </c>
      <c r="C25" s="864">
        <v>31</v>
      </c>
      <c r="D25" s="864">
        <v>44</v>
      </c>
      <c r="E25" s="864">
        <v>65</v>
      </c>
      <c r="F25" s="864">
        <v>79</v>
      </c>
      <c r="G25" s="864">
        <v>30</v>
      </c>
      <c r="H25" s="861"/>
      <c r="I25" s="864">
        <v>5</v>
      </c>
      <c r="J25" s="864">
        <v>18</v>
      </c>
      <c r="K25" s="864">
        <v>81</v>
      </c>
      <c r="L25" s="864">
        <v>23</v>
      </c>
      <c r="M25" s="864">
        <v>17</v>
      </c>
      <c r="N25" s="864">
        <v>14</v>
      </c>
      <c r="O25" s="864">
        <v>57</v>
      </c>
      <c r="P25" s="864">
        <v>30</v>
      </c>
      <c r="Q25" s="864">
        <v>85</v>
      </c>
      <c r="R25" s="861"/>
      <c r="S25" s="864">
        <v>52</v>
      </c>
      <c r="T25" s="864">
        <v>10</v>
      </c>
      <c r="U25" s="864">
        <v>27</v>
      </c>
      <c r="V25" s="864">
        <v>30</v>
      </c>
      <c r="W25" s="864">
        <v>2</v>
      </c>
      <c r="X25" s="864">
        <v>7</v>
      </c>
      <c r="Y25" s="864">
        <v>19</v>
      </c>
      <c r="Z25" s="864">
        <v>19</v>
      </c>
      <c r="AA25" s="864">
        <v>25</v>
      </c>
      <c r="AB25" s="864">
        <v>19</v>
      </c>
      <c r="AC25" s="864">
        <v>29</v>
      </c>
      <c r="AD25" s="864">
        <v>9</v>
      </c>
      <c r="AE25" s="864">
        <v>9</v>
      </c>
      <c r="AF25" s="864">
        <v>22</v>
      </c>
      <c r="AG25" s="864">
        <v>13</v>
      </c>
      <c r="AH25" s="864">
        <v>54</v>
      </c>
      <c r="AI25" s="861"/>
      <c r="AJ25" s="864">
        <v>17</v>
      </c>
      <c r="AK25" s="864">
        <v>17</v>
      </c>
      <c r="AL25" s="864">
        <v>109</v>
      </c>
      <c r="AM25" s="861"/>
      <c r="AN25" s="864">
        <v>51</v>
      </c>
      <c r="AO25" s="864">
        <v>24</v>
      </c>
      <c r="AP25" s="864">
        <v>11</v>
      </c>
      <c r="AQ25" s="864">
        <v>13</v>
      </c>
      <c r="AR25" s="864">
        <v>11</v>
      </c>
      <c r="AS25" s="865">
        <v>24</v>
      </c>
      <c r="AT25" s="873">
        <v>1237</v>
      </c>
      <c r="AU25" s="883">
        <v>518</v>
      </c>
      <c r="AV25" s="877">
        <v>343</v>
      </c>
      <c r="AW25" s="884">
        <v>376</v>
      </c>
      <c r="AX25" s="904"/>
      <c r="AY25" s="905"/>
      <c r="AZ25" s="906"/>
      <c r="BA25" s="911"/>
    </row>
    <row r="26" spans="1:53" x14ac:dyDescent="0.2">
      <c r="A26" s="920">
        <v>2023.1</v>
      </c>
      <c r="B26" s="863">
        <v>34</v>
      </c>
      <c r="C26" s="864">
        <v>66</v>
      </c>
      <c r="D26" s="864">
        <v>29</v>
      </c>
      <c r="E26" s="864">
        <v>48</v>
      </c>
      <c r="F26" s="864">
        <v>81</v>
      </c>
      <c r="G26" s="864">
        <v>30</v>
      </c>
      <c r="H26" s="861"/>
      <c r="I26" s="864">
        <v>5</v>
      </c>
      <c r="J26" s="864">
        <v>17</v>
      </c>
      <c r="K26" s="864">
        <v>81</v>
      </c>
      <c r="L26" s="864">
        <v>23</v>
      </c>
      <c r="M26" s="864">
        <v>12</v>
      </c>
      <c r="N26" s="864">
        <v>10</v>
      </c>
      <c r="O26" s="864">
        <v>56</v>
      </c>
      <c r="P26" s="864">
        <v>23</v>
      </c>
      <c r="Q26" s="864">
        <v>88</v>
      </c>
      <c r="R26" s="861"/>
      <c r="S26" s="864">
        <v>12</v>
      </c>
      <c r="T26" s="864">
        <v>53</v>
      </c>
      <c r="U26" s="864">
        <v>27</v>
      </c>
      <c r="V26" s="864">
        <v>23</v>
      </c>
      <c r="W26" s="864">
        <v>2</v>
      </c>
      <c r="X26" s="864">
        <v>9</v>
      </c>
      <c r="Y26" s="864">
        <v>17</v>
      </c>
      <c r="Z26" s="864">
        <v>17</v>
      </c>
      <c r="AA26" s="864">
        <v>21</v>
      </c>
      <c r="AB26" s="864">
        <v>21</v>
      </c>
      <c r="AC26" s="864">
        <v>28</v>
      </c>
      <c r="AD26" s="864">
        <v>13</v>
      </c>
      <c r="AE26" s="864">
        <v>8</v>
      </c>
      <c r="AF26" s="864">
        <v>20</v>
      </c>
      <c r="AG26" s="864">
        <v>11</v>
      </c>
      <c r="AH26" s="864">
        <v>53</v>
      </c>
      <c r="AI26" s="861"/>
      <c r="AJ26" s="864">
        <v>20</v>
      </c>
      <c r="AK26" s="864">
        <v>20</v>
      </c>
      <c r="AL26" s="864">
        <v>51</v>
      </c>
      <c r="AM26" s="861"/>
      <c r="AN26" s="864">
        <v>24</v>
      </c>
      <c r="AO26" s="864">
        <v>105</v>
      </c>
      <c r="AP26" s="864">
        <v>9</v>
      </c>
      <c r="AQ26" s="864">
        <v>12</v>
      </c>
      <c r="AR26" s="864">
        <v>10</v>
      </c>
      <c r="AS26" s="865">
        <v>27</v>
      </c>
      <c r="AT26" s="873">
        <v>1216</v>
      </c>
      <c r="AU26" s="883">
        <v>534</v>
      </c>
      <c r="AV26" s="877">
        <v>254</v>
      </c>
      <c r="AW26" s="884">
        <v>428</v>
      </c>
      <c r="AX26" s="904"/>
      <c r="AY26" s="905"/>
      <c r="AZ26" s="906"/>
      <c r="BA26" s="911"/>
    </row>
    <row r="27" spans="1:53" x14ac:dyDescent="0.2">
      <c r="A27" s="920">
        <v>2024.04</v>
      </c>
      <c r="B27" s="863">
        <v>35</v>
      </c>
      <c r="C27" s="864">
        <v>57</v>
      </c>
      <c r="D27" s="864">
        <v>36</v>
      </c>
      <c r="E27" s="864">
        <v>56</v>
      </c>
      <c r="F27" s="864">
        <v>95</v>
      </c>
      <c r="G27" s="864">
        <v>25</v>
      </c>
      <c r="H27" s="860">
        <v>4</v>
      </c>
      <c r="I27" s="864">
        <v>7</v>
      </c>
      <c r="J27" s="864">
        <v>15</v>
      </c>
      <c r="K27" s="864">
        <v>110</v>
      </c>
      <c r="L27" s="864">
        <v>21</v>
      </c>
      <c r="M27" s="864">
        <v>13</v>
      </c>
      <c r="N27" s="864">
        <v>15</v>
      </c>
      <c r="O27" s="864">
        <v>59</v>
      </c>
      <c r="P27" s="864">
        <v>32</v>
      </c>
      <c r="Q27" s="864">
        <v>100</v>
      </c>
      <c r="R27" s="860">
        <v>20</v>
      </c>
      <c r="S27" s="864">
        <v>13</v>
      </c>
      <c r="T27" s="864">
        <v>46</v>
      </c>
      <c r="U27" s="864">
        <v>33</v>
      </c>
      <c r="V27" s="864">
        <v>23</v>
      </c>
      <c r="W27" s="864">
        <v>4</v>
      </c>
      <c r="X27" s="864">
        <v>6</v>
      </c>
      <c r="Y27" s="864">
        <v>23</v>
      </c>
      <c r="Z27" s="864">
        <v>17</v>
      </c>
      <c r="AA27" s="864">
        <v>23</v>
      </c>
      <c r="AB27" s="864">
        <v>21</v>
      </c>
      <c r="AC27" s="864">
        <v>30</v>
      </c>
      <c r="AD27" s="864">
        <v>10</v>
      </c>
      <c r="AE27" s="864">
        <v>13</v>
      </c>
      <c r="AF27" s="864">
        <v>29</v>
      </c>
      <c r="AG27" s="864">
        <v>11</v>
      </c>
      <c r="AH27" s="864">
        <v>38</v>
      </c>
      <c r="AI27" s="860">
        <v>10</v>
      </c>
      <c r="AJ27" s="864">
        <v>21</v>
      </c>
      <c r="AK27" s="864">
        <v>18</v>
      </c>
      <c r="AL27" s="864">
        <v>46</v>
      </c>
      <c r="AM27" s="860">
        <v>12</v>
      </c>
      <c r="AN27" s="864">
        <v>25</v>
      </c>
      <c r="AO27" s="864">
        <v>139</v>
      </c>
      <c r="AP27" s="864">
        <v>10</v>
      </c>
      <c r="AQ27" s="864">
        <v>18</v>
      </c>
      <c r="AR27" s="864">
        <v>12</v>
      </c>
      <c r="AS27" s="865">
        <v>33</v>
      </c>
      <c r="AT27" s="873">
        <v>1338</v>
      </c>
      <c r="AU27" s="883">
        <v>577</v>
      </c>
      <c r="AV27" s="877">
        <v>284</v>
      </c>
      <c r="AW27" s="884">
        <v>477</v>
      </c>
      <c r="AX27" s="901">
        <v>1384</v>
      </c>
      <c r="AY27" s="902">
        <v>577</v>
      </c>
      <c r="AZ27" s="860">
        <v>326</v>
      </c>
      <c r="BA27" s="912">
        <v>481</v>
      </c>
    </row>
    <row r="28" spans="1:53" x14ac:dyDescent="0.2">
      <c r="A28" s="920">
        <v>2024.1</v>
      </c>
      <c r="B28" s="863">
        <v>33</v>
      </c>
      <c r="C28" s="864">
        <v>44</v>
      </c>
      <c r="D28" s="864">
        <v>33</v>
      </c>
      <c r="E28" s="864">
        <v>48</v>
      </c>
      <c r="F28" s="864">
        <v>75</v>
      </c>
      <c r="G28" s="864">
        <v>24</v>
      </c>
      <c r="H28" s="877">
        <v>0</v>
      </c>
      <c r="I28" s="864">
        <v>5</v>
      </c>
      <c r="J28" s="864">
        <v>16</v>
      </c>
      <c r="K28" s="864">
        <v>84</v>
      </c>
      <c r="L28" s="864">
        <v>18</v>
      </c>
      <c r="M28" s="864">
        <v>13</v>
      </c>
      <c r="N28" s="864">
        <v>11</v>
      </c>
      <c r="O28" s="864">
        <v>54</v>
      </c>
      <c r="P28" s="864">
        <v>28</v>
      </c>
      <c r="Q28" s="864">
        <v>85</v>
      </c>
      <c r="R28" s="877">
        <v>17</v>
      </c>
      <c r="S28" s="864">
        <v>11</v>
      </c>
      <c r="T28" s="864">
        <v>40</v>
      </c>
      <c r="U28" s="864">
        <v>31</v>
      </c>
      <c r="V28" s="864">
        <v>22</v>
      </c>
      <c r="W28" s="864">
        <v>4</v>
      </c>
      <c r="X28" s="864">
        <v>6</v>
      </c>
      <c r="Y28" s="864">
        <v>17</v>
      </c>
      <c r="Z28" s="864">
        <v>19</v>
      </c>
      <c r="AA28" s="864">
        <v>21</v>
      </c>
      <c r="AB28" s="864">
        <v>21</v>
      </c>
      <c r="AC28" s="864">
        <v>25</v>
      </c>
      <c r="AD28" s="864">
        <v>7</v>
      </c>
      <c r="AE28" s="864">
        <v>9</v>
      </c>
      <c r="AF28" s="864">
        <v>21</v>
      </c>
      <c r="AG28" s="864">
        <v>8</v>
      </c>
      <c r="AH28" s="864">
        <v>38</v>
      </c>
      <c r="AI28" s="877">
        <v>9</v>
      </c>
      <c r="AJ28" s="864">
        <v>17</v>
      </c>
      <c r="AK28" s="864">
        <v>18</v>
      </c>
      <c r="AL28" s="864">
        <v>42</v>
      </c>
      <c r="AM28" s="877">
        <v>7</v>
      </c>
      <c r="AN28" s="864">
        <v>20</v>
      </c>
      <c r="AO28" s="864">
        <v>98</v>
      </c>
      <c r="AP28" s="864">
        <v>8</v>
      </c>
      <c r="AQ28" s="864">
        <v>13</v>
      </c>
      <c r="AR28" s="864">
        <v>10</v>
      </c>
      <c r="AS28" s="865">
        <v>25</v>
      </c>
      <c r="AT28" s="873">
        <v>1122</v>
      </c>
      <c r="AU28" s="883">
        <v>481</v>
      </c>
      <c r="AV28" s="877">
        <v>241</v>
      </c>
      <c r="AW28" s="884">
        <v>400</v>
      </c>
      <c r="AX28" s="873">
        <v>1155</v>
      </c>
      <c r="AY28" s="883">
        <v>481</v>
      </c>
      <c r="AZ28" s="877">
        <v>274</v>
      </c>
      <c r="BA28" s="913">
        <v>400</v>
      </c>
    </row>
    <row r="29" spans="1:53" x14ac:dyDescent="0.2">
      <c r="A29" s="920">
        <v>2025.04</v>
      </c>
      <c r="B29" s="863">
        <v>35</v>
      </c>
      <c r="C29" s="864">
        <v>34</v>
      </c>
      <c r="D29" s="864">
        <v>37</v>
      </c>
      <c r="E29" s="864">
        <v>40</v>
      </c>
      <c r="F29" s="864">
        <v>77</v>
      </c>
      <c r="G29" s="864">
        <v>43</v>
      </c>
      <c r="H29" s="864">
        <v>0</v>
      </c>
      <c r="I29" s="864">
        <v>2</v>
      </c>
      <c r="J29" s="864">
        <v>22</v>
      </c>
      <c r="K29" s="864">
        <v>57</v>
      </c>
      <c r="L29" s="864">
        <v>17</v>
      </c>
      <c r="M29" s="864">
        <v>14</v>
      </c>
      <c r="N29" s="864">
        <v>6</v>
      </c>
      <c r="O29" s="864">
        <v>55</v>
      </c>
      <c r="P29" s="864">
        <v>23</v>
      </c>
      <c r="Q29" s="864">
        <v>59</v>
      </c>
      <c r="R29" s="864">
        <v>12</v>
      </c>
      <c r="S29" s="864">
        <v>8</v>
      </c>
      <c r="T29" s="864">
        <v>31</v>
      </c>
      <c r="U29" s="864">
        <v>24</v>
      </c>
      <c r="V29" s="864">
        <v>20</v>
      </c>
      <c r="W29" s="864">
        <v>4</v>
      </c>
      <c r="X29" s="864">
        <v>6</v>
      </c>
      <c r="Y29" s="864">
        <v>13</v>
      </c>
      <c r="Z29" s="864">
        <v>18</v>
      </c>
      <c r="AA29" s="864">
        <v>18</v>
      </c>
      <c r="AB29" s="864">
        <v>19</v>
      </c>
      <c r="AC29" s="864">
        <v>13</v>
      </c>
      <c r="AD29" s="864">
        <v>4</v>
      </c>
      <c r="AE29" s="864">
        <v>6</v>
      </c>
      <c r="AF29" s="864">
        <v>13</v>
      </c>
      <c r="AG29" s="864">
        <v>4</v>
      </c>
      <c r="AH29" s="864">
        <v>41</v>
      </c>
      <c r="AI29" s="864">
        <v>9</v>
      </c>
      <c r="AJ29" s="864">
        <v>13</v>
      </c>
      <c r="AK29" s="864">
        <v>24</v>
      </c>
      <c r="AL29" s="864">
        <v>54</v>
      </c>
      <c r="AM29" s="864">
        <v>4</v>
      </c>
      <c r="AN29" s="864">
        <v>17</v>
      </c>
      <c r="AO29" s="864">
        <v>69</v>
      </c>
      <c r="AP29" s="864">
        <v>6</v>
      </c>
      <c r="AQ29" s="864">
        <v>6</v>
      </c>
      <c r="AR29" s="864">
        <v>7</v>
      </c>
      <c r="AS29" s="865">
        <v>30</v>
      </c>
      <c r="AT29" s="873">
        <v>989</v>
      </c>
      <c r="AU29" s="883">
        <v>396</v>
      </c>
      <c r="AV29" s="877">
        <v>244</v>
      </c>
      <c r="AW29" s="884">
        <v>322</v>
      </c>
      <c r="AX29" s="873">
        <v>1014</v>
      </c>
      <c r="AY29" s="883">
        <v>396</v>
      </c>
      <c r="AZ29" s="877">
        <v>277</v>
      </c>
      <c r="BA29" s="913">
        <v>341</v>
      </c>
    </row>
    <row r="30" spans="1:53" x14ac:dyDescent="0.2">
      <c r="A30" s="920">
        <v>2025.1</v>
      </c>
      <c r="B30" s="863" t="e">
        <v>#N/A</v>
      </c>
      <c r="C30" s="864" t="e">
        <v>#N/A</v>
      </c>
      <c r="D30" s="864" t="e">
        <v>#N/A</v>
      </c>
      <c r="E30" s="864" t="e">
        <v>#N/A</v>
      </c>
      <c r="F30" s="864" t="e">
        <v>#N/A</v>
      </c>
      <c r="G30" s="864" t="e">
        <v>#N/A</v>
      </c>
      <c r="H30" s="864" t="e">
        <v>#N/A</v>
      </c>
      <c r="I30" s="864" t="e">
        <v>#N/A</v>
      </c>
      <c r="J30" s="864" t="e">
        <v>#N/A</v>
      </c>
      <c r="K30" s="864" t="e">
        <v>#N/A</v>
      </c>
      <c r="L30" s="864" t="e">
        <v>#N/A</v>
      </c>
      <c r="M30" s="864" t="e">
        <v>#N/A</v>
      </c>
      <c r="N30" s="864" t="e">
        <v>#N/A</v>
      </c>
      <c r="O30" s="864" t="e">
        <v>#N/A</v>
      </c>
      <c r="P30" s="864" t="e">
        <v>#N/A</v>
      </c>
      <c r="Q30" s="864" t="e">
        <v>#N/A</v>
      </c>
      <c r="R30" s="864" t="e">
        <v>#N/A</v>
      </c>
      <c r="S30" s="864" t="e">
        <v>#N/A</v>
      </c>
      <c r="T30" s="864" t="e">
        <v>#N/A</v>
      </c>
      <c r="U30" s="864" t="e">
        <v>#N/A</v>
      </c>
      <c r="V30" s="864" t="e">
        <v>#N/A</v>
      </c>
      <c r="W30" s="864" t="e">
        <v>#N/A</v>
      </c>
      <c r="X30" s="864" t="e">
        <v>#N/A</v>
      </c>
      <c r="Y30" s="864" t="e">
        <v>#N/A</v>
      </c>
      <c r="Z30" s="864" t="e">
        <v>#N/A</v>
      </c>
      <c r="AA30" s="864" t="e">
        <v>#N/A</v>
      </c>
      <c r="AB30" s="864" t="e">
        <v>#N/A</v>
      </c>
      <c r="AC30" s="864" t="e">
        <v>#N/A</v>
      </c>
      <c r="AD30" s="864" t="e">
        <v>#N/A</v>
      </c>
      <c r="AE30" s="864" t="e">
        <v>#N/A</v>
      </c>
      <c r="AF30" s="864" t="e">
        <v>#N/A</v>
      </c>
      <c r="AG30" s="864" t="e">
        <v>#N/A</v>
      </c>
      <c r="AH30" s="864" t="e">
        <v>#N/A</v>
      </c>
      <c r="AI30" s="864" t="e">
        <v>#N/A</v>
      </c>
      <c r="AJ30" s="864" t="e">
        <v>#N/A</v>
      </c>
      <c r="AK30" s="864" t="e">
        <v>#N/A</v>
      </c>
      <c r="AL30" s="864" t="e">
        <v>#N/A</v>
      </c>
      <c r="AM30" s="864" t="e">
        <v>#N/A</v>
      </c>
      <c r="AN30" s="864" t="e">
        <v>#N/A</v>
      </c>
      <c r="AO30" s="864" t="e">
        <v>#N/A</v>
      </c>
      <c r="AP30" s="864" t="e">
        <v>#N/A</v>
      </c>
      <c r="AQ30" s="864" t="e">
        <v>#N/A</v>
      </c>
      <c r="AR30" s="864" t="e">
        <v>#N/A</v>
      </c>
      <c r="AS30" s="865" t="e">
        <v>#N/A</v>
      </c>
      <c r="AT30" s="873">
        <v>0</v>
      </c>
      <c r="AU30" s="883" t="e">
        <v>#N/A</v>
      </c>
      <c r="AV30" s="877" t="e">
        <v>#N/A</v>
      </c>
      <c r="AW30" s="884" t="e">
        <v>#N/A</v>
      </c>
      <c r="AX30" s="873" t="e">
        <v>#N/A</v>
      </c>
      <c r="AY30" s="883" t="e">
        <v>#N/A</v>
      </c>
      <c r="AZ30" s="877" t="e">
        <v>#N/A</v>
      </c>
      <c r="BA30" s="913" t="e">
        <v>#N/A</v>
      </c>
    </row>
    <row r="31" spans="1:53" x14ac:dyDescent="0.2">
      <c r="A31" s="920">
        <v>2026.04</v>
      </c>
      <c r="B31" s="863" t="e">
        <v>#N/A</v>
      </c>
      <c r="C31" s="864" t="e">
        <v>#N/A</v>
      </c>
      <c r="D31" s="864" t="e">
        <v>#N/A</v>
      </c>
      <c r="E31" s="864" t="e">
        <v>#N/A</v>
      </c>
      <c r="F31" s="864" t="e">
        <v>#N/A</v>
      </c>
      <c r="G31" s="864" t="e">
        <v>#N/A</v>
      </c>
      <c r="H31" s="864" t="e">
        <v>#N/A</v>
      </c>
      <c r="I31" s="864" t="e">
        <v>#N/A</v>
      </c>
      <c r="J31" s="864" t="e">
        <v>#N/A</v>
      </c>
      <c r="K31" s="864" t="e">
        <v>#N/A</v>
      </c>
      <c r="L31" s="864" t="e">
        <v>#N/A</v>
      </c>
      <c r="M31" s="864" t="e">
        <v>#N/A</v>
      </c>
      <c r="N31" s="864" t="e">
        <v>#N/A</v>
      </c>
      <c r="O31" s="864" t="e">
        <v>#N/A</v>
      </c>
      <c r="P31" s="864" t="e">
        <v>#N/A</v>
      </c>
      <c r="Q31" s="864" t="e">
        <v>#N/A</v>
      </c>
      <c r="R31" s="864" t="e">
        <v>#N/A</v>
      </c>
      <c r="S31" s="864" t="e">
        <v>#N/A</v>
      </c>
      <c r="T31" s="864" t="e">
        <v>#N/A</v>
      </c>
      <c r="U31" s="864" t="e">
        <v>#N/A</v>
      </c>
      <c r="V31" s="864" t="e">
        <v>#N/A</v>
      </c>
      <c r="W31" s="864" t="e">
        <v>#N/A</v>
      </c>
      <c r="X31" s="864" t="e">
        <v>#N/A</v>
      </c>
      <c r="Y31" s="864" t="e">
        <v>#N/A</v>
      </c>
      <c r="Z31" s="864" t="e">
        <v>#N/A</v>
      </c>
      <c r="AA31" s="864" t="e">
        <v>#N/A</v>
      </c>
      <c r="AB31" s="864" t="e">
        <v>#N/A</v>
      </c>
      <c r="AC31" s="864" t="e">
        <v>#N/A</v>
      </c>
      <c r="AD31" s="864" t="e">
        <v>#N/A</v>
      </c>
      <c r="AE31" s="864" t="e">
        <v>#N/A</v>
      </c>
      <c r="AF31" s="864" t="e">
        <v>#N/A</v>
      </c>
      <c r="AG31" s="864" t="e">
        <v>#N/A</v>
      </c>
      <c r="AH31" s="864" t="e">
        <v>#N/A</v>
      </c>
      <c r="AI31" s="864" t="e">
        <v>#N/A</v>
      </c>
      <c r="AJ31" s="864" t="e">
        <v>#N/A</v>
      </c>
      <c r="AK31" s="864" t="e">
        <v>#N/A</v>
      </c>
      <c r="AL31" s="864" t="e">
        <v>#N/A</v>
      </c>
      <c r="AM31" s="864" t="e">
        <v>#N/A</v>
      </c>
      <c r="AN31" s="864" t="e">
        <v>#N/A</v>
      </c>
      <c r="AO31" s="864" t="e">
        <v>#N/A</v>
      </c>
      <c r="AP31" s="864" t="e">
        <v>#N/A</v>
      </c>
      <c r="AQ31" s="864" t="e">
        <v>#N/A</v>
      </c>
      <c r="AR31" s="864" t="e">
        <v>#N/A</v>
      </c>
      <c r="AS31" s="865" t="e">
        <v>#N/A</v>
      </c>
      <c r="AT31" s="873" t="e">
        <v>#N/A</v>
      </c>
      <c r="AU31" s="883" t="e">
        <v>#N/A</v>
      </c>
      <c r="AV31" s="877" t="e">
        <v>#N/A</v>
      </c>
      <c r="AW31" s="884" t="e">
        <v>#N/A</v>
      </c>
      <c r="AX31" s="873" t="e">
        <v>#N/A</v>
      </c>
      <c r="AY31" s="883" t="e">
        <v>#N/A</v>
      </c>
      <c r="AZ31" s="877" t="e">
        <v>#N/A</v>
      </c>
      <c r="BA31" s="913" t="e">
        <v>#N/A</v>
      </c>
    </row>
    <row r="32" spans="1:53" x14ac:dyDescent="0.2">
      <c r="A32" s="920">
        <v>2026.1</v>
      </c>
      <c r="B32" s="863" t="e">
        <v>#N/A</v>
      </c>
      <c r="C32" s="864" t="e">
        <v>#N/A</v>
      </c>
      <c r="D32" s="864" t="e">
        <v>#N/A</v>
      </c>
      <c r="E32" s="864" t="e">
        <v>#N/A</v>
      </c>
      <c r="F32" s="864" t="e">
        <v>#N/A</v>
      </c>
      <c r="G32" s="864" t="e">
        <v>#N/A</v>
      </c>
      <c r="H32" s="864" t="e">
        <v>#N/A</v>
      </c>
      <c r="I32" s="864" t="e">
        <v>#N/A</v>
      </c>
      <c r="J32" s="864" t="e">
        <v>#N/A</v>
      </c>
      <c r="K32" s="864" t="e">
        <v>#N/A</v>
      </c>
      <c r="L32" s="864" t="e">
        <v>#N/A</v>
      </c>
      <c r="M32" s="864" t="e">
        <v>#N/A</v>
      </c>
      <c r="N32" s="864" t="e">
        <v>#N/A</v>
      </c>
      <c r="O32" s="864" t="e">
        <v>#N/A</v>
      </c>
      <c r="P32" s="864" t="e">
        <v>#N/A</v>
      </c>
      <c r="Q32" s="864" t="e">
        <v>#N/A</v>
      </c>
      <c r="R32" s="864" t="e">
        <v>#N/A</v>
      </c>
      <c r="S32" s="864" t="e">
        <v>#N/A</v>
      </c>
      <c r="T32" s="864" t="e">
        <v>#N/A</v>
      </c>
      <c r="U32" s="864" t="e">
        <v>#N/A</v>
      </c>
      <c r="V32" s="864" t="e">
        <v>#N/A</v>
      </c>
      <c r="W32" s="864" t="e">
        <v>#N/A</v>
      </c>
      <c r="X32" s="864" t="e">
        <v>#N/A</v>
      </c>
      <c r="Y32" s="864" t="e">
        <v>#N/A</v>
      </c>
      <c r="Z32" s="864" t="e">
        <v>#N/A</v>
      </c>
      <c r="AA32" s="864" t="e">
        <v>#N/A</v>
      </c>
      <c r="AB32" s="864" t="e">
        <v>#N/A</v>
      </c>
      <c r="AC32" s="864" t="e">
        <v>#N/A</v>
      </c>
      <c r="AD32" s="864" t="e">
        <v>#N/A</v>
      </c>
      <c r="AE32" s="864" t="e">
        <v>#N/A</v>
      </c>
      <c r="AF32" s="864" t="e">
        <v>#N/A</v>
      </c>
      <c r="AG32" s="864" t="e">
        <v>#N/A</v>
      </c>
      <c r="AH32" s="864" t="e">
        <v>#N/A</v>
      </c>
      <c r="AI32" s="864" t="e">
        <v>#N/A</v>
      </c>
      <c r="AJ32" s="864" t="e">
        <v>#N/A</v>
      </c>
      <c r="AK32" s="864" t="e">
        <v>#N/A</v>
      </c>
      <c r="AL32" s="864" t="e">
        <v>#N/A</v>
      </c>
      <c r="AM32" s="864" t="e">
        <v>#N/A</v>
      </c>
      <c r="AN32" s="864" t="e">
        <v>#N/A</v>
      </c>
      <c r="AO32" s="864" t="e">
        <v>#N/A</v>
      </c>
      <c r="AP32" s="864" t="e">
        <v>#N/A</v>
      </c>
      <c r="AQ32" s="864" t="e">
        <v>#N/A</v>
      </c>
      <c r="AR32" s="864" t="e">
        <v>#N/A</v>
      </c>
      <c r="AS32" s="865" t="e">
        <v>#N/A</v>
      </c>
      <c r="AT32" s="873" t="e">
        <v>#N/A</v>
      </c>
      <c r="AU32" s="883" t="e">
        <v>#N/A</v>
      </c>
      <c r="AV32" s="877" t="e">
        <v>#N/A</v>
      </c>
      <c r="AW32" s="884" t="e">
        <v>#N/A</v>
      </c>
      <c r="AX32" s="873" t="e">
        <v>#N/A</v>
      </c>
      <c r="AY32" s="883" t="e">
        <v>#N/A</v>
      </c>
      <c r="AZ32" s="877" t="e">
        <v>#N/A</v>
      </c>
      <c r="BA32" s="913" t="e">
        <v>#N/A</v>
      </c>
    </row>
    <row r="33" spans="1:53" x14ac:dyDescent="0.2">
      <c r="A33" s="920">
        <v>2027.04</v>
      </c>
      <c r="B33" s="863" t="e">
        <v>#N/A</v>
      </c>
      <c r="C33" s="864" t="e">
        <v>#N/A</v>
      </c>
      <c r="D33" s="864" t="e">
        <v>#N/A</v>
      </c>
      <c r="E33" s="864" t="e">
        <v>#N/A</v>
      </c>
      <c r="F33" s="864" t="e">
        <v>#N/A</v>
      </c>
      <c r="G33" s="864" t="e">
        <v>#N/A</v>
      </c>
      <c r="H33" s="864" t="e">
        <v>#N/A</v>
      </c>
      <c r="I33" s="864" t="e">
        <v>#N/A</v>
      </c>
      <c r="J33" s="864" t="e">
        <v>#N/A</v>
      </c>
      <c r="K33" s="864" t="e">
        <v>#N/A</v>
      </c>
      <c r="L33" s="864" t="e">
        <v>#N/A</v>
      </c>
      <c r="M33" s="864" t="e">
        <v>#N/A</v>
      </c>
      <c r="N33" s="864" t="e">
        <v>#N/A</v>
      </c>
      <c r="O33" s="864" t="e">
        <v>#N/A</v>
      </c>
      <c r="P33" s="864" t="e">
        <v>#N/A</v>
      </c>
      <c r="Q33" s="864" t="e">
        <v>#N/A</v>
      </c>
      <c r="R33" s="864" t="e">
        <v>#N/A</v>
      </c>
      <c r="S33" s="864" t="e">
        <v>#N/A</v>
      </c>
      <c r="T33" s="864" t="e">
        <v>#N/A</v>
      </c>
      <c r="U33" s="864" t="e">
        <v>#N/A</v>
      </c>
      <c r="V33" s="864" t="e">
        <v>#N/A</v>
      </c>
      <c r="W33" s="864" t="e">
        <v>#N/A</v>
      </c>
      <c r="X33" s="864" t="e">
        <v>#N/A</v>
      </c>
      <c r="Y33" s="864" t="e">
        <v>#N/A</v>
      </c>
      <c r="Z33" s="864" t="e">
        <v>#N/A</v>
      </c>
      <c r="AA33" s="864" t="e">
        <v>#N/A</v>
      </c>
      <c r="AB33" s="864" t="e">
        <v>#N/A</v>
      </c>
      <c r="AC33" s="864" t="e">
        <v>#N/A</v>
      </c>
      <c r="AD33" s="864" t="e">
        <v>#N/A</v>
      </c>
      <c r="AE33" s="864" t="e">
        <v>#N/A</v>
      </c>
      <c r="AF33" s="864" t="e">
        <v>#N/A</v>
      </c>
      <c r="AG33" s="864" t="e">
        <v>#N/A</v>
      </c>
      <c r="AH33" s="864" t="e">
        <v>#N/A</v>
      </c>
      <c r="AI33" s="864" t="e">
        <v>#N/A</v>
      </c>
      <c r="AJ33" s="864" t="e">
        <v>#N/A</v>
      </c>
      <c r="AK33" s="864" t="e">
        <v>#N/A</v>
      </c>
      <c r="AL33" s="864" t="e">
        <v>#N/A</v>
      </c>
      <c r="AM33" s="864" t="e">
        <v>#N/A</v>
      </c>
      <c r="AN33" s="864" t="e">
        <v>#N/A</v>
      </c>
      <c r="AO33" s="864" t="e">
        <v>#N/A</v>
      </c>
      <c r="AP33" s="864" t="e">
        <v>#N/A</v>
      </c>
      <c r="AQ33" s="864" t="e">
        <v>#N/A</v>
      </c>
      <c r="AR33" s="864" t="e">
        <v>#N/A</v>
      </c>
      <c r="AS33" s="865" t="e">
        <v>#N/A</v>
      </c>
      <c r="AT33" s="873" t="e">
        <v>#N/A</v>
      </c>
      <c r="AU33" s="883" t="e">
        <v>#N/A</v>
      </c>
      <c r="AV33" s="877" t="e">
        <v>#N/A</v>
      </c>
      <c r="AW33" s="884" t="e">
        <v>#N/A</v>
      </c>
      <c r="AX33" s="873" t="e">
        <v>#N/A</v>
      </c>
      <c r="AY33" s="883" t="e">
        <v>#N/A</v>
      </c>
      <c r="AZ33" s="877" t="e">
        <v>#N/A</v>
      </c>
      <c r="BA33" s="913" t="e">
        <v>#N/A</v>
      </c>
    </row>
    <row r="34" spans="1:53" x14ac:dyDescent="0.2">
      <c r="A34" s="920">
        <v>2027.1</v>
      </c>
      <c r="B34" s="863" t="e">
        <v>#N/A</v>
      </c>
      <c r="C34" s="864" t="e">
        <v>#N/A</v>
      </c>
      <c r="D34" s="864" t="e">
        <v>#N/A</v>
      </c>
      <c r="E34" s="864" t="e">
        <v>#N/A</v>
      </c>
      <c r="F34" s="864" t="e">
        <v>#N/A</v>
      </c>
      <c r="G34" s="864" t="e">
        <v>#N/A</v>
      </c>
      <c r="H34" s="864" t="e">
        <v>#N/A</v>
      </c>
      <c r="I34" s="864" t="e">
        <v>#N/A</v>
      </c>
      <c r="J34" s="864" t="e">
        <v>#N/A</v>
      </c>
      <c r="K34" s="864" t="e">
        <v>#N/A</v>
      </c>
      <c r="L34" s="864" t="e">
        <v>#N/A</v>
      </c>
      <c r="M34" s="864" t="e">
        <v>#N/A</v>
      </c>
      <c r="N34" s="864" t="e">
        <v>#N/A</v>
      </c>
      <c r="O34" s="864" t="e">
        <v>#N/A</v>
      </c>
      <c r="P34" s="864" t="e">
        <v>#N/A</v>
      </c>
      <c r="Q34" s="864" t="e">
        <v>#N/A</v>
      </c>
      <c r="R34" s="864" t="e">
        <v>#N/A</v>
      </c>
      <c r="S34" s="864" t="e">
        <v>#N/A</v>
      </c>
      <c r="T34" s="864" t="e">
        <v>#N/A</v>
      </c>
      <c r="U34" s="864" t="e">
        <v>#N/A</v>
      </c>
      <c r="V34" s="864" t="e">
        <v>#N/A</v>
      </c>
      <c r="W34" s="864" t="e">
        <v>#N/A</v>
      </c>
      <c r="X34" s="864" t="e">
        <v>#N/A</v>
      </c>
      <c r="Y34" s="864" t="e">
        <v>#N/A</v>
      </c>
      <c r="Z34" s="864" t="e">
        <v>#N/A</v>
      </c>
      <c r="AA34" s="864" t="e">
        <v>#N/A</v>
      </c>
      <c r="AB34" s="864" t="e">
        <v>#N/A</v>
      </c>
      <c r="AC34" s="864" t="e">
        <v>#N/A</v>
      </c>
      <c r="AD34" s="864" t="e">
        <v>#N/A</v>
      </c>
      <c r="AE34" s="864" t="e">
        <v>#N/A</v>
      </c>
      <c r="AF34" s="864" t="e">
        <v>#N/A</v>
      </c>
      <c r="AG34" s="864" t="e">
        <v>#N/A</v>
      </c>
      <c r="AH34" s="864" t="e">
        <v>#N/A</v>
      </c>
      <c r="AI34" s="864" t="e">
        <v>#N/A</v>
      </c>
      <c r="AJ34" s="864" t="e">
        <v>#N/A</v>
      </c>
      <c r="AK34" s="864" t="e">
        <v>#N/A</v>
      </c>
      <c r="AL34" s="864" t="e">
        <v>#N/A</v>
      </c>
      <c r="AM34" s="864" t="e">
        <v>#N/A</v>
      </c>
      <c r="AN34" s="864" t="e">
        <v>#N/A</v>
      </c>
      <c r="AO34" s="864" t="e">
        <v>#N/A</v>
      </c>
      <c r="AP34" s="864" t="e">
        <v>#N/A</v>
      </c>
      <c r="AQ34" s="864" t="e">
        <v>#N/A</v>
      </c>
      <c r="AR34" s="864" t="e">
        <v>#N/A</v>
      </c>
      <c r="AS34" s="865" t="e">
        <v>#N/A</v>
      </c>
      <c r="AT34" s="873" t="e">
        <v>#N/A</v>
      </c>
      <c r="AU34" s="883" t="e">
        <v>#N/A</v>
      </c>
      <c r="AV34" s="877" t="e">
        <v>#N/A</v>
      </c>
      <c r="AW34" s="884" t="e">
        <v>#N/A</v>
      </c>
      <c r="AX34" s="873" t="e">
        <v>#N/A</v>
      </c>
      <c r="AY34" s="883" t="e">
        <v>#N/A</v>
      </c>
      <c r="AZ34" s="877" t="e">
        <v>#N/A</v>
      </c>
      <c r="BA34" s="913" t="e">
        <v>#N/A</v>
      </c>
    </row>
    <row r="35" spans="1:53" x14ac:dyDescent="0.2">
      <c r="A35" s="920">
        <v>2028.04</v>
      </c>
      <c r="B35" s="863" t="e">
        <v>#N/A</v>
      </c>
      <c r="C35" s="864" t="e">
        <v>#N/A</v>
      </c>
      <c r="D35" s="864" t="e">
        <v>#N/A</v>
      </c>
      <c r="E35" s="864" t="e">
        <v>#N/A</v>
      </c>
      <c r="F35" s="864" t="e">
        <v>#N/A</v>
      </c>
      <c r="G35" s="864" t="e">
        <v>#N/A</v>
      </c>
      <c r="H35" s="864" t="e">
        <v>#N/A</v>
      </c>
      <c r="I35" s="864" t="e">
        <v>#N/A</v>
      </c>
      <c r="J35" s="864" t="e">
        <v>#N/A</v>
      </c>
      <c r="K35" s="864" t="e">
        <v>#N/A</v>
      </c>
      <c r="L35" s="864" t="e">
        <v>#N/A</v>
      </c>
      <c r="M35" s="864" t="e">
        <v>#N/A</v>
      </c>
      <c r="N35" s="864" t="e">
        <v>#N/A</v>
      </c>
      <c r="O35" s="864" t="e">
        <v>#N/A</v>
      </c>
      <c r="P35" s="864" t="e">
        <v>#N/A</v>
      </c>
      <c r="Q35" s="864" t="e">
        <v>#N/A</v>
      </c>
      <c r="R35" s="864" t="e">
        <v>#N/A</v>
      </c>
      <c r="S35" s="864" t="e">
        <v>#N/A</v>
      </c>
      <c r="T35" s="864" t="e">
        <v>#N/A</v>
      </c>
      <c r="U35" s="864" t="e">
        <v>#N/A</v>
      </c>
      <c r="V35" s="864" t="e">
        <v>#N/A</v>
      </c>
      <c r="W35" s="864" t="e">
        <v>#N/A</v>
      </c>
      <c r="X35" s="864" t="e">
        <v>#N/A</v>
      </c>
      <c r="Y35" s="864" t="e">
        <v>#N/A</v>
      </c>
      <c r="Z35" s="864" t="e">
        <v>#N/A</v>
      </c>
      <c r="AA35" s="864" t="e">
        <v>#N/A</v>
      </c>
      <c r="AB35" s="864" t="e">
        <v>#N/A</v>
      </c>
      <c r="AC35" s="864" t="e">
        <v>#N/A</v>
      </c>
      <c r="AD35" s="864" t="e">
        <v>#N/A</v>
      </c>
      <c r="AE35" s="864" t="e">
        <v>#N/A</v>
      </c>
      <c r="AF35" s="864" t="e">
        <v>#N/A</v>
      </c>
      <c r="AG35" s="864" t="e">
        <v>#N/A</v>
      </c>
      <c r="AH35" s="864" t="e">
        <v>#N/A</v>
      </c>
      <c r="AI35" s="864" t="e">
        <v>#N/A</v>
      </c>
      <c r="AJ35" s="864" t="e">
        <v>#N/A</v>
      </c>
      <c r="AK35" s="864" t="e">
        <v>#N/A</v>
      </c>
      <c r="AL35" s="864" t="e">
        <v>#N/A</v>
      </c>
      <c r="AM35" s="864" t="e">
        <v>#N/A</v>
      </c>
      <c r="AN35" s="864" t="e">
        <v>#N/A</v>
      </c>
      <c r="AO35" s="864" t="e">
        <v>#N/A</v>
      </c>
      <c r="AP35" s="864" t="e">
        <v>#N/A</v>
      </c>
      <c r="AQ35" s="864" t="e">
        <v>#N/A</v>
      </c>
      <c r="AR35" s="864" t="e">
        <v>#N/A</v>
      </c>
      <c r="AS35" s="865" t="e">
        <v>#N/A</v>
      </c>
      <c r="AT35" s="873" t="e">
        <v>#N/A</v>
      </c>
      <c r="AU35" s="883" t="e">
        <v>#N/A</v>
      </c>
      <c r="AV35" s="877" t="e">
        <v>#N/A</v>
      </c>
      <c r="AW35" s="884" t="e">
        <v>#N/A</v>
      </c>
      <c r="AX35" s="873" t="e">
        <v>#N/A</v>
      </c>
      <c r="AY35" s="883" t="e">
        <v>#N/A</v>
      </c>
      <c r="AZ35" s="877" t="e">
        <v>#N/A</v>
      </c>
      <c r="BA35" s="913" t="e">
        <v>#N/A</v>
      </c>
    </row>
    <row r="36" spans="1:53" x14ac:dyDescent="0.2">
      <c r="A36" s="920">
        <v>2028.1</v>
      </c>
      <c r="B36" s="863" t="e">
        <v>#N/A</v>
      </c>
      <c r="C36" s="864" t="e">
        <v>#N/A</v>
      </c>
      <c r="D36" s="864" t="e">
        <v>#N/A</v>
      </c>
      <c r="E36" s="864" t="e">
        <v>#N/A</v>
      </c>
      <c r="F36" s="864" t="e">
        <v>#N/A</v>
      </c>
      <c r="G36" s="864" t="e">
        <v>#N/A</v>
      </c>
      <c r="H36" s="864" t="e">
        <v>#N/A</v>
      </c>
      <c r="I36" s="864" t="e">
        <v>#N/A</v>
      </c>
      <c r="J36" s="864" t="e">
        <v>#N/A</v>
      </c>
      <c r="K36" s="864" t="e">
        <v>#N/A</v>
      </c>
      <c r="L36" s="864" t="e">
        <v>#N/A</v>
      </c>
      <c r="M36" s="864" t="e">
        <v>#N/A</v>
      </c>
      <c r="N36" s="864" t="e">
        <v>#N/A</v>
      </c>
      <c r="O36" s="864" t="e">
        <v>#N/A</v>
      </c>
      <c r="P36" s="864" t="e">
        <v>#N/A</v>
      </c>
      <c r="Q36" s="864" t="e">
        <v>#N/A</v>
      </c>
      <c r="R36" s="864" t="e">
        <v>#N/A</v>
      </c>
      <c r="S36" s="864" t="e">
        <v>#N/A</v>
      </c>
      <c r="T36" s="864" t="e">
        <v>#N/A</v>
      </c>
      <c r="U36" s="864" t="e">
        <v>#N/A</v>
      </c>
      <c r="V36" s="864" t="e">
        <v>#N/A</v>
      </c>
      <c r="W36" s="864" t="e">
        <v>#N/A</v>
      </c>
      <c r="X36" s="864" t="e">
        <v>#N/A</v>
      </c>
      <c r="Y36" s="864" t="e">
        <v>#N/A</v>
      </c>
      <c r="Z36" s="864" t="e">
        <v>#N/A</v>
      </c>
      <c r="AA36" s="864" t="e">
        <v>#N/A</v>
      </c>
      <c r="AB36" s="864" t="e">
        <v>#N/A</v>
      </c>
      <c r="AC36" s="864" t="e">
        <v>#N/A</v>
      </c>
      <c r="AD36" s="864" t="e">
        <v>#N/A</v>
      </c>
      <c r="AE36" s="864" t="e">
        <v>#N/A</v>
      </c>
      <c r="AF36" s="864" t="e">
        <v>#N/A</v>
      </c>
      <c r="AG36" s="864" t="e">
        <v>#N/A</v>
      </c>
      <c r="AH36" s="864" t="e">
        <v>#N/A</v>
      </c>
      <c r="AI36" s="864" t="e">
        <v>#N/A</v>
      </c>
      <c r="AJ36" s="864" t="e">
        <v>#N/A</v>
      </c>
      <c r="AK36" s="864" t="e">
        <v>#N/A</v>
      </c>
      <c r="AL36" s="864" t="e">
        <v>#N/A</v>
      </c>
      <c r="AM36" s="864" t="e">
        <v>#N/A</v>
      </c>
      <c r="AN36" s="864" t="e">
        <v>#N/A</v>
      </c>
      <c r="AO36" s="864" t="e">
        <v>#N/A</v>
      </c>
      <c r="AP36" s="864" t="e">
        <v>#N/A</v>
      </c>
      <c r="AQ36" s="864" t="e">
        <v>#N/A</v>
      </c>
      <c r="AR36" s="864" t="e">
        <v>#N/A</v>
      </c>
      <c r="AS36" s="865" t="e">
        <v>#N/A</v>
      </c>
      <c r="AT36" s="873" t="e">
        <v>#N/A</v>
      </c>
      <c r="AU36" s="883" t="e">
        <v>#N/A</v>
      </c>
      <c r="AV36" s="877" t="e">
        <v>#N/A</v>
      </c>
      <c r="AW36" s="884" t="e">
        <v>#N/A</v>
      </c>
      <c r="AX36" s="873" t="e">
        <v>#N/A</v>
      </c>
      <c r="AY36" s="883" t="e">
        <v>#N/A</v>
      </c>
      <c r="AZ36" s="877" t="e">
        <v>#N/A</v>
      </c>
      <c r="BA36" s="913" t="e">
        <v>#N/A</v>
      </c>
    </row>
    <row r="37" spans="1:53" x14ac:dyDescent="0.2">
      <c r="A37" s="920">
        <v>2029.04</v>
      </c>
      <c r="B37" s="863" t="e">
        <v>#N/A</v>
      </c>
      <c r="C37" s="864" t="e">
        <v>#N/A</v>
      </c>
      <c r="D37" s="864" t="e">
        <v>#N/A</v>
      </c>
      <c r="E37" s="864" t="e">
        <v>#N/A</v>
      </c>
      <c r="F37" s="864" t="e">
        <v>#N/A</v>
      </c>
      <c r="G37" s="864" t="e">
        <v>#N/A</v>
      </c>
      <c r="H37" s="864" t="e">
        <v>#N/A</v>
      </c>
      <c r="I37" s="864" t="e">
        <v>#N/A</v>
      </c>
      <c r="J37" s="864" t="e">
        <v>#N/A</v>
      </c>
      <c r="K37" s="864" t="e">
        <v>#N/A</v>
      </c>
      <c r="L37" s="864" t="e">
        <v>#N/A</v>
      </c>
      <c r="M37" s="864" t="e">
        <v>#N/A</v>
      </c>
      <c r="N37" s="864" t="e">
        <v>#N/A</v>
      </c>
      <c r="O37" s="864" t="e">
        <v>#N/A</v>
      </c>
      <c r="P37" s="864" t="e">
        <v>#N/A</v>
      </c>
      <c r="Q37" s="864" t="e">
        <v>#N/A</v>
      </c>
      <c r="R37" s="864" t="e">
        <v>#N/A</v>
      </c>
      <c r="S37" s="864" t="e">
        <v>#N/A</v>
      </c>
      <c r="T37" s="864" t="e">
        <v>#N/A</v>
      </c>
      <c r="U37" s="864" t="e">
        <v>#N/A</v>
      </c>
      <c r="V37" s="864" t="e">
        <v>#N/A</v>
      </c>
      <c r="W37" s="864" t="e">
        <v>#N/A</v>
      </c>
      <c r="X37" s="864" t="e">
        <v>#N/A</v>
      </c>
      <c r="Y37" s="864" t="e">
        <v>#N/A</v>
      </c>
      <c r="Z37" s="864" t="e">
        <v>#N/A</v>
      </c>
      <c r="AA37" s="864" t="e">
        <v>#N/A</v>
      </c>
      <c r="AB37" s="864" t="e">
        <v>#N/A</v>
      </c>
      <c r="AC37" s="864" t="e">
        <v>#N/A</v>
      </c>
      <c r="AD37" s="864" t="e">
        <v>#N/A</v>
      </c>
      <c r="AE37" s="864" t="e">
        <v>#N/A</v>
      </c>
      <c r="AF37" s="864" t="e">
        <v>#N/A</v>
      </c>
      <c r="AG37" s="864" t="e">
        <v>#N/A</v>
      </c>
      <c r="AH37" s="864" t="e">
        <v>#N/A</v>
      </c>
      <c r="AI37" s="864" t="e">
        <v>#N/A</v>
      </c>
      <c r="AJ37" s="864" t="e">
        <v>#N/A</v>
      </c>
      <c r="AK37" s="864" t="e">
        <v>#N/A</v>
      </c>
      <c r="AL37" s="864" t="e">
        <v>#N/A</v>
      </c>
      <c r="AM37" s="864" t="e">
        <v>#N/A</v>
      </c>
      <c r="AN37" s="864" t="e">
        <v>#N/A</v>
      </c>
      <c r="AO37" s="864" t="e">
        <v>#N/A</v>
      </c>
      <c r="AP37" s="864" t="e">
        <v>#N/A</v>
      </c>
      <c r="AQ37" s="864" t="e">
        <v>#N/A</v>
      </c>
      <c r="AR37" s="864" t="e">
        <v>#N/A</v>
      </c>
      <c r="AS37" s="865" t="e">
        <v>#N/A</v>
      </c>
      <c r="AT37" s="873" t="e">
        <v>#N/A</v>
      </c>
      <c r="AU37" s="883" t="e">
        <v>#N/A</v>
      </c>
      <c r="AV37" s="877" t="e">
        <v>#N/A</v>
      </c>
      <c r="AW37" s="884" t="e">
        <v>#N/A</v>
      </c>
      <c r="AX37" s="873" t="e">
        <v>#N/A</v>
      </c>
      <c r="AY37" s="883" t="e">
        <v>#N/A</v>
      </c>
      <c r="AZ37" s="877" t="e">
        <v>#N/A</v>
      </c>
      <c r="BA37" s="913" t="e">
        <v>#N/A</v>
      </c>
    </row>
    <row r="38" spans="1:53" x14ac:dyDescent="0.2">
      <c r="A38" s="920">
        <v>2029.1</v>
      </c>
      <c r="B38" s="863" t="e">
        <v>#N/A</v>
      </c>
      <c r="C38" s="864" t="e">
        <v>#N/A</v>
      </c>
      <c r="D38" s="864" t="e">
        <v>#N/A</v>
      </c>
      <c r="E38" s="864" t="e">
        <v>#N/A</v>
      </c>
      <c r="F38" s="864" t="e">
        <v>#N/A</v>
      </c>
      <c r="G38" s="864" t="e">
        <v>#N/A</v>
      </c>
      <c r="H38" s="864" t="e">
        <v>#N/A</v>
      </c>
      <c r="I38" s="864" t="e">
        <v>#N/A</v>
      </c>
      <c r="J38" s="864" t="e">
        <v>#N/A</v>
      </c>
      <c r="K38" s="864" t="e">
        <v>#N/A</v>
      </c>
      <c r="L38" s="864" t="e">
        <v>#N/A</v>
      </c>
      <c r="M38" s="864" t="e">
        <v>#N/A</v>
      </c>
      <c r="N38" s="864" t="e">
        <v>#N/A</v>
      </c>
      <c r="O38" s="864" t="e">
        <v>#N/A</v>
      </c>
      <c r="P38" s="864" t="e">
        <v>#N/A</v>
      </c>
      <c r="Q38" s="864" t="e">
        <v>#N/A</v>
      </c>
      <c r="R38" s="864" t="e">
        <v>#N/A</v>
      </c>
      <c r="S38" s="864" t="e">
        <v>#N/A</v>
      </c>
      <c r="T38" s="864" t="e">
        <v>#N/A</v>
      </c>
      <c r="U38" s="864" t="e">
        <v>#N/A</v>
      </c>
      <c r="V38" s="864" t="e">
        <v>#N/A</v>
      </c>
      <c r="W38" s="864" t="e">
        <v>#N/A</v>
      </c>
      <c r="X38" s="864" t="e">
        <v>#N/A</v>
      </c>
      <c r="Y38" s="864" t="e">
        <v>#N/A</v>
      </c>
      <c r="Z38" s="864" t="e">
        <v>#N/A</v>
      </c>
      <c r="AA38" s="864" t="e">
        <v>#N/A</v>
      </c>
      <c r="AB38" s="864" t="e">
        <v>#N/A</v>
      </c>
      <c r="AC38" s="864" t="e">
        <v>#N/A</v>
      </c>
      <c r="AD38" s="864" t="e">
        <v>#N/A</v>
      </c>
      <c r="AE38" s="864" t="e">
        <v>#N/A</v>
      </c>
      <c r="AF38" s="864" t="e">
        <v>#N/A</v>
      </c>
      <c r="AG38" s="864" t="e">
        <v>#N/A</v>
      </c>
      <c r="AH38" s="864" t="e">
        <v>#N/A</v>
      </c>
      <c r="AI38" s="864" t="e">
        <v>#N/A</v>
      </c>
      <c r="AJ38" s="864" t="e">
        <v>#N/A</v>
      </c>
      <c r="AK38" s="864" t="e">
        <v>#N/A</v>
      </c>
      <c r="AL38" s="864" t="e">
        <v>#N/A</v>
      </c>
      <c r="AM38" s="864" t="e">
        <v>#N/A</v>
      </c>
      <c r="AN38" s="864" t="e">
        <v>#N/A</v>
      </c>
      <c r="AO38" s="864" t="e">
        <v>#N/A</v>
      </c>
      <c r="AP38" s="864" t="e">
        <v>#N/A</v>
      </c>
      <c r="AQ38" s="864" t="e">
        <v>#N/A</v>
      </c>
      <c r="AR38" s="864" t="e">
        <v>#N/A</v>
      </c>
      <c r="AS38" s="865" t="e">
        <v>#N/A</v>
      </c>
      <c r="AT38" s="873" t="e">
        <v>#N/A</v>
      </c>
      <c r="AU38" s="883" t="e">
        <v>#N/A</v>
      </c>
      <c r="AV38" s="877" t="e">
        <v>#N/A</v>
      </c>
      <c r="AW38" s="884" t="e">
        <v>#N/A</v>
      </c>
      <c r="AX38" s="873" t="e">
        <v>#N/A</v>
      </c>
      <c r="AY38" s="883" t="e">
        <v>#N/A</v>
      </c>
      <c r="AZ38" s="877" t="e">
        <v>#N/A</v>
      </c>
      <c r="BA38" s="913" t="e">
        <v>#N/A</v>
      </c>
    </row>
    <row r="39" spans="1:53" x14ac:dyDescent="0.2">
      <c r="A39" s="920">
        <v>2030.04</v>
      </c>
      <c r="B39" s="863" t="e">
        <v>#N/A</v>
      </c>
      <c r="C39" s="864" t="e">
        <v>#N/A</v>
      </c>
      <c r="D39" s="864" t="e">
        <v>#N/A</v>
      </c>
      <c r="E39" s="864" t="e">
        <v>#N/A</v>
      </c>
      <c r="F39" s="864" t="e">
        <v>#N/A</v>
      </c>
      <c r="G39" s="864" t="e">
        <v>#N/A</v>
      </c>
      <c r="H39" s="864" t="e">
        <v>#N/A</v>
      </c>
      <c r="I39" s="864" t="e">
        <v>#N/A</v>
      </c>
      <c r="J39" s="864" t="e">
        <v>#N/A</v>
      </c>
      <c r="K39" s="864" t="e">
        <v>#N/A</v>
      </c>
      <c r="L39" s="864" t="e">
        <v>#N/A</v>
      </c>
      <c r="M39" s="864" t="e">
        <v>#N/A</v>
      </c>
      <c r="N39" s="864" t="e">
        <v>#N/A</v>
      </c>
      <c r="O39" s="864" t="e">
        <v>#N/A</v>
      </c>
      <c r="P39" s="864" t="e">
        <v>#N/A</v>
      </c>
      <c r="Q39" s="864" t="e">
        <v>#N/A</v>
      </c>
      <c r="R39" s="864" t="e">
        <v>#N/A</v>
      </c>
      <c r="S39" s="864" t="e">
        <v>#N/A</v>
      </c>
      <c r="T39" s="864" t="e">
        <v>#N/A</v>
      </c>
      <c r="U39" s="864" t="e">
        <v>#N/A</v>
      </c>
      <c r="V39" s="864" t="e">
        <v>#N/A</v>
      </c>
      <c r="W39" s="864" t="e">
        <v>#N/A</v>
      </c>
      <c r="X39" s="864" t="e">
        <v>#N/A</v>
      </c>
      <c r="Y39" s="864" t="e">
        <v>#N/A</v>
      </c>
      <c r="Z39" s="864" t="e">
        <v>#N/A</v>
      </c>
      <c r="AA39" s="864" t="e">
        <v>#N/A</v>
      </c>
      <c r="AB39" s="864" t="e">
        <v>#N/A</v>
      </c>
      <c r="AC39" s="864" t="e">
        <v>#N/A</v>
      </c>
      <c r="AD39" s="864" t="e">
        <v>#N/A</v>
      </c>
      <c r="AE39" s="864" t="e">
        <v>#N/A</v>
      </c>
      <c r="AF39" s="864" t="e">
        <v>#N/A</v>
      </c>
      <c r="AG39" s="864" t="e">
        <v>#N/A</v>
      </c>
      <c r="AH39" s="864" t="e">
        <v>#N/A</v>
      </c>
      <c r="AI39" s="864" t="e">
        <v>#N/A</v>
      </c>
      <c r="AJ39" s="864" t="e">
        <v>#N/A</v>
      </c>
      <c r="AK39" s="864" t="e">
        <v>#N/A</v>
      </c>
      <c r="AL39" s="864" t="e">
        <v>#N/A</v>
      </c>
      <c r="AM39" s="864" t="e">
        <v>#N/A</v>
      </c>
      <c r="AN39" s="864" t="e">
        <v>#N/A</v>
      </c>
      <c r="AO39" s="864" t="e">
        <v>#N/A</v>
      </c>
      <c r="AP39" s="864" t="e">
        <v>#N/A</v>
      </c>
      <c r="AQ39" s="864" t="e">
        <v>#N/A</v>
      </c>
      <c r="AR39" s="864" t="e">
        <v>#N/A</v>
      </c>
      <c r="AS39" s="865" t="e">
        <v>#N/A</v>
      </c>
      <c r="AT39" s="873" t="e">
        <v>#N/A</v>
      </c>
      <c r="AU39" s="883" t="e">
        <v>#N/A</v>
      </c>
      <c r="AV39" s="877" t="e">
        <v>#N/A</v>
      </c>
      <c r="AW39" s="884" t="e">
        <v>#N/A</v>
      </c>
      <c r="AX39" s="873" t="e">
        <v>#N/A</v>
      </c>
      <c r="AY39" s="883" t="e">
        <v>#N/A</v>
      </c>
      <c r="AZ39" s="877" t="e">
        <v>#N/A</v>
      </c>
      <c r="BA39" s="913" t="e">
        <v>#N/A</v>
      </c>
    </row>
    <row r="40" spans="1:53" ht="12" thickBot="1" x14ac:dyDescent="0.25">
      <c r="A40" s="921">
        <v>2030.1</v>
      </c>
      <c r="B40" s="878" t="e">
        <v>#N/A</v>
      </c>
      <c r="C40" s="879" t="e">
        <v>#N/A</v>
      </c>
      <c r="D40" s="879" t="e">
        <v>#N/A</v>
      </c>
      <c r="E40" s="879" t="e">
        <v>#N/A</v>
      </c>
      <c r="F40" s="879" t="e">
        <v>#N/A</v>
      </c>
      <c r="G40" s="879" t="e">
        <v>#N/A</v>
      </c>
      <c r="H40" s="879" t="e">
        <v>#N/A</v>
      </c>
      <c r="I40" s="879" t="e">
        <v>#N/A</v>
      </c>
      <c r="J40" s="879" t="e">
        <v>#N/A</v>
      </c>
      <c r="K40" s="879" t="e">
        <v>#N/A</v>
      </c>
      <c r="L40" s="879" t="e">
        <v>#N/A</v>
      </c>
      <c r="M40" s="879" t="e">
        <v>#N/A</v>
      </c>
      <c r="N40" s="879" t="e">
        <v>#N/A</v>
      </c>
      <c r="O40" s="879" t="e">
        <v>#N/A</v>
      </c>
      <c r="P40" s="879" t="e">
        <v>#N/A</v>
      </c>
      <c r="Q40" s="879" t="e">
        <v>#N/A</v>
      </c>
      <c r="R40" s="879" t="e">
        <v>#N/A</v>
      </c>
      <c r="S40" s="879" t="e">
        <v>#N/A</v>
      </c>
      <c r="T40" s="879" t="e">
        <v>#N/A</v>
      </c>
      <c r="U40" s="879" t="e">
        <v>#N/A</v>
      </c>
      <c r="V40" s="879" t="e">
        <v>#N/A</v>
      </c>
      <c r="W40" s="879" t="e">
        <v>#N/A</v>
      </c>
      <c r="X40" s="879" t="e">
        <v>#N/A</v>
      </c>
      <c r="Y40" s="879" t="e">
        <v>#N/A</v>
      </c>
      <c r="Z40" s="879" t="e">
        <v>#N/A</v>
      </c>
      <c r="AA40" s="879" t="e">
        <v>#N/A</v>
      </c>
      <c r="AB40" s="879" t="e">
        <v>#N/A</v>
      </c>
      <c r="AC40" s="879" t="e">
        <v>#N/A</v>
      </c>
      <c r="AD40" s="879" t="e">
        <v>#N/A</v>
      </c>
      <c r="AE40" s="879" t="e">
        <v>#N/A</v>
      </c>
      <c r="AF40" s="879" t="e">
        <v>#N/A</v>
      </c>
      <c r="AG40" s="879" t="e">
        <v>#N/A</v>
      </c>
      <c r="AH40" s="879" t="e">
        <v>#N/A</v>
      </c>
      <c r="AI40" s="879" t="e">
        <v>#N/A</v>
      </c>
      <c r="AJ40" s="879" t="e">
        <v>#N/A</v>
      </c>
      <c r="AK40" s="879" t="e">
        <v>#N/A</v>
      </c>
      <c r="AL40" s="879" t="e">
        <v>#N/A</v>
      </c>
      <c r="AM40" s="879" t="e">
        <v>#N/A</v>
      </c>
      <c r="AN40" s="879" t="e">
        <v>#N/A</v>
      </c>
      <c r="AO40" s="879" t="e">
        <v>#N/A</v>
      </c>
      <c r="AP40" s="879" t="e">
        <v>#N/A</v>
      </c>
      <c r="AQ40" s="879" t="e">
        <v>#N/A</v>
      </c>
      <c r="AR40" s="879" t="e">
        <v>#N/A</v>
      </c>
      <c r="AS40" s="880" t="e">
        <v>#N/A</v>
      </c>
      <c r="AT40" s="874" t="e">
        <v>#N/A</v>
      </c>
      <c r="AU40" s="885" t="e">
        <v>#N/A</v>
      </c>
      <c r="AV40" s="886" t="e">
        <v>#N/A</v>
      </c>
      <c r="AW40" s="887" t="e">
        <v>#N/A</v>
      </c>
      <c r="AX40" s="874" t="e">
        <v>#N/A</v>
      </c>
      <c r="AY40" s="885" t="e">
        <v>#N/A</v>
      </c>
      <c r="AZ40" s="886" t="e">
        <v>#N/A</v>
      </c>
      <c r="BA40" s="914" t="e">
        <v>#N/A</v>
      </c>
    </row>
    <row r="42" spans="1:53" x14ac:dyDescent="0.2">
      <c r="B42" s="840" t="s">
        <v>317</v>
      </c>
    </row>
    <row r="43" spans="1:53" x14ac:dyDescent="0.2">
      <c r="B43" s="840" t="s">
        <v>318</v>
      </c>
    </row>
    <row r="44" spans="1:53" ht="2.25" customHeight="1" x14ac:dyDescent="0.2"/>
    <row r="45" spans="1:53" x14ac:dyDescent="0.2">
      <c r="B45" s="840" t="s">
        <v>319</v>
      </c>
    </row>
    <row r="46" spans="1:53" x14ac:dyDescent="0.2">
      <c r="B46" s="840" t="s">
        <v>320</v>
      </c>
    </row>
    <row r="47" spans="1:53" ht="3" customHeight="1" x14ac:dyDescent="0.2"/>
    <row r="48" spans="1:53" x14ac:dyDescent="0.2">
      <c r="B48" s="840" t="s">
        <v>316</v>
      </c>
    </row>
    <row r="49" spans="2:2" x14ac:dyDescent="0.2">
      <c r="B49" s="840" t="s">
        <v>315</v>
      </c>
    </row>
    <row r="50" spans="2:2" x14ac:dyDescent="0.2">
      <c r="B50" s="840" t="s">
        <v>314</v>
      </c>
    </row>
    <row r="51" spans="2:2" ht="2.25" customHeight="1" x14ac:dyDescent="0.2"/>
    <row r="52" spans="2:2" x14ac:dyDescent="0.2">
      <c r="B52" s="840" t="s">
        <v>326</v>
      </c>
    </row>
    <row r="53" spans="2:2" ht="2.25" customHeight="1" x14ac:dyDescent="0.2"/>
    <row r="54" spans="2:2" x14ac:dyDescent="0.2">
      <c r="B54" s="840" t="s">
        <v>327</v>
      </c>
    </row>
  </sheetData>
  <hyperlinks>
    <hyperlink ref="A5" location="INDICE!A8" display="VOLVER AL INDICE" xr:uid="{4077C916-1996-4B25-AB5C-F1CABAB6C5AB}"/>
    <hyperlink ref="AU9" location="'7.1'!B42" display="Microcentro (1)" xr:uid="{37789894-6336-4E8F-9CD9-57FD881A512C}"/>
    <hyperlink ref="AV9" location="'7.1'!B45" display="Macrocentro (2)" xr:uid="{CB5A8731-E761-49D0-B6E7-BD997C80023E}"/>
    <hyperlink ref="AW9" location="'7.1'!B48" display="Avenidas(3)" xr:uid="{670D584D-A9ED-42C8-A66A-04E2E838E20E}"/>
    <hyperlink ref="AZ9" location="'7.1'!B52" display="Macrocentro (4)" xr:uid="{F6B91A4D-5E7B-4AB1-8316-208B10F6E0DE}"/>
    <hyperlink ref="BA9" location="'7.1'!B54" display="Avenidas (5)" xr:uid="{E8EFA73D-0693-489B-82A7-805A19DA455C}"/>
  </hyperlink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644AC-2991-4641-8160-865D2EDEB11B}">
  <dimension ref="A1:BA54"/>
  <sheetViews>
    <sheetView zoomScale="130" zoomScaleNormal="130" workbookViewId="0">
      <pane xSplit="1" ySplit="9" topLeftCell="B16" activePane="bottomRight" state="frozen"/>
      <selection pane="topRight" activeCell="B1" sqref="B1"/>
      <selection pane="bottomLeft" activeCell="A10" sqref="A10"/>
      <selection pane="bottomRight" activeCell="A5" sqref="A5"/>
    </sheetView>
  </sheetViews>
  <sheetFormatPr baseColWidth="10" defaultColWidth="11.42578125" defaultRowHeight="11.25" x14ac:dyDescent="0.2"/>
  <cols>
    <col min="1" max="1" width="9.85546875" style="840" bestFit="1" customWidth="1"/>
    <col min="2" max="21" width="10.85546875" style="840" customWidth="1"/>
    <col min="22" max="22" width="10.85546875" style="841" customWidth="1"/>
    <col min="23" max="46" width="10.85546875" style="840" customWidth="1"/>
    <col min="47" max="50" width="11.42578125" style="840"/>
    <col min="51" max="51" width="11.42578125" style="841"/>
    <col min="52" max="16384" width="11.42578125" style="840"/>
  </cols>
  <sheetData>
    <row r="1" spans="1:53" s="855" customFormat="1" ht="0.75" customHeight="1" x14ac:dyDescent="0.2">
      <c r="A1" s="842"/>
      <c r="B1" s="834"/>
      <c r="C1" s="834"/>
      <c r="D1" s="834"/>
      <c r="E1" s="834"/>
      <c r="F1" s="834"/>
      <c r="G1" s="834"/>
      <c r="H1" s="834"/>
      <c r="I1" s="834"/>
      <c r="J1" s="834"/>
      <c r="K1" s="834"/>
      <c r="L1" s="834"/>
      <c r="M1" s="834"/>
      <c r="N1" s="834"/>
      <c r="O1" s="834"/>
      <c r="P1" s="834"/>
      <c r="Q1" s="834"/>
      <c r="R1" s="834"/>
      <c r="S1" s="834"/>
      <c r="T1" s="834"/>
      <c r="U1" s="834"/>
      <c r="V1" s="834"/>
      <c r="W1" s="834"/>
      <c r="X1" s="834"/>
      <c r="Y1" s="834"/>
      <c r="Z1" s="834"/>
      <c r="AA1" s="834"/>
      <c r="AB1" s="834"/>
      <c r="AC1" s="834"/>
      <c r="AD1" s="834"/>
      <c r="AE1" s="834"/>
      <c r="AF1" s="834"/>
      <c r="AG1" s="834"/>
      <c r="AH1" s="834"/>
      <c r="AI1" s="834"/>
      <c r="AJ1" s="834"/>
      <c r="AK1" s="834"/>
      <c r="AL1" s="834"/>
      <c r="AM1" s="834"/>
      <c r="AN1" s="834"/>
      <c r="AO1" s="834"/>
      <c r="AP1" s="834"/>
      <c r="AQ1" s="834"/>
      <c r="AR1" s="834"/>
      <c r="AS1" s="834"/>
      <c r="AT1" s="834"/>
      <c r="AU1" s="834"/>
      <c r="AV1" s="834"/>
      <c r="AW1" s="834"/>
      <c r="AX1" s="834"/>
      <c r="AY1" s="834"/>
      <c r="AZ1" s="834"/>
      <c r="BA1" s="835"/>
    </row>
    <row r="2" spans="1:53" s="855" customFormat="1" x14ac:dyDescent="0.2">
      <c r="A2" s="843" t="s">
        <v>13</v>
      </c>
      <c r="B2" s="837" t="s">
        <v>337</v>
      </c>
      <c r="C2" s="837"/>
      <c r="D2" s="837"/>
      <c r="E2" s="837"/>
      <c r="F2" s="837"/>
      <c r="G2" s="837"/>
      <c r="H2" s="837"/>
      <c r="I2" s="837"/>
      <c r="J2" s="837"/>
      <c r="K2" s="837"/>
      <c r="L2" s="837"/>
      <c r="M2" s="837"/>
      <c r="N2" s="837"/>
      <c r="O2" s="837"/>
      <c r="P2" s="837"/>
      <c r="Q2" s="915"/>
      <c r="R2" s="837" t="str">
        <f>B2</f>
        <v>Tasa de desocupación de locales comerciales por zona</v>
      </c>
      <c r="S2" s="837"/>
      <c r="T2" s="838"/>
      <c r="U2" s="838"/>
      <c r="V2" s="838"/>
      <c r="W2" s="838"/>
      <c r="X2" s="838"/>
      <c r="Y2" s="838"/>
      <c r="Z2" s="838"/>
      <c r="AA2" s="838"/>
      <c r="AB2" s="838"/>
      <c r="AC2" s="838"/>
      <c r="AD2" s="838"/>
      <c r="AE2" s="838"/>
      <c r="AF2" s="838"/>
      <c r="AG2" s="838"/>
      <c r="AH2" s="838"/>
      <c r="AI2" s="838"/>
      <c r="AJ2" s="838"/>
      <c r="AK2" s="838"/>
      <c r="AL2" s="838"/>
      <c r="AM2" s="838"/>
      <c r="AN2" s="838"/>
      <c r="AO2" s="838"/>
      <c r="AP2" s="838"/>
      <c r="AQ2" s="838"/>
      <c r="AR2" s="838"/>
      <c r="AS2" s="838"/>
      <c r="AT2" s="839" t="str">
        <f>B2</f>
        <v>Tasa de desocupación de locales comerciales por zona</v>
      </c>
      <c r="AU2" s="838"/>
      <c r="AV2" s="838"/>
      <c r="AW2" s="839"/>
      <c r="AX2" s="838"/>
      <c r="AY2" s="838"/>
      <c r="AZ2" s="838"/>
      <c r="BA2" s="839"/>
    </row>
    <row r="3" spans="1:53" s="855" customFormat="1" x14ac:dyDescent="0.2">
      <c r="A3" s="843" t="s">
        <v>14</v>
      </c>
      <c r="B3" s="854" t="s">
        <v>370</v>
      </c>
      <c r="C3" s="837"/>
      <c r="D3" s="837"/>
      <c r="E3" s="837"/>
      <c r="F3" s="837"/>
      <c r="G3" s="837"/>
      <c r="H3" s="837"/>
      <c r="I3" s="837"/>
      <c r="J3" s="837"/>
      <c r="K3" s="837"/>
      <c r="L3" s="837"/>
      <c r="M3" s="837"/>
      <c r="N3" s="837"/>
      <c r="O3" s="837"/>
      <c r="P3" s="837"/>
      <c r="Q3" s="915"/>
      <c r="R3" s="837" t="str">
        <f>B3</f>
        <v>Departamento de Investigaciones Económicas y Sociales - Centro Comercial de Santa Fe</v>
      </c>
      <c r="S3" s="837"/>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9" t="str">
        <f>B3</f>
        <v>Departamento de Investigaciones Económicas y Sociales - Centro Comercial de Santa Fe</v>
      </c>
      <c r="AU3" s="838"/>
      <c r="AV3" s="838"/>
      <c r="AW3" s="839"/>
      <c r="AX3" s="838"/>
      <c r="AY3" s="838"/>
      <c r="AZ3" s="838"/>
      <c r="BA3" s="839"/>
    </row>
    <row r="4" spans="1:53" s="855" customFormat="1" ht="3" customHeight="1" x14ac:dyDescent="0.2">
      <c r="A4" s="842"/>
      <c r="B4" s="851"/>
      <c r="C4" s="852"/>
      <c r="D4" s="852"/>
      <c r="E4" s="852"/>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3"/>
    </row>
    <row r="5" spans="1:53" s="855" customFormat="1" ht="22.5" x14ac:dyDescent="0.2">
      <c r="A5" s="438" t="s">
        <v>84</v>
      </c>
      <c r="B5" s="856"/>
      <c r="C5" s="856"/>
      <c r="D5" s="856"/>
      <c r="E5" s="856"/>
      <c r="F5" s="856"/>
      <c r="G5" s="856"/>
      <c r="H5" s="856"/>
      <c r="I5" s="856"/>
      <c r="J5" s="856"/>
      <c r="K5" s="856"/>
      <c r="L5" s="856"/>
      <c r="M5" s="856"/>
      <c r="N5" s="856"/>
      <c r="O5" s="856"/>
      <c r="P5" s="856"/>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c r="AW5" s="856"/>
      <c r="AX5" s="856"/>
      <c r="AY5" s="856"/>
      <c r="AZ5" s="856"/>
      <c r="BA5" s="857"/>
    </row>
    <row r="6" spans="1:53" s="855" customFormat="1" ht="3" customHeight="1" x14ac:dyDescent="0.2">
      <c r="A6" s="844"/>
      <c r="B6" s="846"/>
      <c r="C6" s="848"/>
      <c r="D6" s="848"/>
      <c r="E6" s="848"/>
      <c r="F6" s="848"/>
      <c r="G6" s="848"/>
      <c r="H6" s="848"/>
      <c r="I6" s="848"/>
      <c r="J6" s="848"/>
      <c r="K6" s="848"/>
      <c r="L6" s="848"/>
      <c r="M6" s="848"/>
      <c r="N6" s="848"/>
      <c r="O6" s="848"/>
      <c r="P6" s="848"/>
      <c r="Q6" s="848"/>
      <c r="R6" s="848"/>
      <c r="S6" s="848"/>
      <c r="T6" s="848"/>
      <c r="U6" s="848"/>
      <c r="V6" s="848"/>
      <c r="W6" s="848"/>
      <c r="X6" s="848"/>
      <c r="Y6" s="848"/>
      <c r="Z6" s="848"/>
      <c r="AA6" s="848"/>
      <c r="AB6" s="848"/>
      <c r="AC6" s="848"/>
      <c r="AD6" s="848"/>
      <c r="AE6" s="848"/>
      <c r="AF6" s="848"/>
      <c r="AG6" s="848"/>
      <c r="AH6" s="848"/>
      <c r="AI6" s="848"/>
      <c r="AJ6" s="848"/>
      <c r="AK6" s="848"/>
      <c r="AL6" s="848"/>
      <c r="AM6" s="848"/>
      <c r="AN6" s="848"/>
      <c r="AO6" s="848"/>
      <c r="AP6" s="848"/>
      <c r="AQ6" s="848"/>
      <c r="AR6" s="848"/>
      <c r="AS6" s="848"/>
      <c r="AT6" s="856"/>
      <c r="AU6" s="849"/>
      <c r="AV6" s="849"/>
      <c r="AW6" s="849"/>
      <c r="AX6" s="856"/>
      <c r="AY6" s="850"/>
      <c r="AZ6" s="850"/>
      <c r="BA6" s="847"/>
    </row>
    <row r="7" spans="1:53" s="855" customFormat="1" ht="23.25" customHeight="1" x14ac:dyDescent="0.2">
      <c r="A7" s="895"/>
      <c r="B7" s="892"/>
      <c r="C7" s="893"/>
      <c r="D7" s="893"/>
      <c r="E7" s="893"/>
      <c r="F7" s="893"/>
      <c r="G7" s="893"/>
      <c r="H7" s="893"/>
      <c r="I7" s="893"/>
      <c r="J7" s="893"/>
      <c r="K7" s="893"/>
      <c r="L7" s="893"/>
      <c r="M7" s="893"/>
      <c r="N7" s="893"/>
      <c r="O7" s="893"/>
      <c r="P7" s="893"/>
      <c r="Q7" s="893"/>
      <c r="R7" s="893"/>
      <c r="S7" s="893"/>
      <c r="T7" s="893"/>
      <c r="U7" s="893"/>
      <c r="V7" s="893"/>
      <c r="W7" s="893"/>
      <c r="X7" s="893"/>
      <c r="Y7" s="893"/>
      <c r="Z7" s="893"/>
      <c r="AA7" s="893"/>
      <c r="AB7" s="893"/>
      <c r="AC7" s="893"/>
      <c r="AD7" s="893"/>
      <c r="AE7" s="893"/>
      <c r="AF7" s="893"/>
      <c r="AG7" s="893"/>
      <c r="AH7" s="893"/>
      <c r="AI7" s="893"/>
      <c r="AJ7" s="893"/>
      <c r="AK7" s="893"/>
      <c r="AL7" s="893"/>
      <c r="AM7" s="893"/>
      <c r="AN7" s="893"/>
      <c r="AO7" s="893"/>
      <c r="AP7" s="893"/>
      <c r="AQ7" s="893"/>
      <c r="AR7" s="893"/>
      <c r="AS7" s="894"/>
      <c r="AT7" s="871" t="s">
        <v>311</v>
      </c>
      <c r="AU7" s="871"/>
      <c r="AV7" s="871"/>
      <c r="AW7" s="836"/>
      <c r="AX7" s="871" t="s">
        <v>312</v>
      </c>
      <c r="AY7" s="871"/>
      <c r="AZ7" s="871"/>
      <c r="BA7" s="872"/>
    </row>
    <row r="8" spans="1:53" s="855" customFormat="1" ht="22.5" customHeight="1" x14ac:dyDescent="0.2">
      <c r="A8" s="888" t="s">
        <v>15</v>
      </c>
      <c r="B8" s="889" t="s">
        <v>309</v>
      </c>
      <c r="C8" s="890" t="s">
        <v>309</v>
      </c>
      <c r="D8" s="890" t="s">
        <v>309</v>
      </c>
      <c r="E8" s="890" t="s">
        <v>309</v>
      </c>
      <c r="F8" s="890" t="s">
        <v>309</v>
      </c>
      <c r="G8" s="890" t="s">
        <v>309</v>
      </c>
      <c r="H8" s="890" t="s">
        <v>309</v>
      </c>
      <c r="I8" s="890" t="s">
        <v>309</v>
      </c>
      <c r="J8" s="890" t="s">
        <v>309</v>
      </c>
      <c r="K8" s="890" t="s">
        <v>309</v>
      </c>
      <c r="L8" s="890" t="s">
        <v>309</v>
      </c>
      <c r="M8" s="890" t="s">
        <v>309</v>
      </c>
      <c r="N8" s="890" t="s">
        <v>309</v>
      </c>
      <c r="O8" s="890" t="s">
        <v>309</v>
      </c>
      <c r="P8" s="890" t="s">
        <v>309</v>
      </c>
      <c r="Q8" s="890" t="s">
        <v>309</v>
      </c>
      <c r="R8" s="890" t="s">
        <v>309</v>
      </c>
      <c r="S8" s="890" t="s">
        <v>309</v>
      </c>
      <c r="T8" s="890" t="s">
        <v>309</v>
      </c>
      <c r="U8" s="890" t="s">
        <v>309</v>
      </c>
      <c r="V8" s="890" t="s">
        <v>309</v>
      </c>
      <c r="W8" s="890" t="s">
        <v>309</v>
      </c>
      <c r="X8" s="890" t="s">
        <v>309</v>
      </c>
      <c r="Y8" s="890" t="s">
        <v>309</v>
      </c>
      <c r="Z8" s="890" t="s">
        <v>309</v>
      </c>
      <c r="AA8" s="890" t="s">
        <v>309</v>
      </c>
      <c r="AB8" s="890" t="s">
        <v>309</v>
      </c>
      <c r="AC8" s="890" t="s">
        <v>309</v>
      </c>
      <c r="AD8" s="890" t="s">
        <v>309</v>
      </c>
      <c r="AE8" s="890" t="s">
        <v>309</v>
      </c>
      <c r="AF8" s="890" t="s">
        <v>309</v>
      </c>
      <c r="AG8" s="890" t="s">
        <v>309</v>
      </c>
      <c r="AH8" s="890" t="s">
        <v>309</v>
      </c>
      <c r="AI8" s="890" t="s">
        <v>309</v>
      </c>
      <c r="AJ8" s="890" t="s">
        <v>309</v>
      </c>
      <c r="AK8" s="890" t="s">
        <v>309</v>
      </c>
      <c r="AL8" s="890" t="s">
        <v>309</v>
      </c>
      <c r="AM8" s="890" t="s">
        <v>309</v>
      </c>
      <c r="AN8" s="890" t="s">
        <v>309</v>
      </c>
      <c r="AO8" s="890" t="s">
        <v>309</v>
      </c>
      <c r="AP8" s="890" t="s">
        <v>309</v>
      </c>
      <c r="AQ8" s="890" t="s">
        <v>309</v>
      </c>
      <c r="AR8" s="890" t="s">
        <v>309</v>
      </c>
      <c r="AS8" s="891" t="s">
        <v>309</v>
      </c>
      <c r="AT8" s="871" t="s">
        <v>309</v>
      </c>
      <c r="AU8" s="898" t="s">
        <v>309</v>
      </c>
      <c r="AV8" s="899" t="s">
        <v>309</v>
      </c>
      <c r="AW8" s="900" t="s">
        <v>309</v>
      </c>
      <c r="AX8" s="871" t="s">
        <v>309</v>
      </c>
      <c r="AY8" s="898" t="s">
        <v>309</v>
      </c>
      <c r="AZ8" s="899" t="s">
        <v>309</v>
      </c>
      <c r="BA8" s="909" t="s">
        <v>309</v>
      </c>
    </row>
    <row r="9" spans="1:53" s="858" customFormat="1" ht="23.25" thickBot="1" x14ac:dyDescent="0.25">
      <c r="A9" s="845" t="s">
        <v>310</v>
      </c>
      <c r="B9" s="867" t="s">
        <v>264</v>
      </c>
      <c r="C9" s="868" t="s">
        <v>265</v>
      </c>
      <c r="D9" s="868" t="s">
        <v>266</v>
      </c>
      <c r="E9" s="868" t="s">
        <v>267</v>
      </c>
      <c r="F9" s="868" t="s">
        <v>268</v>
      </c>
      <c r="G9" s="868" t="s">
        <v>269</v>
      </c>
      <c r="H9" s="868" t="s">
        <v>270</v>
      </c>
      <c r="I9" s="868" t="s">
        <v>271</v>
      </c>
      <c r="J9" s="868" t="s">
        <v>272</v>
      </c>
      <c r="K9" s="868" t="s">
        <v>273</v>
      </c>
      <c r="L9" s="868" t="s">
        <v>274</v>
      </c>
      <c r="M9" s="868" t="s">
        <v>275</v>
      </c>
      <c r="N9" s="868" t="s">
        <v>276</v>
      </c>
      <c r="O9" s="868" t="s">
        <v>277</v>
      </c>
      <c r="P9" s="868" t="s">
        <v>278</v>
      </c>
      <c r="Q9" s="868" t="s">
        <v>279</v>
      </c>
      <c r="R9" s="868" t="s">
        <v>280</v>
      </c>
      <c r="S9" s="868" t="s">
        <v>281</v>
      </c>
      <c r="T9" s="868" t="s">
        <v>282</v>
      </c>
      <c r="U9" s="868" t="s">
        <v>283</v>
      </c>
      <c r="V9" s="868" t="s">
        <v>284</v>
      </c>
      <c r="W9" s="868" t="s">
        <v>285</v>
      </c>
      <c r="X9" s="868" t="s">
        <v>286</v>
      </c>
      <c r="Y9" s="868" t="s">
        <v>287</v>
      </c>
      <c r="Z9" s="868" t="s">
        <v>288</v>
      </c>
      <c r="AA9" s="868" t="s">
        <v>289</v>
      </c>
      <c r="AB9" s="868" t="s">
        <v>290</v>
      </c>
      <c r="AC9" s="868" t="s">
        <v>291</v>
      </c>
      <c r="AD9" s="868" t="s">
        <v>292</v>
      </c>
      <c r="AE9" s="868" t="s">
        <v>293</v>
      </c>
      <c r="AF9" s="868" t="s">
        <v>294</v>
      </c>
      <c r="AG9" s="868" t="s">
        <v>295</v>
      </c>
      <c r="AH9" s="868" t="s">
        <v>296</v>
      </c>
      <c r="AI9" s="868" t="s">
        <v>297</v>
      </c>
      <c r="AJ9" s="868" t="s">
        <v>298</v>
      </c>
      <c r="AK9" s="868" t="s">
        <v>299</v>
      </c>
      <c r="AL9" s="868" t="s">
        <v>300</v>
      </c>
      <c r="AM9" s="868" t="s">
        <v>301</v>
      </c>
      <c r="AN9" s="868" t="s">
        <v>302</v>
      </c>
      <c r="AO9" s="868" t="s">
        <v>303</v>
      </c>
      <c r="AP9" s="868" t="s">
        <v>304</v>
      </c>
      <c r="AQ9" s="868" t="s">
        <v>305</v>
      </c>
      <c r="AR9" s="868" t="s">
        <v>306</v>
      </c>
      <c r="AS9" s="869" t="s">
        <v>307</v>
      </c>
      <c r="AT9" s="896" t="s">
        <v>28</v>
      </c>
      <c r="AU9" s="916" t="s">
        <v>321</v>
      </c>
      <c r="AV9" s="917" t="s">
        <v>322</v>
      </c>
      <c r="AW9" s="918" t="s">
        <v>323</v>
      </c>
      <c r="AX9" s="896" t="s">
        <v>28</v>
      </c>
      <c r="AY9" s="897" t="s">
        <v>313</v>
      </c>
      <c r="AZ9" s="917" t="s">
        <v>324</v>
      </c>
      <c r="BA9" s="919" t="s">
        <v>325</v>
      </c>
    </row>
    <row r="10" spans="1:53" x14ac:dyDescent="0.2">
      <c r="A10" s="920">
        <v>2015.09</v>
      </c>
      <c r="B10" s="922">
        <v>0.15068493150684931</v>
      </c>
      <c r="C10" s="923">
        <v>0.14655172413793102</v>
      </c>
      <c r="D10" s="923">
        <v>8.3333333333333329E-2</v>
      </c>
      <c r="E10" s="923">
        <v>0.15238095238095239</v>
      </c>
      <c r="F10" s="923">
        <v>0.10428571428571429</v>
      </c>
      <c r="G10" s="923">
        <v>7.8947368421052627E-2</v>
      </c>
      <c r="H10" s="924"/>
      <c r="I10" s="923">
        <v>0</v>
      </c>
      <c r="J10" s="923">
        <v>0.11842105263157894</v>
      </c>
      <c r="K10" s="923">
        <v>9.1370558375634514E-2</v>
      </c>
      <c r="L10" s="923">
        <v>7.7625570776255703E-2</v>
      </c>
      <c r="M10" s="923">
        <v>0.14285714285714285</v>
      </c>
      <c r="N10" s="923">
        <v>2.3809523809523808E-2</v>
      </c>
      <c r="O10" s="923">
        <v>0.18222222222222223</v>
      </c>
      <c r="P10" s="923">
        <v>0.26250000000000001</v>
      </c>
      <c r="Q10" s="923">
        <v>0.11156186612576065</v>
      </c>
      <c r="R10" s="924"/>
      <c r="S10" s="923">
        <v>7.4999999999999997E-2</v>
      </c>
      <c r="T10" s="923">
        <v>0.11647727272727272</v>
      </c>
      <c r="U10" s="923">
        <v>0.17857142857142858</v>
      </c>
      <c r="V10" s="923">
        <v>0.11904761904761904</v>
      </c>
      <c r="W10" s="923">
        <v>0.05</v>
      </c>
      <c r="X10" s="923">
        <v>0.10526315789473684</v>
      </c>
      <c r="Y10" s="923">
        <v>0.15094339622641509</v>
      </c>
      <c r="Z10" s="923">
        <v>0.15</v>
      </c>
      <c r="AA10" s="923">
        <v>7.6923076923076927E-2</v>
      </c>
      <c r="AB10" s="923">
        <v>0.12080536912751678</v>
      </c>
      <c r="AC10" s="923">
        <v>0.11382113821138211</v>
      </c>
      <c r="AD10" s="923">
        <v>3.8461538461538464E-2</v>
      </c>
      <c r="AE10" s="923">
        <v>0.10256410256410256</v>
      </c>
      <c r="AF10" s="923">
        <v>0.24193548387096775</v>
      </c>
      <c r="AG10" s="923">
        <v>3.2258064516129031E-2</v>
      </c>
      <c r="AH10" s="923">
        <v>0.14792899408284024</v>
      </c>
      <c r="AI10" s="924"/>
      <c r="AJ10" s="923">
        <v>0.10091743119266056</v>
      </c>
      <c r="AK10" s="923">
        <v>0.11016949152542373</v>
      </c>
      <c r="AL10" s="923">
        <v>0.10126582278481013</v>
      </c>
      <c r="AM10" s="924"/>
      <c r="AN10" s="923">
        <v>0.10526315789473684</v>
      </c>
      <c r="AO10" s="923">
        <v>5.28E-2</v>
      </c>
      <c r="AP10" s="923">
        <v>7.3170731707317069E-2</v>
      </c>
      <c r="AQ10" s="923">
        <v>3.2258064516129031E-2</v>
      </c>
      <c r="AR10" s="923">
        <v>0.13333333333333333</v>
      </c>
      <c r="AS10" s="925">
        <v>8.8607594936708861E-2</v>
      </c>
      <c r="AT10" s="926">
        <v>0.10875119770041521</v>
      </c>
      <c r="AU10" s="927">
        <v>0.1078838174273859</v>
      </c>
      <c r="AV10" s="928">
        <v>0.1090589270008795</v>
      </c>
      <c r="AW10" s="929">
        <v>0.10926365795724466</v>
      </c>
      <c r="AX10" s="930"/>
      <c r="AY10" s="931"/>
      <c r="AZ10" s="932"/>
      <c r="BA10" s="933"/>
    </row>
    <row r="11" spans="1:53" x14ac:dyDescent="0.2">
      <c r="A11" s="920">
        <v>2016.05</v>
      </c>
      <c r="B11" s="934">
        <v>0.15723270440251572</v>
      </c>
      <c r="C11" s="935">
        <v>0.13807531380753138</v>
      </c>
      <c r="D11" s="935">
        <v>0.16216216216216217</v>
      </c>
      <c r="E11" s="935">
        <v>0.13084112149532709</v>
      </c>
      <c r="F11" s="935">
        <v>0.1001410437235543</v>
      </c>
      <c r="G11" s="935">
        <v>0.10344827586206896</v>
      </c>
      <c r="H11" s="936"/>
      <c r="I11" s="935">
        <v>6.8965517241379309E-2</v>
      </c>
      <c r="J11" s="935">
        <v>0.11842105263157894</v>
      </c>
      <c r="K11" s="935">
        <v>0.10178117048346055</v>
      </c>
      <c r="L11" s="935">
        <v>9.7872340425531917E-2</v>
      </c>
      <c r="M11" s="935">
        <v>0.10638297872340426</v>
      </c>
      <c r="N11" s="935">
        <v>0.10526315789473684</v>
      </c>
      <c r="O11" s="935">
        <v>0.15352697095435686</v>
      </c>
      <c r="P11" s="935">
        <v>0.2857142857142857</v>
      </c>
      <c r="Q11" s="935">
        <v>0.11089108910891089</v>
      </c>
      <c r="R11" s="936"/>
      <c r="S11" s="935">
        <v>6.6666666666666666E-2</v>
      </c>
      <c r="T11" s="935">
        <v>0.11204481792717087</v>
      </c>
      <c r="U11" s="935">
        <v>0.19587628865979381</v>
      </c>
      <c r="V11" s="935">
        <v>9.0909090909090912E-2</v>
      </c>
      <c r="W11" s="935">
        <v>4.3478260869565216E-2</v>
      </c>
      <c r="X11" s="935">
        <v>2.6315789473684209E-2</v>
      </c>
      <c r="Y11" s="935">
        <v>0.13559322033898305</v>
      </c>
      <c r="Z11" s="935">
        <v>0.11627906976744186</v>
      </c>
      <c r="AA11" s="935">
        <v>4.4117647058823532E-2</v>
      </c>
      <c r="AB11" s="935">
        <v>0.11842105263157894</v>
      </c>
      <c r="AC11" s="935">
        <v>0.15573770491803279</v>
      </c>
      <c r="AD11" s="935">
        <v>3.5714285714285712E-2</v>
      </c>
      <c r="AE11" s="935">
        <v>8.1081081081081086E-2</v>
      </c>
      <c r="AF11" s="935">
        <v>0.22388059701492538</v>
      </c>
      <c r="AG11" s="935">
        <v>0.10810810810810811</v>
      </c>
      <c r="AH11" s="935">
        <v>0.19209039548022599</v>
      </c>
      <c r="AI11" s="936"/>
      <c r="AJ11" s="935">
        <v>3.669724770642202E-2</v>
      </c>
      <c r="AK11" s="935">
        <v>0.128</v>
      </c>
      <c r="AL11" s="935">
        <v>0.12951807228915663</v>
      </c>
      <c r="AM11" s="936"/>
      <c r="AN11" s="935">
        <v>9.4736842105263161E-2</v>
      </c>
      <c r="AO11" s="935">
        <v>5.3712480252764615E-2</v>
      </c>
      <c r="AP11" s="935">
        <v>8.3333333333333329E-2</v>
      </c>
      <c r="AQ11" s="935">
        <v>2.8571428571428571E-2</v>
      </c>
      <c r="AR11" s="935">
        <v>0.11940298507462686</v>
      </c>
      <c r="AS11" s="937">
        <v>8.9171974522292988E-2</v>
      </c>
      <c r="AT11" s="938">
        <v>0.11225905936777178</v>
      </c>
      <c r="AU11" s="939">
        <v>0.11119936457505956</v>
      </c>
      <c r="AV11" s="940">
        <v>0.12074829931972789</v>
      </c>
      <c r="AW11" s="941">
        <v>0.10986892829606786</v>
      </c>
      <c r="AX11" s="942"/>
      <c r="AY11" s="943"/>
      <c r="AZ11" s="944"/>
      <c r="BA11" s="945"/>
    </row>
    <row r="12" spans="1:53" x14ac:dyDescent="0.2">
      <c r="A12" s="920">
        <v>2016.09</v>
      </c>
      <c r="B12" s="934">
        <v>0.19631901840490798</v>
      </c>
      <c r="C12" s="935">
        <v>0.14767932489451477</v>
      </c>
      <c r="D12" s="935">
        <v>0.11643835616438356</v>
      </c>
      <c r="E12" s="935">
        <v>0.13942307692307693</v>
      </c>
      <c r="F12" s="935">
        <v>0.11080332409972299</v>
      </c>
      <c r="G12" s="935">
        <v>9.7872340425531917E-2</v>
      </c>
      <c r="H12" s="936"/>
      <c r="I12" s="935">
        <v>7.407407407407407E-2</v>
      </c>
      <c r="J12" s="935">
        <v>9.3333333333333338E-2</v>
      </c>
      <c r="K12" s="935">
        <v>0.1048780487804878</v>
      </c>
      <c r="L12" s="935">
        <v>6.25E-2</v>
      </c>
      <c r="M12" s="935">
        <v>0.1276595744680851</v>
      </c>
      <c r="N12" s="935">
        <v>4.2553191489361701E-2</v>
      </c>
      <c r="O12" s="935">
        <v>0.1638655462184874</v>
      </c>
      <c r="P12" s="935">
        <v>0.27956989247311825</v>
      </c>
      <c r="Q12" s="935">
        <v>0.11811023622047244</v>
      </c>
      <c r="R12" s="936"/>
      <c r="S12" s="935">
        <v>0.13953488372093023</v>
      </c>
      <c r="T12" s="935">
        <v>0.11731843575418995</v>
      </c>
      <c r="U12" s="935">
        <v>0.16494845360824742</v>
      </c>
      <c r="V12" s="935">
        <v>0.13043478260869565</v>
      </c>
      <c r="W12" s="935">
        <v>5.2631578947368418E-2</v>
      </c>
      <c r="X12" s="935">
        <v>0.10526315789473684</v>
      </c>
      <c r="Y12" s="935">
        <v>0.12727272727272726</v>
      </c>
      <c r="Z12" s="935">
        <v>0.14102564102564102</v>
      </c>
      <c r="AA12" s="935">
        <v>5.9701492537313432E-2</v>
      </c>
      <c r="AB12" s="935">
        <v>0.10067114093959731</v>
      </c>
      <c r="AC12" s="935">
        <v>0.12903225806451613</v>
      </c>
      <c r="AD12" s="935">
        <v>7.6923076923076927E-2</v>
      </c>
      <c r="AE12" s="935">
        <v>7.4999999999999997E-2</v>
      </c>
      <c r="AF12" s="935">
        <v>0.26153846153846155</v>
      </c>
      <c r="AG12" s="935">
        <v>0.1111111111111111</v>
      </c>
      <c r="AH12" s="935">
        <v>0.17045454545454544</v>
      </c>
      <c r="AI12" s="936"/>
      <c r="AJ12" s="935">
        <v>7.476635514018691E-2</v>
      </c>
      <c r="AK12" s="935">
        <v>0.11627906976744186</v>
      </c>
      <c r="AL12" s="935">
        <v>0.10062893081761007</v>
      </c>
      <c r="AM12" s="936"/>
      <c r="AN12" s="935">
        <v>9.375E-2</v>
      </c>
      <c r="AO12" s="935">
        <v>5.7993730407523508E-2</v>
      </c>
      <c r="AP12" s="935">
        <v>0.11627906976744186</v>
      </c>
      <c r="AQ12" s="935">
        <v>4.4117647058823532E-2</v>
      </c>
      <c r="AR12" s="935">
        <v>9.8360655737704916E-2</v>
      </c>
      <c r="AS12" s="937">
        <v>7.5471698113207544E-2</v>
      </c>
      <c r="AT12" s="938">
        <v>0.11327762302692665</v>
      </c>
      <c r="AU12" s="939">
        <v>0.11066398390342053</v>
      </c>
      <c r="AV12" s="940">
        <v>0.12061591103507271</v>
      </c>
      <c r="AW12" s="941">
        <v>0.11276758409785932</v>
      </c>
      <c r="AX12" s="942"/>
      <c r="AY12" s="943"/>
      <c r="AZ12" s="944"/>
      <c r="BA12" s="945"/>
    </row>
    <row r="13" spans="1:53" x14ac:dyDescent="0.2">
      <c r="A13" s="920">
        <v>2017.05</v>
      </c>
      <c r="B13" s="934">
        <v>0.14465408805031446</v>
      </c>
      <c r="C13" s="935">
        <v>0.15139442231075698</v>
      </c>
      <c r="D13" s="935">
        <v>0.10738255033557047</v>
      </c>
      <c r="E13" s="935">
        <v>0.13615023474178403</v>
      </c>
      <c r="F13" s="935">
        <v>0.1038781163434903</v>
      </c>
      <c r="G13" s="935">
        <v>0.102880658436214</v>
      </c>
      <c r="H13" s="936"/>
      <c r="I13" s="935">
        <v>0.13793103448275862</v>
      </c>
      <c r="J13" s="935">
        <v>9.3333333333333338E-2</v>
      </c>
      <c r="K13" s="935">
        <v>0.10565110565110565</v>
      </c>
      <c r="L13" s="935">
        <v>6.9565217391304349E-2</v>
      </c>
      <c r="M13" s="935">
        <v>0.20833333333333334</v>
      </c>
      <c r="N13" s="935">
        <v>4.3478260869565216E-2</v>
      </c>
      <c r="O13" s="935">
        <v>0.17647058823529413</v>
      </c>
      <c r="P13" s="935">
        <v>0.25842696629213485</v>
      </c>
      <c r="Q13" s="935">
        <v>0.1171875</v>
      </c>
      <c r="R13" s="936"/>
      <c r="S13" s="935">
        <v>9.3023255813953487E-2</v>
      </c>
      <c r="T13" s="935">
        <v>0.1111111111111111</v>
      </c>
      <c r="U13" s="935">
        <v>0.14285714285714285</v>
      </c>
      <c r="V13" s="935">
        <v>0.16129032258064516</v>
      </c>
      <c r="W13" s="935">
        <v>9.0909090909090912E-2</v>
      </c>
      <c r="X13" s="935">
        <v>0.12820512820512819</v>
      </c>
      <c r="Y13" s="935">
        <v>0.10526315789473684</v>
      </c>
      <c r="Z13" s="935">
        <v>0.12048192771084337</v>
      </c>
      <c r="AA13" s="935">
        <v>8.8235294117647065E-2</v>
      </c>
      <c r="AB13" s="935">
        <v>9.8684210526315791E-2</v>
      </c>
      <c r="AC13" s="935">
        <v>9.7560975609756101E-2</v>
      </c>
      <c r="AD13" s="935">
        <v>0</v>
      </c>
      <c r="AE13" s="935">
        <v>9.5238095238095233E-2</v>
      </c>
      <c r="AF13" s="935">
        <v>0.140625</v>
      </c>
      <c r="AG13" s="935">
        <v>2.8571428571428571E-2</v>
      </c>
      <c r="AH13" s="935">
        <v>0.17318435754189945</v>
      </c>
      <c r="AI13" s="936"/>
      <c r="AJ13" s="935">
        <v>5.7142857142857141E-2</v>
      </c>
      <c r="AK13" s="935">
        <v>0.109375</v>
      </c>
      <c r="AL13" s="935">
        <v>9.4637223974763401E-2</v>
      </c>
      <c r="AM13" s="936"/>
      <c r="AN13" s="935">
        <v>7.0707070707070704E-2</v>
      </c>
      <c r="AO13" s="935">
        <v>7.4303405572755415E-2</v>
      </c>
      <c r="AP13" s="935">
        <v>9.3023255813953487E-2</v>
      </c>
      <c r="AQ13" s="935">
        <v>6.6666666666666666E-2</v>
      </c>
      <c r="AR13" s="935">
        <v>0.12307692307692308</v>
      </c>
      <c r="AS13" s="937">
        <v>6.2893081761006289E-2</v>
      </c>
      <c r="AT13" s="938">
        <v>0.11005663554262973</v>
      </c>
      <c r="AU13" s="939">
        <v>0.11207920792079208</v>
      </c>
      <c r="AV13" s="940">
        <v>0.10362257792754845</v>
      </c>
      <c r="AW13" s="941">
        <v>0.11195734958111196</v>
      </c>
      <c r="AX13" s="942"/>
      <c r="AY13" s="943"/>
      <c r="AZ13" s="944"/>
      <c r="BA13" s="945"/>
    </row>
    <row r="14" spans="1:53" x14ac:dyDescent="0.2">
      <c r="A14" s="920">
        <v>2017.1</v>
      </c>
      <c r="B14" s="934">
        <v>0.15686274509803921</v>
      </c>
      <c r="C14" s="935">
        <v>0.15139442231075698</v>
      </c>
      <c r="D14" s="935">
        <v>0.12751677852348994</v>
      </c>
      <c r="E14" s="935">
        <v>0.13526570048309178</v>
      </c>
      <c r="F14" s="935">
        <v>0.1038781163434903</v>
      </c>
      <c r="G14" s="935">
        <v>0.102880658436214</v>
      </c>
      <c r="H14" s="936"/>
      <c r="I14" s="935">
        <v>0.13793103448275862</v>
      </c>
      <c r="J14" s="935">
        <v>9.3333333333333338E-2</v>
      </c>
      <c r="K14" s="935">
        <v>6.6339066339066333E-2</v>
      </c>
      <c r="L14" s="935">
        <v>6.9565217391304349E-2</v>
      </c>
      <c r="M14" s="935">
        <v>0.24074074074074073</v>
      </c>
      <c r="N14" s="935">
        <v>7.2727272727272724E-2</v>
      </c>
      <c r="O14" s="935">
        <v>0.17647058823529413</v>
      </c>
      <c r="P14" s="935">
        <v>0.26315789473684209</v>
      </c>
      <c r="Q14" s="935">
        <v>0.11500974658869395</v>
      </c>
      <c r="R14" s="936"/>
      <c r="S14" s="935">
        <v>9.3023255813953487E-2</v>
      </c>
      <c r="T14" s="935">
        <v>9.8314606741573038E-2</v>
      </c>
      <c r="U14" s="935">
        <v>0.15315315315315314</v>
      </c>
      <c r="V14" s="935">
        <v>0.1875</v>
      </c>
      <c r="W14" s="935">
        <v>0</v>
      </c>
      <c r="X14" s="935">
        <v>0.16666666666666666</v>
      </c>
      <c r="Y14" s="935">
        <v>6.25E-2</v>
      </c>
      <c r="Z14" s="935">
        <v>0.10891089108910891</v>
      </c>
      <c r="AA14" s="935">
        <v>0.12676056338028169</v>
      </c>
      <c r="AB14" s="935">
        <v>9.8684210526315791E-2</v>
      </c>
      <c r="AC14" s="935">
        <v>8.7248322147651006E-2</v>
      </c>
      <c r="AD14" s="935">
        <v>6.25E-2</v>
      </c>
      <c r="AE14" s="935">
        <v>8.5106382978723402E-2</v>
      </c>
      <c r="AF14" s="935">
        <v>9.8591549295774641E-2</v>
      </c>
      <c r="AG14" s="935">
        <v>7.8947368421052627E-2</v>
      </c>
      <c r="AH14" s="935">
        <v>0.12</v>
      </c>
      <c r="AI14" s="936"/>
      <c r="AJ14" s="935">
        <v>5.2173913043478258E-2</v>
      </c>
      <c r="AK14" s="935">
        <v>0.11450381679389313</v>
      </c>
      <c r="AL14" s="935">
        <v>8.8328075709779186E-2</v>
      </c>
      <c r="AM14" s="936"/>
      <c r="AN14" s="935">
        <v>7.0707070707070704E-2</v>
      </c>
      <c r="AO14" s="935">
        <v>7.6923076923076927E-2</v>
      </c>
      <c r="AP14" s="935">
        <v>8.5714285714285715E-2</v>
      </c>
      <c r="AQ14" s="935">
        <v>7.1428571428571425E-2</v>
      </c>
      <c r="AR14" s="935">
        <v>8.8607594936708861E-2</v>
      </c>
      <c r="AS14" s="937">
        <v>9.45945945945946E-2</v>
      </c>
      <c r="AT14" s="938">
        <v>0.10727625877782758</v>
      </c>
      <c r="AU14" s="939">
        <v>0.11115311909262759</v>
      </c>
      <c r="AV14" s="940">
        <v>0.10757946210268948</v>
      </c>
      <c r="AW14" s="941">
        <v>0.10396039603960396</v>
      </c>
      <c r="AX14" s="942"/>
      <c r="AY14" s="943"/>
      <c r="AZ14" s="944"/>
      <c r="BA14" s="945"/>
    </row>
    <row r="15" spans="1:53" x14ac:dyDescent="0.2">
      <c r="A15" s="920">
        <v>2018.04</v>
      </c>
      <c r="B15" s="934">
        <v>0.16352201257861634</v>
      </c>
      <c r="C15" s="935">
        <v>0.15139442231075698</v>
      </c>
      <c r="D15" s="935">
        <v>0.10810810810810811</v>
      </c>
      <c r="E15" s="935">
        <v>0.15740740740740741</v>
      </c>
      <c r="F15" s="935">
        <v>0.10431154381084839</v>
      </c>
      <c r="G15" s="935">
        <v>8.9795918367346933E-2</v>
      </c>
      <c r="H15" s="936"/>
      <c r="I15" s="935">
        <v>0.13793103448275862</v>
      </c>
      <c r="J15" s="935">
        <v>8.9743589743589744E-2</v>
      </c>
      <c r="K15" s="935">
        <v>6.6339066339066333E-2</v>
      </c>
      <c r="L15" s="935">
        <v>0.2</v>
      </c>
      <c r="M15" s="935">
        <v>0.23636363636363636</v>
      </c>
      <c r="N15" s="935">
        <v>0.1</v>
      </c>
      <c r="O15" s="935">
        <v>0.18181818181818182</v>
      </c>
      <c r="P15" s="935">
        <v>0.1875</v>
      </c>
      <c r="Q15" s="935">
        <v>0.11306042884990253</v>
      </c>
      <c r="R15" s="936"/>
      <c r="S15" s="935">
        <v>9.3023255813953487E-2</v>
      </c>
      <c r="T15" s="935">
        <v>0.12324929971988796</v>
      </c>
      <c r="U15" s="935">
        <v>0.17391304347826086</v>
      </c>
      <c r="V15" s="935">
        <v>0.19469026548672566</v>
      </c>
      <c r="W15" s="935">
        <v>0</v>
      </c>
      <c r="X15" s="935">
        <v>0.14000000000000001</v>
      </c>
      <c r="Y15" s="935">
        <v>0.15384615384615385</v>
      </c>
      <c r="Z15" s="935">
        <v>0.10679611650485436</v>
      </c>
      <c r="AA15" s="935">
        <v>0.12820512820512819</v>
      </c>
      <c r="AB15" s="935">
        <v>0.1038961038961039</v>
      </c>
      <c r="AC15" s="935">
        <v>0.13636363636363635</v>
      </c>
      <c r="AD15" s="935">
        <v>2.7777777777777776E-2</v>
      </c>
      <c r="AE15" s="935">
        <v>6.3829787234042548E-2</v>
      </c>
      <c r="AF15" s="935">
        <v>0.16438356164383561</v>
      </c>
      <c r="AG15" s="935">
        <v>0.21052631578947367</v>
      </c>
      <c r="AH15" s="935">
        <v>0.15083798882681565</v>
      </c>
      <c r="AI15" s="936"/>
      <c r="AJ15" s="935">
        <v>8.1967213114754092E-2</v>
      </c>
      <c r="AK15" s="935">
        <v>9.9236641221374045E-2</v>
      </c>
      <c r="AL15" s="935">
        <v>0.11041009463722397</v>
      </c>
      <c r="AM15" s="936"/>
      <c r="AN15" s="935">
        <v>0.15384615384615385</v>
      </c>
      <c r="AO15" s="935">
        <v>6.5318818040435461E-2</v>
      </c>
      <c r="AP15" s="935">
        <v>0.12162162162162163</v>
      </c>
      <c r="AQ15" s="935">
        <v>7.1428571428571425E-2</v>
      </c>
      <c r="AR15" s="935">
        <v>0.10714285714285714</v>
      </c>
      <c r="AS15" s="937">
        <v>7.5471698113207544E-2</v>
      </c>
      <c r="AT15" s="938">
        <v>0.1160337552742616</v>
      </c>
      <c r="AU15" s="939">
        <v>0.11986681465038845</v>
      </c>
      <c r="AV15" s="940">
        <v>0.11658841940532082</v>
      </c>
      <c r="AW15" s="941">
        <v>0.11269324654190399</v>
      </c>
      <c r="AX15" s="942"/>
      <c r="AY15" s="943"/>
      <c r="AZ15" s="944"/>
      <c r="BA15" s="945"/>
    </row>
    <row r="16" spans="1:53" x14ac:dyDescent="0.2">
      <c r="A16" s="920">
        <v>2018.1</v>
      </c>
      <c r="B16" s="934">
        <v>0.16352201257861634</v>
      </c>
      <c r="C16" s="935">
        <v>0.15139442231075698</v>
      </c>
      <c r="D16" s="935">
        <v>0.10738255033557047</v>
      </c>
      <c r="E16" s="935">
        <v>0.15740740740740741</v>
      </c>
      <c r="F16" s="935">
        <v>0.11772853185595568</v>
      </c>
      <c r="G16" s="935">
        <v>9.3877551020408165E-2</v>
      </c>
      <c r="H16" s="936"/>
      <c r="I16" s="935">
        <v>0.17241379310344829</v>
      </c>
      <c r="J16" s="935">
        <v>9.0909090909090912E-2</v>
      </c>
      <c r="K16" s="935">
        <v>0.11848341232227488</v>
      </c>
      <c r="L16" s="935">
        <v>6.3025210084033612E-2</v>
      </c>
      <c r="M16" s="935">
        <v>0.20689655172413793</v>
      </c>
      <c r="N16" s="935">
        <v>9.375E-2</v>
      </c>
      <c r="O16" s="935">
        <v>0.21576763485477179</v>
      </c>
      <c r="P16" s="935">
        <v>0.18556701030927836</v>
      </c>
      <c r="Q16" s="935">
        <v>0.13229571984435798</v>
      </c>
      <c r="R16" s="936"/>
      <c r="S16" s="935">
        <v>9.3023255813953487E-2</v>
      </c>
      <c r="T16" s="935">
        <v>0.12640449438202248</v>
      </c>
      <c r="U16" s="935">
        <v>0.20512820512820512</v>
      </c>
      <c r="V16" s="935">
        <v>0.19298245614035087</v>
      </c>
      <c r="W16" s="935">
        <v>0</v>
      </c>
      <c r="X16" s="935">
        <v>0.15686274509803921</v>
      </c>
      <c r="Y16" s="935">
        <v>0.15384615384615385</v>
      </c>
      <c r="Z16" s="935">
        <v>0.1111111111111111</v>
      </c>
      <c r="AA16" s="935">
        <v>0.125</v>
      </c>
      <c r="AB16" s="935">
        <v>0.11612903225806452</v>
      </c>
      <c r="AC16" s="935">
        <v>0.17088607594936708</v>
      </c>
      <c r="AD16" s="935">
        <v>5.5555555555555552E-2</v>
      </c>
      <c r="AE16" s="935">
        <v>6.25E-2</v>
      </c>
      <c r="AF16" s="935">
        <v>0.20512820512820512</v>
      </c>
      <c r="AG16" s="935">
        <v>0.15</v>
      </c>
      <c r="AH16" s="935">
        <v>0.15254237288135594</v>
      </c>
      <c r="AI16" s="936"/>
      <c r="AJ16" s="935">
        <v>8.1967213114754092E-2</v>
      </c>
      <c r="AK16" s="935">
        <v>0.12121212121212122</v>
      </c>
      <c r="AL16" s="935">
        <v>9.1194968553459113E-2</v>
      </c>
      <c r="AM16" s="936"/>
      <c r="AN16" s="935">
        <v>0.1</v>
      </c>
      <c r="AO16" s="935">
        <v>8.7827426810477657E-2</v>
      </c>
      <c r="AP16" s="935">
        <v>0.13513513513513514</v>
      </c>
      <c r="AQ16" s="935">
        <v>8.3333333333333329E-2</v>
      </c>
      <c r="AR16" s="935">
        <v>9.3023255813953487E-2</v>
      </c>
      <c r="AS16" s="937">
        <v>8.1250000000000003E-2</v>
      </c>
      <c r="AT16" s="938">
        <v>0.12390797903319743</v>
      </c>
      <c r="AU16" s="939">
        <v>0.12554904831625183</v>
      </c>
      <c r="AV16" s="940">
        <v>0.11682242990654206</v>
      </c>
      <c r="AW16" s="941">
        <v>0.12660135644310475</v>
      </c>
      <c r="AX16" s="942"/>
      <c r="AY16" s="943"/>
      <c r="AZ16" s="944"/>
      <c r="BA16" s="945"/>
    </row>
    <row r="17" spans="1:53" x14ac:dyDescent="0.2">
      <c r="A17" s="920">
        <v>2019.03</v>
      </c>
      <c r="B17" s="934">
        <v>0.18354430379746836</v>
      </c>
      <c r="C17" s="935">
        <v>0.15139442231075698</v>
      </c>
      <c r="D17" s="935">
        <v>0.16891891891891891</v>
      </c>
      <c r="E17" s="935">
        <v>0.18636363636363637</v>
      </c>
      <c r="F17" s="935">
        <v>9.3922651933701654E-2</v>
      </c>
      <c r="G17" s="935">
        <v>0.1306122448979592</v>
      </c>
      <c r="H17" s="936"/>
      <c r="I17" s="935">
        <v>0.17241379310344829</v>
      </c>
      <c r="J17" s="935">
        <v>0.11538461538461539</v>
      </c>
      <c r="K17" s="935">
        <v>0.10628019323671498</v>
      </c>
      <c r="L17" s="935">
        <v>9.3617021276595741E-2</v>
      </c>
      <c r="M17" s="935">
        <v>0.19642857142857142</v>
      </c>
      <c r="N17" s="935">
        <v>0.1</v>
      </c>
      <c r="O17" s="935">
        <v>0.2231404958677686</v>
      </c>
      <c r="P17" s="935">
        <v>0.23958333333333334</v>
      </c>
      <c r="Q17" s="935">
        <v>0.1364522417153996</v>
      </c>
      <c r="R17" s="936"/>
      <c r="S17" s="935">
        <v>9.3023255813953487E-2</v>
      </c>
      <c r="T17" s="935">
        <v>0.15686274509803921</v>
      </c>
      <c r="U17" s="935">
        <v>0.21739130434782608</v>
      </c>
      <c r="V17" s="935">
        <v>0.23893805309734514</v>
      </c>
      <c r="W17" s="935">
        <v>4.3478260869565216E-2</v>
      </c>
      <c r="X17" s="935">
        <v>0.14583333333333334</v>
      </c>
      <c r="Y17" s="935">
        <v>0.15384615384615385</v>
      </c>
      <c r="Z17" s="935">
        <v>0.10679611650485436</v>
      </c>
      <c r="AA17" s="935">
        <v>0.21590909090909091</v>
      </c>
      <c r="AB17" s="935">
        <v>0.1038961038961039</v>
      </c>
      <c r="AC17" s="935">
        <v>0.12179487179487179</v>
      </c>
      <c r="AD17" s="935">
        <v>2.7777777777777776E-2</v>
      </c>
      <c r="AE17" s="935">
        <v>6.3829787234042548E-2</v>
      </c>
      <c r="AF17" s="935">
        <v>0.18666666666666668</v>
      </c>
      <c r="AG17" s="935">
        <v>0.18</v>
      </c>
      <c r="AH17" s="935">
        <v>0.19444444444444445</v>
      </c>
      <c r="AI17" s="936"/>
      <c r="AJ17" s="935">
        <v>0.11206896551724138</v>
      </c>
      <c r="AK17" s="935">
        <v>0.10687022900763359</v>
      </c>
      <c r="AL17" s="935">
        <v>0.14195583596214512</v>
      </c>
      <c r="AM17" s="936"/>
      <c r="AN17" s="935">
        <v>0.12</v>
      </c>
      <c r="AO17" s="935">
        <v>0.11562500000000001</v>
      </c>
      <c r="AP17" s="935">
        <v>0.14666666666666667</v>
      </c>
      <c r="AQ17" s="935">
        <v>7.1428571428571425E-2</v>
      </c>
      <c r="AR17" s="935">
        <v>0.13953488372093023</v>
      </c>
      <c r="AS17" s="937">
        <v>8.8050314465408799E-2</v>
      </c>
      <c r="AT17" s="938">
        <v>0.13692824784451263</v>
      </c>
      <c r="AU17" s="939">
        <v>0.15056922511935367</v>
      </c>
      <c r="AV17" s="940">
        <v>0.13615023474178403</v>
      </c>
      <c r="AW17" s="941">
        <v>0.12589792060491492</v>
      </c>
      <c r="AX17" s="942"/>
      <c r="AY17" s="943"/>
      <c r="AZ17" s="944"/>
      <c r="BA17" s="945"/>
    </row>
    <row r="18" spans="1:53" x14ac:dyDescent="0.2">
      <c r="A18" s="920">
        <v>2019.1</v>
      </c>
      <c r="B18" s="934">
        <v>0.19875776397515527</v>
      </c>
      <c r="C18" s="935">
        <v>0.16923076923076924</v>
      </c>
      <c r="D18" s="935">
        <v>0.125</v>
      </c>
      <c r="E18" s="935">
        <v>0.20627802690582961</v>
      </c>
      <c r="F18" s="935">
        <v>9.9447513812154692E-2</v>
      </c>
      <c r="G18" s="935">
        <v>0.10612244897959183</v>
      </c>
      <c r="H18" s="936"/>
      <c r="I18" s="935">
        <v>0.13793103448275862</v>
      </c>
      <c r="J18" s="935">
        <v>0.15189873417721519</v>
      </c>
      <c r="K18" s="935">
        <v>0.10628019323671498</v>
      </c>
      <c r="L18" s="935">
        <v>5.106382978723404E-2</v>
      </c>
      <c r="M18" s="935">
        <v>0.22807017543859648</v>
      </c>
      <c r="N18" s="935">
        <v>0.14285714285714285</v>
      </c>
      <c r="O18" s="935">
        <v>0.26033057851239672</v>
      </c>
      <c r="P18" s="935">
        <v>0.26804123711340205</v>
      </c>
      <c r="Q18" s="935">
        <v>0.13953488372093023</v>
      </c>
      <c r="R18" s="936"/>
      <c r="S18" s="935">
        <v>5.5096418732782371E-3</v>
      </c>
      <c r="T18" s="935">
        <v>0.1928374655647383</v>
      </c>
      <c r="U18" s="935">
        <v>0.19327731092436976</v>
      </c>
      <c r="V18" s="935">
        <v>0.23076923076923078</v>
      </c>
      <c r="W18" s="935">
        <v>8.3333333333333329E-2</v>
      </c>
      <c r="X18" s="935">
        <v>0.13207547169811321</v>
      </c>
      <c r="Y18" s="935">
        <v>0.17073170731707318</v>
      </c>
      <c r="Z18" s="935">
        <v>0.17475728155339806</v>
      </c>
      <c r="AA18" s="935">
        <v>0.22727272727272727</v>
      </c>
      <c r="AB18" s="935">
        <v>0.10365853658536585</v>
      </c>
      <c r="AC18" s="935">
        <v>0.12738853503184713</v>
      </c>
      <c r="AD18" s="935">
        <v>5.7142857142857141E-2</v>
      </c>
      <c r="AE18" s="935">
        <v>8.5106382978723402E-2</v>
      </c>
      <c r="AF18" s="935">
        <v>0.25</v>
      </c>
      <c r="AG18" s="935">
        <v>0.15384615384615385</v>
      </c>
      <c r="AH18" s="935">
        <v>0.24444444444444444</v>
      </c>
      <c r="AI18" s="936"/>
      <c r="AJ18" s="935">
        <v>0.1111111111111111</v>
      </c>
      <c r="AK18" s="935">
        <v>8.3969465648854963E-2</v>
      </c>
      <c r="AL18" s="935">
        <v>0.11912225705329153</v>
      </c>
      <c r="AM18" s="936"/>
      <c r="AN18" s="935">
        <v>0.14141414141414141</v>
      </c>
      <c r="AO18" s="935">
        <v>0.13333333333333333</v>
      </c>
      <c r="AP18" s="935">
        <v>0.13333333333333333</v>
      </c>
      <c r="AQ18" s="935">
        <v>6.741573033707865E-2</v>
      </c>
      <c r="AR18" s="935">
        <v>0.11494252873563218</v>
      </c>
      <c r="AS18" s="937">
        <v>8.0745341614906832E-2</v>
      </c>
      <c r="AT18" s="938">
        <v>0.13702221608941631</v>
      </c>
      <c r="AU18" s="939">
        <v>0.1607078367641748</v>
      </c>
      <c r="AV18" s="940">
        <v>0.13955281418658441</v>
      </c>
      <c r="AW18" s="941">
        <v>0.13112283345892992</v>
      </c>
      <c r="AX18" s="942"/>
      <c r="AY18" s="943"/>
      <c r="AZ18" s="944"/>
      <c r="BA18" s="945"/>
    </row>
    <row r="19" spans="1:53" s="841" customFormat="1" x14ac:dyDescent="0.2">
      <c r="A19" s="920">
        <v>2020.03</v>
      </c>
      <c r="B19" s="934" t="e">
        <v>#N/A</v>
      </c>
      <c r="C19" s="935" t="e">
        <v>#N/A</v>
      </c>
      <c r="D19" s="935" t="e">
        <v>#N/A</v>
      </c>
      <c r="E19" s="935" t="e">
        <v>#N/A</v>
      </c>
      <c r="F19" s="935">
        <v>5.7239057239057242E-2</v>
      </c>
      <c r="G19" s="935" t="e">
        <v>#N/A</v>
      </c>
      <c r="H19" s="936"/>
      <c r="I19" s="935" t="e">
        <v>#N/A</v>
      </c>
      <c r="J19" s="935" t="e">
        <v>#N/A</v>
      </c>
      <c r="K19" s="935">
        <v>0.16842105263157894</v>
      </c>
      <c r="L19" s="935">
        <v>8.8235294117647065E-2</v>
      </c>
      <c r="M19" s="935" t="e">
        <v>#N/A</v>
      </c>
      <c r="N19" s="935" t="e">
        <v>#N/A</v>
      </c>
      <c r="O19" s="935">
        <v>0.2</v>
      </c>
      <c r="P19" s="935">
        <v>6.0606060606060608E-2</v>
      </c>
      <c r="Q19" s="935">
        <v>0.14009661835748793</v>
      </c>
      <c r="R19" s="936"/>
      <c r="S19" s="935" t="e">
        <v>#N/A</v>
      </c>
      <c r="T19" s="935">
        <v>0.11842105263157894</v>
      </c>
      <c r="U19" s="935" t="e">
        <v>#N/A</v>
      </c>
      <c r="V19" s="935" t="e">
        <v>#N/A</v>
      </c>
      <c r="W19" s="935" t="e">
        <v>#N/A</v>
      </c>
      <c r="X19" s="935" t="e">
        <v>#N/A</v>
      </c>
      <c r="Y19" s="935" t="e">
        <v>#N/A</v>
      </c>
      <c r="Z19" s="935">
        <v>9.5238095238095233E-2</v>
      </c>
      <c r="AA19" s="935">
        <v>0.18965517241379309</v>
      </c>
      <c r="AB19" s="935">
        <v>0.10126582278481013</v>
      </c>
      <c r="AC19" s="935">
        <v>4.1666666666666664E-2</v>
      </c>
      <c r="AD19" s="935" t="e">
        <v>#N/A</v>
      </c>
      <c r="AE19" s="935" t="e">
        <v>#N/A</v>
      </c>
      <c r="AF19" s="935" t="e">
        <v>#N/A</v>
      </c>
      <c r="AG19" s="935">
        <v>0.21428571428571427</v>
      </c>
      <c r="AH19" s="935" t="e">
        <v>#N/A</v>
      </c>
      <c r="AI19" s="936"/>
      <c r="AJ19" s="935">
        <v>0.14084507042253522</v>
      </c>
      <c r="AK19" s="935">
        <v>0.17293233082706766</v>
      </c>
      <c r="AL19" s="935">
        <v>0.15068493150684931</v>
      </c>
      <c r="AM19" s="936"/>
      <c r="AN19" s="935" t="e">
        <v>#N/A</v>
      </c>
      <c r="AO19" s="935" t="e">
        <v>#N/A</v>
      </c>
      <c r="AP19" s="935" t="e">
        <v>#N/A</v>
      </c>
      <c r="AQ19" s="935" t="e">
        <v>#N/A</v>
      </c>
      <c r="AR19" s="935">
        <v>0.20588235294117646</v>
      </c>
      <c r="AS19" s="937" t="e">
        <v>#N/A</v>
      </c>
      <c r="AT19" s="938">
        <v>0.12418627941912869</v>
      </c>
      <c r="AU19" s="939" t="e">
        <v>#N/A</v>
      </c>
      <c r="AV19" s="940" t="e">
        <v>#N/A</v>
      </c>
      <c r="AW19" s="941" t="e">
        <v>#N/A</v>
      </c>
      <c r="AX19" s="942"/>
      <c r="AY19" s="943"/>
      <c r="AZ19" s="944"/>
      <c r="BA19" s="945"/>
    </row>
    <row r="20" spans="1:53" s="841" customFormat="1" x14ac:dyDescent="0.2">
      <c r="A20" s="920">
        <v>202.05</v>
      </c>
      <c r="B20" s="934" t="e">
        <v>#N/A</v>
      </c>
      <c r="C20" s="935" t="e">
        <v>#N/A</v>
      </c>
      <c r="D20" s="935" t="e">
        <v>#N/A</v>
      </c>
      <c r="E20" s="935" t="e">
        <v>#N/A</v>
      </c>
      <c r="F20" s="935">
        <v>9.4276094276094277E-2</v>
      </c>
      <c r="G20" s="935" t="e">
        <v>#N/A</v>
      </c>
      <c r="H20" s="936"/>
      <c r="I20" s="935" t="e">
        <v>#N/A</v>
      </c>
      <c r="J20" s="935" t="e">
        <v>#N/A</v>
      </c>
      <c r="K20" s="935">
        <v>0.21052631578947367</v>
      </c>
      <c r="L20" s="935">
        <v>0.10504201680672269</v>
      </c>
      <c r="M20" s="935" t="e">
        <v>#N/A</v>
      </c>
      <c r="N20" s="935" t="e">
        <v>#N/A</v>
      </c>
      <c r="O20" s="935">
        <v>0.21249999999999999</v>
      </c>
      <c r="P20" s="935">
        <v>0.12121212121212122</v>
      </c>
      <c r="Q20" s="935">
        <v>0.14009661835748793</v>
      </c>
      <c r="R20" s="936"/>
      <c r="S20" s="935" t="e">
        <v>#N/A</v>
      </c>
      <c r="T20" s="935">
        <v>0.16447368421052633</v>
      </c>
      <c r="U20" s="935" t="e">
        <v>#N/A</v>
      </c>
      <c r="V20" s="935" t="e">
        <v>#N/A</v>
      </c>
      <c r="W20" s="935" t="e">
        <v>#N/A</v>
      </c>
      <c r="X20" s="935" t="e">
        <v>#N/A</v>
      </c>
      <c r="Y20" s="935" t="e">
        <v>#N/A</v>
      </c>
      <c r="Z20" s="935">
        <v>0.11904761904761904</v>
      </c>
      <c r="AA20" s="935">
        <v>0.18965517241379309</v>
      </c>
      <c r="AB20" s="935">
        <v>0.12025316455696203</v>
      </c>
      <c r="AC20" s="935">
        <v>6.8493150684931503E-2</v>
      </c>
      <c r="AD20" s="935" t="e">
        <v>#N/A</v>
      </c>
      <c r="AE20" s="935" t="e">
        <v>#N/A</v>
      </c>
      <c r="AF20" s="935" t="e">
        <v>#N/A</v>
      </c>
      <c r="AG20" s="935">
        <v>0.21428571428571427</v>
      </c>
      <c r="AH20" s="935" t="e">
        <v>#N/A</v>
      </c>
      <c r="AI20" s="936"/>
      <c r="AJ20" s="935">
        <v>0.16901408450704225</v>
      </c>
      <c r="AK20" s="935">
        <v>0.1484375</v>
      </c>
      <c r="AL20" s="935">
        <v>0.16894977168949771</v>
      </c>
      <c r="AM20" s="936"/>
      <c r="AN20" s="935" t="e">
        <v>#N/A</v>
      </c>
      <c r="AO20" s="935" t="e">
        <v>#N/A</v>
      </c>
      <c r="AP20" s="935" t="e">
        <v>#N/A</v>
      </c>
      <c r="AQ20" s="935" t="e">
        <v>#N/A</v>
      </c>
      <c r="AR20" s="935">
        <v>0.20588235294117646</v>
      </c>
      <c r="AS20" s="937" t="e">
        <v>#N/A</v>
      </c>
      <c r="AT20" s="938">
        <v>0.1435022579026593</v>
      </c>
      <c r="AU20" s="939" t="e">
        <v>#N/A</v>
      </c>
      <c r="AV20" s="940" t="e">
        <v>#N/A</v>
      </c>
      <c r="AW20" s="941" t="e">
        <v>#N/A</v>
      </c>
      <c r="AX20" s="942"/>
      <c r="AY20" s="943"/>
      <c r="AZ20" s="944"/>
      <c r="BA20" s="945"/>
    </row>
    <row r="21" spans="1:53" x14ac:dyDescent="0.2">
      <c r="A21" s="920">
        <v>2020.1</v>
      </c>
      <c r="B21" s="934">
        <v>0.22699386503067484</v>
      </c>
      <c r="C21" s="935">
        <v>0.20610687022900764</v>
      </c>
      <c r="D21" s="935">
        <v>0.18064516129032257</v>
      </c>
      <c r="E21" s="935">
        <v>0.2412280701754386</v>
      </c>
      <c r="F21" s="935">
        <v>0.13360881542699724</v>
      </c>
      <c r="G21" s="935">
        <v>0.12350597609561753</v>
      </c>
      <c r="H21" s="936"/>
      <c r="I21" s="935">
        <v>0.2413793103448276</v>
      </c>
      <c r="J21" s="935">
        <v>0.16049382716049382</v>
      </c>
      <c r="K21" s="935">
        <v>0.16911764705882354</v>
      </c>
      <c r="L21" s="935">
        <v>0.13807531380753138</v>
      </c>
      <c r="M21" s="935">
        <v>0.2807017543859649</v>
      </c>
      <c r="N21" s="935">
        <v>0.24242424242424243</v>
      </c>
      <c r="O21" s="935">
        <v>0.26748971193415638</v>
      </c>
      <c r="P21" s="935">
        <v>0.31958762886597936</v>
      </c>
      <c r="Q21" s="935">
        <v>0.18893129770992367</v>
      </c>
      <c r="R21" s="936"/>
      <c r="S21" s="935">
        <v>0.17777777777777778</v>
      </c>
      <c r="T21" s="935">
        <v>0.17499999999999999</v>
      </c>
      <c r="U21" s="935">
        <v>0.27272727272727271</v>
      </c>
      <c r="V21" s="935">
        <v>0.25862068965517243</v>
      </c>
      <c r="W21" s="935">
        <v>8.3333333333333329E-2</v>
      </c>
      <c r="X21" s="935">
        <v>0.16666666666666666</v>
      </c>
      <c r="Y21" s="935">
        <v>0.19047619047619047</v>
      </c>
      <c r="Z21" s="935">
        <v>0.18518518518518517</v>
      </c>
      <c r="AA21" s="935">
        <v>0.3</v>
      </c>
      <c r="AB21" s="935">
        <v>0.16352201257861634</v>
      </c>
      <c r="AC21" s="935">
        <v>0.21518987341772153</v>
      </c>
      <c r="AD21" s="935">
        <v>0.10526315789473684</v>
      </c>
      <c r="AE21" s="935">
        <v>0.12244897959183673</v>
      </c>
      <c r="AF21" s="935">
        <v>0.28048780487804881</v>
      </c>
      <c r="AG21" s="935">
        <v>0.22222222222222221</v>
      </c>
      <c r="AH21" s="935">
        <v>0.31111111111111112</v>
      </c>
      <c r="AI21" s="936"/>
      <c r="AJ21" s="935">
        <v>0.24369747899159663</v>
      </c>
      <c r="AK21" s="935">
        <v>0.21052631578947367</v>
      </c>
      <c r="AL21" s="935">
        <v>0.18769230769230769</v>
      </c>
      <c r="AM21" s="936"/>
      <c r="AN21" s="935">
        <v>0.19191919191919191</v>
      </c>
      <c r="AO21" s="935">
        <v>0.23241590214067279</v>
      </c>
      <c r="AP21" s="935">
        <v>0.18666666666666668</v>
      </c>
      <c r="AQ21" s="935">
        <v>0.14130434782608695</v>
      </c>
      <c r="AR21" s="935">
        <v>0.20454545454545456</v>
      </c>
      <c r="AS21" s="937">
        <v>0.10493827160493827</v>
      </c>
      <c r="AT21" s="938">
        <v>0.19591311803372391</v>
      </c>
      <c r="AU21" s="939">
        <v>0.23115220483641535</v>
      </c>
      <c r="AV21" s="940">
        <v>0.1712121212121212</v>
      </c>
      <c r="AW21" s="941">
        <v>0.17317806160781368</v>
      </c>
      <c r="AX21" s="942"/>
      <c r="AY21" s="943"/>
      <c r="AZ21" s="944"/>
      <c r="BA21" s="945"/>
    </row>
    <row r="22" spans="1:53" x14ac:dyDescent="0.2">
      <c r="A22" s="920">
        <v>2021.1</v>
      </c>
      <c r="B22" s="934">
        <v>0.21604938271604937</v>
      </c>
      <c r="C22" s="935">
        <v>0.2781954887218045</v>
      </c>
      <c r="D22" s="935">
        <v>0.17307692307692307</v>
      </c>
      <c r="E22" s="935">
        <v>0.23478260869565218</v>
      </c>
      <c r="F22" s="935">
        <v>0.14148351648351648</v>
      </c>
      <c r="G22" s="935">
        <v>0.12350597609561753</v>
      </c>
      <c r="H22" s="936"/>
      <c r="I22" s="935">
        <v>0.2413793103448276</v>
      </c>
      <c r="J22" s="935">
        <v>0.24691358024691357</v>
      </c>
      <c r="K22" s="935">
        <v>0.18048780487804877</v>
      </c>
      <c r="L22" s="935">
        <v>0.12396694214876033</v>
      </c>
      <c r="M22" s="935">
        <v>0.31578947368421051</v>
      </c>
      <c r="N22" s="935">
        <v>0.25</v>
      </c>
      <c r="O22" s="935">
        <v>0.2551440329218107</v>
      </c>
      <c r="P22" s="935">
        <v>0.31958762886597936</v>
      </c>
      <c r="Q22" s="935">
        <v>0.16856060606060605</v>
      </c>
      <c r="R22" s="936"/>
      <c r="S22" s="935">
        <v>0.22222222222222221</v>
      </c>
      <c r="T22" s="935">
        <v>0.15555555555555556</v>
      </c>
      <c r="U22" s="935">
        <v>0.26229508196721313</v>
      </c>
      <c r="V22" s="935">
        <v>0.26446280991735538</v>
      </c>
      <c r="W22" s="935">
        <v>0.125</v>
      </c>
      <c r="X22" s="935">
        <v>0.12962962962962962</v>
      </c>
      <c r="Y22" s="935">
        <v>0.22988505747126436</v>
      </c>
      <c r="Z22" s="935">
        <v>0.20370370370370369</v>
      </c>
      <c r="AA22" s="935">
        <v>0.33333333333333331</v>
      </c>
      <c r="AB22" s="935">
        <v>0.17499999999999999</v>
      </c>
      <c r="AC22" s="935">
        <v>0.22500000000000001</v>
      </c>
      <c r="AD22" s="935">
        <v>0.13157894736842105</v>
      </c>
      <c r="AE22" s="935">
        <v>0.16326530612244897</v>
      </c>
      <c r="AF22" s="935">
        <v>0.26190476190476192</v>
      </c>
      <c r="AG22" s="935">
        <v>0.22222222222222221</v>
      </c>
      <c r="AH22" s="935">
        <v>0.32044198895027626</v>
      </c>
      <c r="AI22" s="936"/>
      <c r="AJ22" s="935">
        <v>0.19834710743801653</v>
      </c>
      <c r="AK22" s="935">
        <v>0.21052631578947367</v>
      </c>
      <c r="AL22" s="935">
        <v>0.15902140672782875</v>
      </c>
      <c r="AM22" s="936"/>
      <c r="AN22" s="935">
        <v>0.26262626262626265</v>
      </c>
      <c r="AO22" s="935">
        <v>0.20489296636085627</v>
      </c>
      <c r="AP22" s="935">
        <v>0.17333333333333334</v>
      </c>
      <c r="AQ22" s="935">
        <v>0.15217391304347827</v>
      </c>
      <c r="AR22" s="935">
        <v>0.21111111111111111</v>
      </c>
      <c r="AS22" s="937">
        <v>0.13580246913580246</v>
      </c>
      <c r="AT22" s="938">
        <v>0.19678886047172492</v>
      </c>
      <c r="AU22" s="939">
        <v>0.22857142857142856</v>
      </c>
      <c r="AV22" s="940">
        <v>0.18867924528301888</v>
      </c>
      <c r="AW22" s="941">
        <v>0.16797605686494577</v>
      </c>
      <c r="AX22" s="942"/>
      <c r="AY22" s="943"/>
      <c r="AZ22" s="944"/>
      <c r="BA22" s="945"/>
    </row>
    <row r="23" spans="1:53" x14ac:dyDescent="0.2">
      <c r="A23" s="920">
        <v>2022.04</v>
      </c>
      <c r="B23" s="934" t="e">
        <v>#N/A</v>
      </c>
      <c r="C23" s="935" t="e">
        <v>#N/A</v>
      </c>
      <c r="D23" s="935" t="e">
        <v>#N/A</v>
      </c>
      <c r="E23" s="935" t="e">
        <v>#N/A</v>
      </c>
      <c r="F23" s="935" t="e">
        <v>#N/A</v>
      </c>
      <c r="G23" s="935" t="e">
        <v>#N/A</v>
      </c>
      <c r="H23" s="936"/>
      <c r="I23" s="935" t="e">
        <v>#N/A</v>
      </c>
      <c r="J23" s="935" t="e">
        <v>#N/A</v>
      </c>
      <c r="K23" s="935" t="e">
        <v>#N/A</v>
      </c>
      <c r="L23" s="935" t="e">
        <v>#N/A</v>
      </c>
      <c r="M23" s="935" t="e">
        <v>#N/A</v>
      </c>
      <c r="N23" s="935" t="e">
        <v>#N/A</v>
      </c>
      <c r="O23" s="935" t="e">
        <v>#N/A</v>
      </c>
      <c r="P23" s="935" t="e">
        <v>#N/A</v>
      </c>
      <c r="Q23" s="935" t="e">
        <v>#N/A</v>
      </c>
      <c r="R23" s="936"/>
      <c r="S23" s="935" t="e">
        <v>#N/A</v>
      </c>
      <c r="T23" s="935" t="e">
        <v>#N/A</v>
      </c>
      <c r="U23" s="935" t="e">
        <v>#N/A</v>
      </c>
      <c r="V23" s="935" t="e">
        <v>#N/A</v>
      </c>
      <c r="W23" s="935" t="e">
        <v>#N/A</v>
      </c>
      <c r="X23" s="935" t="e">
        <v>#N/A</v>
      </c>
      <c r="Y23" s="935" t="e">
        <v>#N/A</v>
      </c>
      <c r="Z23" s="935" t="e">
        <v>#N/A</v>
      </c>
      <c r="AA23" s="935" t="e">
        <v>#N/A</v>
      </c>
      <c r="AB23" s="935" t="e">
        <v>#N/A</v>
      </c>
      <c r="AC23" s="935" t="e">
        <v>#N/A</v>
      </c>
      <c r="AD23" s="935" t="e">
        <v>#N/A</v>
      </c>
      <c r="AE23" s="935" t="e">
        <v>#N/A</v>
      </c>
      <c r="AF23" s="935" t="e">
        <v>#N/A</v>
      </c>
      <c r="AG23" s="935" t="e">
        <v>#N/A</v>
      </c>
      <c r="AH23" s="935" t="e">
        <v>#N/A</v>
      </c>
      <c r="AI23" s="936"/>
      <c r="AJ23" s="935" t="e">
        <v>#N/A</v>
      </c>
      <c r="AK23" s="935" t="e">
        <v>#N/A</v>
      </c>
      <c r="AL23" s="935" t="e">
        <v>#N/A</v>
      </c>
      <c r="AM23" s="936"/>
      <c r="AN23" s="935" t="e">
        <v>#N/A</v>
      </c>
      <c r="AO23" s="935" t="e">
        <v>#N/A</v>
      </c>
      <c r="AP23" s="935" t="e">
        <v>#N/A</v>
      </c>
      <c r="AQ23" s="935" t="e">
        <v>#N/A</v>
      </c>
      <c r="AR23" s="935" t="e">
        <v>#N/A</v>
      </c>
      <c r="AS23" s="937" t="e">
        <v>#N/A</v>
      </c>
      <c r="AT23" s="938" t="e">
        <v>#N/A</v>
      </c>
      <c r="AU23" s="939" t="e">
        <v>#N/A</v>
      </c>
      <c r="AV23" s="940" t="e">
        <v>#N/A</v>
      </c>
      <c r="AW23" s="941" t="e">
        <v>#N/A</v>
      </c>
      <c r="AX23" s="942"/>
      <c r="AY23" s="943"/>
      <c r="AZ23" s="944"/>
      <c r="BA23" s="945"/>
    </row>
    <row r="24" spans="1:53" x14ac:dyDescent="0.2">
      <c r="A24" s="920">
        <v>2022.1</v>
      </c>
      <c r="B24" s="934">
        <v>0.22699386503067484</v>
      </c>
      <c r="C24" s="935">
        <v>0.26022304832713755</v>
      </c>
      <c r="D24" s="935">
        <v>0.22435897435897437</v>
      </c>
      <c r="E24" s="935">
        <v>0.2</v>
      </c>
      <c r="F24" s="935">
        <v>0.11248285322359397</v>
      </c>
      <c r="G24" s="935">
        <v>0.13545816733067728</v>
      </c>
      <c r="H24" s="936"/>
      <c r="I24" s="935">
        <v>0.17241379310344829</v>
      </c>
      <c r="J24" s="935">
        <v>0.22222222222222221</v>
      </c>
      <c r="K24" s="935">
        <v>0.19612590799031476</v>
      </c>
      <c r="L24" s="935">
        <v>9.9173553719008267E-2</v>
      </c>
      <c r="M24" s="935">
        <v>0.2982456140350877</v>
      </c>
      <c r="N24" s="935">
        <v>0.17333333333333334</v>
      </c>
      <c r="O24" s="935">
        <v>0.25819672131147542</v>
      </c>
      <c r="P24" s="935">
        <v>0.32989690721649484</v>
      </c>
      <c r="Q24" s="935">
        <v>0.16257088846880907</v>
      </c>
      <c r="R24" s="936"/>
      <c r="S24" s="935">
        <v>0.24444444444444444</v>
      </c>
      <c r="T24" s="935">
        <v>0.16850828729281769</v>
      </c>
      <c r="U24" s="935">
        <v>0.22131147540983606</v>
      </c>
      <c r="V24" s="935">
        <v>0.26446280991735538</v>
      </c>
      <c r="W24" s="935">
        <v>8.3333333333333329E-2</v>
      </c>
      <c r="X24" s="935">
        <v>0.12962962962962962</v>
      </c>
      <c r="Y24" s="935">
        <v>0.2441860465116279</v>
      </c>
      <c r="Z24" s="935">
        <v>0.21296296296296297</v>
      </c>
      <c r="AA24" s="935">
        <v>0.25806451612903225</v>
      </c>
      <c r="AB24" s="935">
        <v>0.12422360248447205</v>
      </c>
      <c r="AC24" s="935">
        <v>0.18124999999999999</v>
      </c>
      <c r="AD24" s="935">
        <v>0.23684210526315788</v>
      </c>
      <c r="AE24" s="935">
        <v>0.18367346938775511</v>
      </c>
      <c r="AF24" s="935">
        <v>0.26190476190476192</v>
      </c>
      <c r="AG24" s="935">
        <v>0.22222222222222221</v>
      </c>
      <c r="AH24" s="935">
        <v>0.31666666666666665</v>
      </c>
      <c r="AI24" s="936"/>
      <c r="AJ24" s="935">
        <v>0.14049586776859505</v>
      </c>
      <c r="AK24" s="935">
        <v>0.14503816793893129</v>
      </c>
      <c r="AL24" s="935">
        <v>0.17125382262996941</v>
      </c>
      <c r="AM24" s="936"/>
      <c r="AN24" s="935">
        <v>0.28431372549019607</v>
      </c>
      <c r="AO24" s="935">
        <v>0.1834862385321101</v>
      </c>
      <c r="AP24" s="935">
        <v>0.16</v>
      </c>
      <c r="AQ24" s="935">
        <v>0.14130434782608695</v>
      </c>
      <c r="AR24" s="935">
        <v>0.14444444444444443</v>
      </c>
      <c r="AS24" s="937">
        <v>0.15432098765432098</v>
      </c>
      <c r="AT24" s="938">
        <v>0.18597733711048159</v>
      </c>
      <c r="AU24" s="939">
        <v>0.20758693361433087</v>
      </c>
      <c r="AV24" s="940">
        <v>0.2046613255644574</v>
      </c>
      <c r="AW24" s="941">
        <v>0.15528169014084506</v>
      </c>
      <c r="AX24" s="942"/>
      <c r="AY24" s="943"/>
      <c r="AZ24" s="944"/>
      <c r="BA24" s="945"/>
    </row>
    <row r="25" spans="1:53" x14ac:dyDescent="0.2">
      <c r="A25" s="920">
        <v>2023.04</v>
      </c>
      <c r="B25" s="934">
        <v>0.21341463414634146</v>
      </c>
      <c r="C25" s="935">
        <v>0.11524163568773234</v>
      </c>
      <c r="D25" s="935">
        <v>0.28205128205128205</v>
      </c>
      <c r="E25" s="935">
        <v>0.2813852813852814</v>
      </c>
      <c r="F25" s="935">
        <v>0.10762942779291552</v>
      </c>
      <c r="G25" s="935">
        <v>0.11952191235059761</v>
      </c>
      <c r="H25" s="936"/>
      <c r="I25" s="935">
        <v>0.17241379310344829</v>
      </c>
      <c r="J25" s="935">
        <v>0.22222222222222221</v>
      </c>
      <c r="K25" s="935">
        <v>0.19612590799031476</v>
      </c>
      <c r="L25" s="935">
        <v>9.5041322314049589E-2</v>
      </c>
      <c r="M25" s="935">
        <v>0.2982456140350877</v>
      </c>
      <c r="N25" s="935">
        <v>0.18666666666666668</v>
      </c>
      <c r="O25" s="935">
        <v>0.23076923076923078</v>
      </c>
      <c r="P25" s="935">
        <v>0.30927835051546393</v>
      </c>
      <c r="Q25" s="935">
        <v>0.15917602996254682</v>
      </c>
      <c r="R25" s="936"/>
      <c r="S25" s="935">
        <v>1.1555555555555554</v>
      </c>
      <c r="T25" s="935">
        <v>2.7624309392265192E-2</v>
      </c>
      <c r="U25" s="935">
        <v>0.22131147540983606</v>
      </c>
      <c r="V25" s="935">
        <v>0.24793388429752067</v>
      </c>
      <c r="W25" s="935">
        <v>8.3333333333333329E-2</v>
      </c>
      <c r="X25" s="935">
        <v>0.12962962962962962</v>
      </c>
      <c r="Y25" s="935">
        <v>0.21590909090909091</v>
      </c>
      <c r="Z25" s="935">
        <v>0.17592592592592593</v>
      </c>
      <c r="AA25" s="935">
        <v>0.26881720430107525</v>
      </c>
      <c r="AB25" s="935">
        <v>0.1165644171779141</v>
      </c>
      <c r="AC25" s="935">
        <v>0.18124999999999999</v>
      </c>
      <c r="AD25" s="935">
        <v>0.23684210526315788</v>
      </c>
      <c r="AE25" s="935">
        <v>0.18367346938775511</v>
      </c>
      <c r="AF25" s="935">
        <v>0.25882352941176473</v>
      </c>
      <c r="AG25" s="935">
        <v>0.24074074074074073</v>
      </c>
      <c r="AH25" s="935">
        <v>0.2983425414364641</v>
      </c>
      <c r="AI25" s="936"/>
      <c r="AJ25" s="935">
        <v>0.14166666666666666</v>
      </c>
      <c r="AK25" s="935">
        <v>0.12977099236641221</v>
      </c>
      <c r="AL25" s="935">
        <v>0.33231707317073172</v>
      </c>
      <c r="AM25" s="936"/>
      <c r="AN25" s="935">
        <v>0.5</v>
      </c>
      <c r="AO25" s="935">
        <v>3.6641221374045803E-2</v>
      </c>
      <c r="AP25" s="935">
        <v>0.14285714285714285</v>
      </c>
      <c r="AQ25" s="935">
        <v>0.13978494623655913</v>
      </c>
      <c r="AR25" s="935">
        <v>0.12222222222222222</v>
      </c>
      <c r="AS25" s="937">
        <v>0.14723926380368099</v>
      </c>
      <c r="AT25" s="938">
        <v>0.17456957380750776</v>
      </c>
      <c r="AU25" s="939">
        <v>0.18169063486495968</v>
      </c>
      <c r="AV25" s="940">
        <v>0.24855072463768116</v>
      </c>
      <c r="AW25" s="941">
        <v>0.13169877408056041</v>
      </c>
      <c r="AX25" s="942"/>
      <c r="AY25" s="943"/>
      <c r="AZ25" s="944"/>
      <c r="BA25" s="945"/>
    </row>
    <row r="26" spans="1:53" x14ac:dyDescent="0.2">
      <c r="A26" s="920">
        <v>2023.1</v>
      </c>
      <c r="B26" s="934">
        <v>0.2073170731707317</v>
      </c>
      <c r="C26" s="935">
        <v>0.24535315985130113</v>
      </c>
      <c r="D26" s="935">
        <v>0.1858974358974359</v>
      </c>
      <c r="E26" s="935">
        <v>0.20960698689956331</v>
      </c>
      <c r="F26" s="935">
        <v>0.11095890410958904</v>
      </c>
      <c r="G26" s="935">
        <v>0.11952191235059761</v>
      </c>
      <c r="H26" s="936"/>
      <c r="I26" s="935">
        <v>0.17241379310344829</v>
      </c>
      <c r="J26" s="935">
        <v>0.20987654320987653</v>
      </c>
      <c r="K26" s="935">
        <v>0.19612590799031476</v>
      </c>
      <c r="L26" s="935">
        <v>9.5041322314049589E-2</v>
      </c>
      <c r="M26" s="935">
        <v>0.21052631578947367</v>
      </c>
      <c r="N26" s="935">
        <v>0.13333333333333333</v>
      </c>
      <c r="O26" s="935">
        <v>0.22672064777327935</v>
      </c>
      <c r="P26" s="935">
        <v>0.23958333333333334</v>
      </c>
      <c r="Q26" s="935">
        <v>0.16448598130841122</v>
      </c>
      <c r="R26" s="936"/>
      <c r="S26" s="935">
        <v>0.26666666666666666</v>
      </c>
      <c r="T26" s="935">
        <v>0.14640883977900551</v>
      </c>
      <c r="U26" s="935">
        <v>0.22131147540983606</v>
      </c>
      <c r="V26" s="935">
        <v>0.19008264462809918</v>
      </c>
      <c r="W26" s="935">
        <v>8.3333333333333329E-2</v>
      </c>
      <c r="X26" s="935">
        <v>0.16666666666666666</v>
      </c>
      <c r="Y26" s="935">
        <v>0.19318181818181818</v>
      </c>
      <c r="Z26" s="935">
        <v>0.16190476190476191</v>
      </c>
      <c r="AA26" s="935">
        <v>0.22580645161290322</v>
      </c>
      <c r="AB26" s="935">
        <v>0.12962962962962962</v>
      </c>
      <c r="AC26" s="935">
        <v>0.17499999999999999</v>
      </c>
      <c r="AD26" s="935">
        <v>0.34210526315789475</v>
      </c>
      <c r="AE26" s="935">
        <v>0.16666666666666666</v>
      </c>
      <c r="AF26" s="935">
        <v>0.23255813953488372</v>
      </c>
      <c r="AG26" s="935">
        <v>0.20370370370370369</v>
      </c>
      <c r="AH26" s="935">
        <v>0.29281767955801102</v>
      </c>
      <c r="AI26" s="936"/>
      <c r="AJ26" s="935">
        <v>0.16528925619834711</v>
      </c>
      <c r="AK26" s="935">
        <v>0.15267175572519084</v>
      </c>
      <c r="AL26" s="935">
        <v>0.15548780487804878</v>
      </c>
      <c r="AM26" s="936"/>
      <c r="AN26" s="935">
        <v>0.23529411764705882</v>
      </c>
      <c r="AO26" s="935">
        <v>0.16030534351145037</v>
      </c>
      <c r="AP26" s="935">
        <v>0.11538461538461539</v>
      </c>
      <c r="AQ26" s="935">
        <v>0.1276595744680851</v>
      </c>
      <c r="AR26" s="935">
        <v>0.1111111111111111</v>
      </c>
      <c r="AS26" s="937">
        <v>0.16564417177914109</v>
      </c>
      <c r="AT26" s="938">
        <v>0.1717756745303009</v>
      </c>
      <c r="AU26" s="939">
        <v>0.18756585879873552</v>
      </c>
      <c r="AV26" s="940">
        <v>0.18392469225199132</v>
      </c>
      <c r="AW26" s="941">
        <v>0.15012276394247631</v>
      </c>
      <c r="AX26" s="942"/>
      <c r="AY26" s="943"/>
      <c r="AZ26" s="944"/>
      <c r="BA26" s="945"/>
    </row>
    <row r="27" spans="1:53" x14ac:dyDescent="0.2">
      <c r="A27" s="920">
        <v>2024.04</v>
      </c>
      <c r="B27" s="934">
        <v>0.22012578616352202</v>
      </c>
      <c r="C27" s="935">
        <v>0.21189591078066913</v>
      </c>
      <c r="D27" s="935">
        <v>0.21951219512195122</v>
      </c>
      <c r="E27" s="935">
        <v>0.24347826086956523</v>
      </c>
      <c r="F27" s="935">
        <v>0.12942779291553133</v>
      </c>
      <c r="G27" s="935">
        <v>9.9601593625498003E-2</v>
      </c>
      <c r="H27" s="923">
        <v>0.33333333333333331</v>
      </c>
      <c r="I27" s="935">
        <v>0.2413793103448276</v>
      </c>
      <c r="J27" s="935">
        <v>0.18518518518518517</v>
      </c>
      <c r="K27" s="935">
        <v>0.26634382566585957</v>
      </c>
      <c r="L27" s="935">
        <v>8.6776859504132234E-2</v>
      </c>
      <c r="M27" s="935">
        <v>0.22807017543859648</v>
      </c>
      <c r="N27" s="935">
        <v>0.2</v>
      </c>
      <c r="O27" s="935">
        <v>0.23886639676113361</v>
      </c>
      <c r="P27" s="935">
        <v>0.32989690721649484</v>
      </c>
      <c r="Q27" s="935">
        <v>0.18726591760299627</v>
      </c>
      <c r="R27" s="923">
        <v>0.1941747572815534</v>
      </c>
      <c r="S27" s="935">
        <v>0.28888888888888886</v>
      </c>
      <c r="T27" s="935">
        <v>0.1270718232044199</v>
      </c>
      <c r="U27" s="935">
        <v>0.27049180327868855</v>
      </c>
      <c r="V27" s="935">
        <v>0.19008264462809918</v>
      </c>
      <c r="W27" s="935">
        <v>0.16666666666666666</v>
      </c>
      <c r="X27" s="935">
        <v>0.1111111111111111</v>
      </c>
      <c r="Y27" s="935">
        <v>0.26136363636363635</v>
      </c>
      <c r="Z27" s="935">
        <v>0.15740740740740741</v>
      </c>
      <c r="AA27" s="935">
        <v>0.24731182795698925</v>
      </c>
      <c r="AB27" s="935">
        <v>0.12883435582822086</v>
      </c>
      <c r="AC27" s="935">
        <v>0.1875</v>
      </c>
      <c r="AD27" s="935">
        <v>0.26315789473684209</v>
      </c>
      <c r="AE27" s="935">
        <v>0.26530612244897961</v>
      </c>
      <c r="AF27" s="935">
        <v>0.3411764705882353</v>
      </c>
      <c r="AG27" s="935">
        <v>0.20370370370370369</v>
      </c>
      <c r="AH27" s="935">
        <v>0.20994475138121546</v>
      </c>
      <c r="AI27" s="923">
        <v>0.14285714285714285</v>
      </c>
      <c r="AJ27" s="935">
        <v>0.17499999999999999</v>
      </c>
      <c r="AK27" s="935">
        <v>0.13740458015267176</v>
      </c>
      <c r="AL27" s="935">
        <v>0.1402439024390244</v>
      </c>
      <c r="AM27" s="923">
        <v>0.15</v>
      </c>
      <c r="AN27" s="935">
        <v>0.24509803921568626</v>
      </c>
      <c r="AO27" s="935">
        <v>0.21221374045801528</v>
      </c>
      <c r="AP27" s="935">
        <v>0.12987012987012986</v>
      </c>
      <c r="AQ27" s="935">
        <v>0.19354838709677419</v>
      </c>
      <c r="AR27" s="935">
        <v>0.13043478260869565</v>
      </c>
      <c r="AS27" s="937">
        <v>0.20245398773006135</v>
      </c>
      <c r="AT27" s="938">
        <v>0.18871650211565585</v>
      </c>
      <c r="AU27" s="939">
        <v>0.20231416549789621</v>
      </c>
      <c r="AV27" s="940">
        <v>0.20535068691250905</v>
      </c>
      <c r="AW27" s="941">
        <v>0.16707530647985991</v>
      </c>
      <c r="AX27" s="946">
        <v>0.18817131203263085</v>
      </c>
      <c r="AY27" s="947">
        <v>0.20231416549789621</v>
      </c>
      <c r="AZ27" s="923">
        <v>0.19926650366748166</v>
      </c>
      <c r="BA27" s="948">
        <v>0.16777118939658178</v>
      </c>
    </row>
    <row r="28" spans="1:53" x14ac:dyDescent="0.2">
      <c r="A28" s="920">
        <v>2024.1</v>
      </c>
      <c r="B28" s="934">
        <v>0.21428571428571427</v>
      </c>
      <c r="C28" s="935">
        <v>0.1752988047808765</v>
      </c>
      <c r="D28" s="935">
        <v>0.21568627450980393</v>
      </c>
      <c r="E28" s="935">
        <v>0.22018348623853212</v>
      </c>
      <c r="F28" s="935">
        <v>0.10460251046025104</v>
      </c>
      <c r="G28" s="935">
        <v>9.9173553719008267E-2</v>
      </c>
      <c r="H28" s="940">
        <v>0</v>
      </c>
      <c r="I28" s="935">
        <v>0.17241379310344829</v>
      </c>
      <c r="J28" s="935">
        <v>0.2</v>
      </c>
      <c r="K28" s="935">
        <v>0.20689655172413793</v>
      </c>
      <c r="L28" s="935">
        <v>7.8260869565217397E-2</v>
      </c>
      <c r="M28" s="935">
        <v>0.23214285714285715</v>
      </c>
      <c r="N28" s="935">
        <v>0.16666666666666666</v>
      </c>
      <c r="O28" s="935">
        <v>0.22406639004149378</v>
      </c>
      <c r="P28" s="935">
        <v>0.30107526881720431</v>
      </c>
      <c r="Q28" s="935">
        <v>0.17857142857142858</v>
      </c>
      <c r="R28" s="940">
        <v>0.14912280701754385</v>
      </c>
      <c r="S28" s="935">
        <v>0.2391304347826087</v>
      </c>
      <c r="T28" s="935">
        <v>0.11396011396011396</v>
      </c>
      <c r="U28" s="935">
        <v>0.26956521739130435</v>
      </c>
      <c r="V28" s="935">
        <v>0.19130434782608696</v>
      </c>
      <c r="W28" s="935">
        <v>0.16</v>
      </c>
      <c r="X28" s="935">
        <v>0.11538461538461539</v>
      </c>
      <c r="Y28" s="935">
        <v>0.2073170731707317</v>
      </c>
      <c r="Z28" s="935">
        <v>0.18095238095238095</v>
      </c>
      <c r="AA28" s="935">
        <v>0.23333333333333334</v>
      </c>
      <c r="AB28" s="935">
        <v>0.13207547169811321</v>
      </c>
      <c r="AC28" s="935">
        <v>0.17482517482517482</v>
      </c>
      <c r="AD28" s="935">
        <v>0.18421052631578946</v>
      </c>
      <c r="AE28" s="935">
        <v>0.19148936170212766</v>
      </c>
      <c r="AF28" s="935">
        <v>0.26250000000000001</v>
      </c>
      <c r="AG28" s="935">
        <v>0.15384615384615385</v>
      </c>
      <c r="AH28" s="935">
        <v>0.21714285714285714</v>
      </c>
      <c r="AI28" s="940">
        <v>0.11688311688311688</v>
      </c>
      <c r="AJ28" s="935">
        <v>0.14912280701754385</v>
      </c>
      <c r="AK28" s="935">
        <v>0.13953488372093023</v>
      </c>
      <c r="AL28" s="935">
        <v>0.13084112149532709</v>
      </c>
      <c r="AM28" s="940">
        <v>9.2105263157894732E-2</v>
      </c>
      <c r="AN28" s="935">
        <v>0.20202020202020202</v>
      </c>
      <c r="AO28" s="935">
        <v>0.15241057542768274</v>
      </c>
      <c r="AP28" s="935">
        <v>0.1095890410958904</v>
      </c>
      <c r="AQ28" s="935">
        <v>0.14285714285714285</v>
      </c>
      <c r="AR28" s="935">
        <v>0.11904761904761904</v>
      </c>
      <c r="AS28" s="937">
        <v>0.15923566878980891</v>
      </c>
      <c r="AT28" s="938">
        <v>0.1650485436893204</v>
      </c>
      <c r="AU28" s="939">
        <v>0.17631964809384165</v>
      </c>
      <c r="AV28" s="940">
        <v>0.18093093093093093</v>
      </c>
      <c r="AW28" s="941">
        <v>0.14609203798392986</v>
      </c>
      <c r="AX28" s="938">
        <v>0.16097560975609757</v>
      </c>
      <c r="AY28" s="939">
        <v>0.17631964809384165</v>
      </c>
      <c r="AZ28" s="940">
        <v>0.17135709818636649</v>
      </c>
      <c r="BA28" s="949">
        <v>0.1404494382022472</v>
      </c>
    </row>
    <row r="29" spans="1:53" x14ac:dyDescent="0.2">
      <c r="A29" s="920">
        <v>2025.04</v>
      </c>
      <c r="B29" s="934">
        <v>0.19230769230769232</v>
      </c>
      <c r="C29" s="935">
        <v>0.13076923076923078</v>
      </c>
      <c r="D29" s="935">
        <v>0.22023809523809523</v>
      </c>
      <c r="E29" s="935">
        <v>0.17241379310344829</v>
      </c>
      <c r="F29" s="935">
        <v>0.10814606741573034</v>
      </c>
      <c r="G29" s="935">
        <v>0.17551020408163265</v>
      </c>
      <c r="H29" s="935">
        <v>0</v>
      </c>
      <c r="I29" s="935">
        <v>7.1428571428571425E-2</v>
      </c>
      <c r="J29" s="935">
        <v>0.22448979591836735</v>
      </c>
      <c r="K29" s="935">
        <v>0.14214463840399003</v>
      </c>
      <c r="L29" s="935">
        <v>7.3275862068965511E-2</v>
      </c>
      <c r="M29" s="935">
        <v>0.25454545454545452</v>
      </c>
      <c r="N29" s="935">
        <v>0.10169491525423729</v>
      </c>
      <c r="O29" s="935">
        <v>0.23305084745762711</v>
      </c>
      <c r="P29" s="935">
        <v>0.25842696629213485</v>
      </c>
      <c r="Q29" s="935">
        <v>0.11174242424242424</v>
      </c>
      <c r="R29" s="935">
        <v>0.10619469026548672</v>
      </c>
      <c r="S29" s="935">
        <v>0.17777777777777778</v>
      </c>
      <c r="T29" s="935">
        <v>9.1176470588235289E-2</v>
      </c>
      <c r="U29" s="935">
        <v>0.22222222222222221</v>
      </c>
      <c r="V29" s="935">
        <v>0.18867924528301888</v>
      </c>
      <c r="W29" s="935">
        <v>0.17391304347826086</v>
      </c>
      <c r="X29" s="935">
        <v>0.11764705882352941</v>
      </c>
      <c r="Y29" s="935">
        <v>0.16455696202531644</v>
      </c>
      <c r="Z29" s="935">
        <v>0.18181818181818182</v>
      </c>
      <c r="AA29" s="935">
        <v>0.21428571428571427</v>
      </c>
      <c r="AB29" s="935">
        <v>0.12179487179487179</v>
      </c>
      <c r="AC29" s="935">
        <v>0.12380952380952381</v>
      </c>
      <c r="AD29" s="935">
        <v>0.10526315789473684</v>
      </c>
      <c r="AE29" s="935">
        <v>0.13333333333333333</v>
      </c>
      <c r="AF29" s="935">
        <v>0.17333333333333334</v>
      </c>
      <c r="AG29" s="935">
        <v>8.1632653061224483E-2</v>
      </c>
      <c r="AH29" s="935">
        <v>0.21808510638297873</v>
      </c>
      <c r="AI29" s="935">
        <v>0.11538461538461539</v>
      </c>
      <c r="AJ29" s="935">
        <v>0.11818181818181818</v>
      </c>
      <c r="AK29" s="935">
        <v>0.1889763779527559</v>
      </c>
      <c r="AL29" s="935">
        <v>0.16167664670658682</v>
      </c>
      <c r="AM29" s="935">
        <v>6.25E-2</v>
      </c>
      <c r="AN29" s="935">
        <v>0.16831683168316833</v>
      </c>
      <c r="AO29" s="935">
        <v>0.10648148148148148</v>
      </c>
      <c r="AP29" s="935">
        <v>8.5714285714285715E-2</v>
      </c>
      <c r="AQ29" s="935">
        <v>6.741573033707865E-2</v>
      </c>
      <c r="AR29" s="935">
        <v>9.2105263157894732E-2</v>
      </c>
      <c r="AS29" s="937">
        <v>0.18404907975460122</v>
      </c>
      <c r="AT29" s="938">
        <v>0.1447175885279485</v>
      </c>
      <c r="AU29" s="939">
        <v>0.14737625604763677</v>
      </c>
      <c r="AV29" s="940">
        <v>0.18181818181818182</v>
      </c>
      <c r="AW29" s="941">
        <v>0.12365591397849462</v>
      </c>
      <c r="AX29" s="938">
        <v>0.1407942238267148</v>
      </c>
      <c r="AY29" s="939">
        <v>0.14737625604763677</v>
      </c>
      <c r="AZ29" s="940">
        <v>0.16869671132764921</v>
      </c>
      <c r="BA29" s="949">
        <v>0.11869126348764358</v>
      </c>
    </row>
    <row r="30" spans="1:53" x14ac:dyDescent="0.2">
      <c r="A30" s="920">
        <v>2025.1</v>
      </c>
      <c r="B30" s="934" t="e">
        <v>#N/A</v>
      </c>
      <c r="C30" s="935" t="e">
        <v>#N/A</v>
      </c>
      <c r="D30" s="935" t="e">
        <v>#N/A</v>
      </c>
      <c r="E30" s="935" t="e">
        <v>#N/A</v>
      </c>
      <c r="F30" s="935" t="e">
        <v>#N/A</v>
      </c>
      <c r="G30" s="935" t="e">
        <v>#N/A</v>
      </c>
      <c r="H30" s="935" t="e">
        <v>#N/A</v>
      </c>
      <c r="I30" s="935" t="e">
        <v>#N/A</v>
      </c>
      <c r="J30" s="935" t="e">
        <v>#N/A</v>
      </c>
      <c r="K30" s="935" t="e">
        <v>#N/A</v>
      </c>
      <c r="L30" s="935" t="e">
        <v>#N/A</v>
      </c>
      <c r="M30" s="935" t="e">
        <v>#N/A</v>
      </c>
      <c r="N30" s="935" t="e">
        <v>#N/A</v>
      </c>
      <c r="O30" s="935" t="e">
        <v>#N/A</v>
      </c>
      <c r="P30" s="935" t="e">
        <v>#N/A</v>
      </c>
      <c r="Q30" s="935" t="e">
        <v>#N/A</v>
      </c>
      <c r="R30" s="935" t="e">
        <v>#N/A</v>
      </c>
      <c r="S30" s="935" t="e">
        <v>#N/A</v>
      </c>
      <c r="T30" s="935" t="e">
        <v>#N/A</v>
      </c>
      <c r="U30" s="935" t="e">
        <v>#N/A</v>
      </c>
      <c r="V30" s="935" t="e">
        <v>#N/A</v>
      </c>
      <c r="W30" s="935" t="e">
        <v>#N/A</v>
      </c>
      <c r="X30" s="935" t="e">
        <v>#N/A</v>
      </c>
      <c r="Y30" s="935" t="e">
        <v>#N/A</v>
      </c>
      <c r="Z30" s="935" t="e">
        <v>#N/A</v>
      </c>
      <c r="AA30" s="935" t="e">
        <v>#N/A</v>
      </c>
      <c r="AB30" s="935" t="e">
        <v>#N/A</v>
      </c>
      <c r="AC30" s="935" t="e">
        <v>#N/A</v>
      </c>
      <c r="AD30" s="935" t="e">
        <v>#N/A</v>
      </c>
      <c r="AE30" s="935" t="e">
        <v>#N/A</v>
      </c>
      <c r="AF30" s="935" t="e">
        <v>#N/A</v>
      </c>
      <c r="AG30" s="935" t="e">
        <v>#N/A</v>
      </c>
      <c r="AH30" s="935" t="e">
        <v>#N/A</v>
      </c>
      <c r="AI30" s="935" t="e">
        <v>#N/A</v>
      </c>
      <c r="AJ30" s="935" t="e">
        <v>#N/A</v>
      </c>
      <c r="AK30" s="935" t="e">
        <v>#N/A</v>
      </c>
      <c r="AL30" s="935" t="e">
        <v>#N/A</v>
      </c>
      <c r="AM30" s="935" t="e">
        <v>#N/A</v>
      </c>
      <c r="AN30" s="935" t="e">
        <v>#N/A</v>
      </c>
      <c r="AO30" s="935" t="e">
        <v>#N/A</v>
      </c>
      <c r="AP30" s="935" t="e">
        <v>#N/A</v>
      </c>
      <c r="AQ30" s="935" t="e">
        <v>#N/A</v>
      </c>
      <c r="AR30" s="935" t="e">
        <v>#N/A</v>
      </c>
      <c r="AS30" s="937" t="e">
        <v>#N/A</v>
      </c>
      <c r="AT30" s="938" t="e">
        <v>#DIV/0!</v>
      </c>
      <c r="AU30" s="939" t="e">
        <v>#N/A</v>
      </c>
      <c r="AV30" s="940" t="e">
        <v>#N/A</v>
      </c>
      <c r="AW30" s="941" t="e">
        <v>#N/A</v>
      </c>
      <c r="AX30" s="938" t="e">
        <v>#N/A</v>
      </c>
      <c r="AY30" s="939" t="e">
        <v>#N/A</v>
      </c>
      <c r="AZ30" s="940" t="e">
        <v>#N/A</v>
      </c>
      <c r="BA30" s="949" t="e">
        <v>#N/A</v>
      </c>
    </row>
    <row r="31" spans="1:53" x14ac:dyDescent="0.2">
      <c r="A31" s="920">
        <v>2026.04</v>
      </c>
      <c r="B31" s="934" t="e">
        <v>#N/A</v>
      </c>
      <c r="C31" s="935" t="e">
        <v>#N/A</v>
      </c>
      <c r="D31" s="935" t="e">
        <v>#N/A</v>
      </c>
      <c r="E31" s="935" t="e">
        <v>#N/A</v>
      </c>
      <c r="F31" s="935" t="e">
        <v>#N/A</v>
      </c>
      <c r="G31" s="935" t="e">
        <v>#N/A</v>
      </c>
      <c r="H31" s="935" t="e">
        <v>#N/A</v>
      </c>
      <c r="I31" s="935" t="e">
        <v>#N/A</v>
      </c>
      <c r="J31" s="935" t="e">
        <v>#N/A</v>
      </c>
      <c r="K31" s="935" t="e">
        <v>#N/A</v>
      </c>
      <c r="L31" s="935" t="e">
        <v>#N/A</v>
      </c>
      <c r="M31" s="935" t="e">
        <v>#N/A</v>
      </c>
      <c r="N31" s="935" t="e">
        <v>#N/A</v>
      </c>
      <c r="O31" s="935" t="e">
        <v>#N/A</v>
      </c>
      <c r="P31" s="935" t="e">
        <v>#N/A</v>
      </c>
      <c r="Q31" s="935" t="e">
        <v>#N/A</v>
      </c>
      <c r="R31" s="935" t="e">
        <v>#N/A</v>
      </c>
      <c r="S31" s="935" t="e">
        <v>#N/A</v>
      </c>
      <c r="T31" s="935" t="e">
        <v>#N/A</v>
      </c>
      <c r="U31" s="935" t="e">
        <v>#N/A</v>
      </c>
      <c r="V31" s="935" t="e">
        <v>#N/A</v>
      </c>
      <c r="W31" s="935" t="e">
        <v>#N/A</v>
      </c>
      <c r="X31" s="935" t="e">
        <v>#N/A</v>
      </c>
      <c r="Y31" s="935" t="e">
        <v>#N/A</v>
      </c>
      <c r="Z31" s="935" t="e">
        <v>#N/A</v>
      </c>
      <c r="AA31" s="935" t="e">
        <v>#N/A</v>
      </c>
      <c r="AB31" s="935" t="e">
        <v>#N/A</v>
      </c>
      <c r="AC31" s="935" t="e">
        <v>#N/A</v>
      </c>
      <c r="AD31" s="935" t="e">
        <v>#N/A</v>
      </c>
      <c r="AE31" s="935" t="e">
        <v>#N/A</v>
      </c>
      <c r="AF31" s="935" t="e">
        <v>#N/A</v>
      </c>
      <c r="AG31" s="935" t="e">
        <v>#N/A</v>
      </c>
      <c r="AH31" s="935" t="e">
        <v>#N/A</v>
      </c>
      <c r="AI31" s="935" t="e">
        <v>#N/A</v>
      </c>
      <c r="AJ31" s="935" t="e">
        <v>#N/A</v>
      </c>
      <c r="AK31" s="935" t="e">
        <v>#N/A</v>
      </c>
      <c r="AL31" s="935" t="e">
        <v>#N/A</v>
      </c>
      <c r="AM31" s="935" t="e">
        <v>#N/A</v>
      </c>
      <c r="AN31" s="935" t="e">
        <v>#N/A</v>
      </c>
      <c r="AO31" s="935" t="e">
        <v>#N/A</v>
      </c>
      <c r="AP31" s="935" t="e">
        <v>#N/A</v>
      </c>
      <c r="AQ31" s="935" t="e">
        <v>#N/A</v>
      </c>
      <c r="AR31" s="935" t="e">
        <v>#N/A</v>
      </c>
      <c r="AS31" s="937" t="e">
        <v>#N/A</v>
      </c>
      <c r="AT31" s="938" t="e">
        <v>#N/A</v>
      </c>
      <c r="AU31" s="939" t="e">
        <v>#N/A</v>
      </c>
      <c r="AV31" s="940" t="e">
        <v>#N/A</v>
      </c>
      <c r="AW31" s="941" t="e">
        <v>#N/A</v>
      </c>
      <c r="AX31" s="938" t="e">
        <v>#N/A</v>
      </c>
      <c r="AY31" s="939" t="e">
        <v>#N/A</v>
      </c>
      <c r="AZ31" s="940" t="e">
        <v>#N/A</v>
      </c>
      <c r="BA31" s="949" t="e">
        <v>#N/A</v>
      </c>
    </row>
    <row r="32" spans="1:53" x14ac:dyDescent="0.2">
      <c r="A32" s="920">
        <v>2026.1</v>
      </c>
      <c r="B32" s="934" t="e">
        <v>#N/A</v>
      </c>
      <c r="C32" s="935" t="e">
        <v>#N/A</v>
      </c>
      <c r="D32" s="935" t="e">
        <v>#N/A</v>
      </c>
      <c r="E32" s="935" t="e">
        <v>#N/A</v>
      </c>
      <c r="F32" s="935" t="e">
        <v>#N/A</v>
      </c>
      <c r="G32" s="935" t="e">
        <v>#N/A</v>
      </c>
      <c r="H32" s="935" t="e">
        <v>#N/A</v>
      </c>
      <c r="I32" s="935" t="e">
        <v>#N/A</v>
      </c>
      <c r="J32" s="935" t="e">
        <v>#N/A</v>
      </c>
      <c r="K32" s="935" t="e">
        <v>#N/A</v>
      </c>
      <c r="L32" s="935" t="e">
        <v>#N/A</v>
      </c>
      <c r="M32" s="935" t="e">
        <v>#N/A</v>
      </c>
      <c r="N32" s="935" t="e">
        <v>#N/A</v>
      </c>
      <c r="O32" s="935" t="e">
        <v>#N/A</v>
      </c>
      <c r="P32" s="935" t="e">
        <v>#N/A</v>
      </c>
      <c r="Q32" s="935" t="e">
        <v>#N/A</v>
      </c>
      <c r="R32" s="935" t="e">
        <v>#N/A</v>
      </c>
      <c r="S32" s="935" t="e">
        <v>#N/A</v>
      </c>
      <c r="T32" s="935" t="e">
        <v>#N/A</v>
      </c>
      <c r="U32" s="935" t="e">
        <v>#N/A</v>
      </c>
      <c r="V32" s="935" t="e">
        <v>#N/A</v>
      </c>
      <c r="W32" s="935" t="e">
        <v>#N/A</v>
      </c>
      <c r="X32" s="935" t="e">
        <v>#N/A</v>
      </c>
      <c r="Y32" s="935" t="e">
        <v>#N/A</v>
      </c>
      <c r="Z32" s="935" t="e">
        <v>#N/A</v>
      </c>
      <c r="AA32" s="935" t="e">
        <v>#N/A</v>
      </c>
      <c r="AB32" s="935" t="e">
        <v>#N/A</v>
      </c>
      <c r="AC32" s="935" t="e">
        <v>#N/A</v>
      </c>
      <c r="AD32" s="935" t="e">
        <v>#N/A</v>
      </c>
      <c r="AE32" s="935" t="e">
        <v>#N/A</v>
      </c>
      <c r="AF32" s="935" t="e">
        <v>#N/A</v>
      </c>
      <c r="AG32" s="935" t="e">
        <v>#N/A</v>
      </c>
      <c r="AH32" s="935" t="e">
        <v>#N/A</v>
      </c>
      <c r="AI32" s="935" t="e">
        <v>#N/A</v>
      </c>
      <c r="AJ32" s="935" t="e">
        <v>#N/A</v>
      </c>
      <c r="AK32" s="935" t="e">
        <v>#N/A</v>
      </c>
      <c r="AL32" s="935" t="e">
        <v>#N/A</v>
      </c>
      <c r="AM32" s="935" t="e">
        <v>#N/A</v>
      </c>
      <c r="AN32" s="935" t="e">
        <v>#N/A</v>
      </c>
      <c r="AO32" s="935" t="e">
        <v>#N/A</v>
      </c>
      <c r="AP32" s="935" t="e">
        <v>#N/A</v>
      </c>
      <c r="AQ32" s="935" t="e">
        <v>#N/A</v>
      </c>
      <c r="AR32" s="935" t="e">
        <v>#N/A</v>
      </c>
      <c r="AS32" s="937" t="e">
        <v>#N/A</v>
      </c>
      <c r="AT32" s="938" t="e">
        <v>#N/A</v>
      </c>
      <c r="AU32" s="939" t="e">
        <v>#N/A</v>
      </c>
      <c r="AV32" s="940" t="e">
        <v>#N/A</v>
      </c>
      <c r="AW32" s="941" t="e">
        <v>#N/A</v>
      </c>
      <c r="AX32" s="938" t="e">
        <v>#N/A</v>
      </c>
      <c r="AY32" s="939" t="e">
        <v>#N/A</v>
      </c>
      <c r="AZ32" s="940" t="e">
        <v>#N/A</v>
      </c>
      <c r="BA32" s="949" t="e">
        <v>#N/A</v>
      </c>
    </row>
    <row r="33" spans="1:53" x14ac:dyDescent="0.2">
      <c r="A33" s="920">
        <v>2027.04</v>
      </c>
      <c r="B33" s="934" t="e">
        <v>#N/A</v>
      </c>
      <c r="C33" s="935" t="e">
        <v>#N/A</v>
      </c>
      <c r="D33" s="935" t="e">
        <v>#N/A</v>
      </c>
      <c r="E33" s="935" t="e">
        <v>#N/A</v>
      </c>
      <c r="F33" s="935" t="e">
        <v>#N/A</v>
      </c>
      <c r="G33" s="935" t="e">
        <v>#N/A</v>
      </c>
      <c r="H33" s="935" t="e">
        <v>#N/A</v>
      </c>
      <c r="I33" s="935" t="e">
        <v>#N/A</v>
      </c>
      <c r="J33" s="935" t="e">
        <v>#N/A</v>
      </c>
      <c r="K33" s="935" t="e">
        <v>#N/A</v>
      </c>
      <c r="L33" s="935" t="e">
        <v>#N/A</v>
      </c>
      <c r="M33" s="935" t="e">
        <v>#N/A</v>
      </c>
      <c r="N33" s="935" t="e">
        <v>#N/A</v>
      </c>
      <c r="O33" s="935" t="e">
        <v>#N/A</v>
      </c>
      <c r="P33" s="935" t="e">
        <v>#N/A</v>
      </c>
      <c r="Q33" s="935" t="e">
        <v>#N/A</v>
      </c>
      <c r="R33" s="935" t="e">
        <v>#N/A</v>
      </c>
      <c r="S33" s="935" t="e">
        <v>#N/A</v>
      </c>
      <c r="T33" s="935" t="e">
        <v>#N/A</v>
      </c>
      <c r="U33" s="935" t="e">
        <v>#N/A</v>
      </c>
      <c r="V33" s="935" t="e">
        <v>#N/A</v>
      </c>
      <c r="W33" s="935" t="e">
        <v>#N/A</v>
      </c>
      <c r="X33" s="935" t="e">
        <v>#N/A</v>
      </c>
      <c r="Y33" s="935" t="e">
        <v>#N/A</v>
      </c>
      <c r="Z33" s="935" t="e">
        <v>#N/A</v>
      </c>
      <c r="AA33" s="935" t="e">
        <v>#N/A</v>
      </c>
      <c r="AB33" s="935" t="e">
        <v>#N/A</v>
      </c>
      <c r="AC33" s="935" t="e">
        <v>#N/A</v>
      </c>
      <c r="AD33" s="935" t="e">
        <v>#N/A</v>
      </c>
      <c r="AE33" s="935" t="e">
        <v>#N/A</v>
      </c>
      <c r="AF33" s="935" t="e">
        <v>#N/A</v>
      </c>
      <c r="AG33" s="935" t="e">
        <v>#N/A</v>
      </c>
      <c r="AH33" s="935" t="e">
        <v>#N/A</v>
      </c>
      <c r="AI33" s="935" t="e">
        <v>#N/A</v>
      </c>
      <c r="AJ33" s="935" t="e">
        <v>#N/A</v>
      </c>
      <c r="AK33" s="935" t="e">
        <v>#N/A</v>
      </c>
      <c r="AL33" s="935" t="e">
        <v>#N/A</v>
      </c>
      <c r="AM33" s="935" t="e">
        <v>#N/A</v>
      </c>
      <c r="AN33" s="935" t="e">
        <v>#N/A</v>
      </c>
      <c r="AO33" s="935" t="e">
        <v>#N/A</v>
      </c>
      <c r="AP33" s="935" t="e">
        <v>#N/A</v>
      </c>
      <c r="AQ33" s="935" t="e">
        <v>#N/A</v>
      </c>
      <c r="AR33" s="935" t="e">
        <v>#N/A</v>
      </c>
      <c r="AS33" s="937" t="e">
        <v>#N/A</v>
      </c>
      <c r="AT33" s="938" t="e">
        <v>#N/A</v>
      </c>
      <c r="AU33" s="939" t="e">
        <v>#N/A</v>
      </c>
      <c r="AV33" s="940" t="e">
        <v>#N/A</v>
      </c>
      <c r="AW33" s="941" t="e">
        <v>#N/A</v>
      </c>
      <c r="AX33" s="938" t="e">
        <v>#N/A</v>
      </c>
      <c r="AY33" s="939" t="e">
        <v>#N/A</v>
      </c>
      <c r="AZ33" s="940" t="e">
        <v>#N/A</v>
      </c>
      <c r="BA33" s="949" t="e">
        <v>#N/A</v>
      </c>
    </row>
    <row r="34" spans="1:53" x14ac:dyDescent="0.2">
      <c r="A34" s="920">
        <v>2027.1</v>
      </c>
      <c r="B34" s="934" t="e">
        <v>#N/A</v>
      </c>
      <c r="C34" s="935" t="e">
        <v>#N/A</v>
      </c>
      <c r="D34" s="935" t="e">
        <v>#N/A</v>
      </c>
      <c r="E34" s="935" t="e">
        <v>#N/A</v>
      </c>
      <c r="F34" s="935" t="e">
        <v>#N/A</v>
      </c>
      <c r="G34" s="935" t="e">
        <v>#N/A</v>
      </c>
      <c r="H34" s="935" t="e">
        <v>#N/A</v>
      </c>
      <c r="I34" s="935" t="e">
        <v>#N/A</v>
      </c>
      <c r="J34" s="935" t="e">
        <v>#N/A</v>
      </c>
      <c r="K34" s="935" t="e">
        <v>#N/A</v>
      </c>
      <c r="L34" s="935" t="e">
        <v>#N/A</v>
      </c>
      <c r="M34" s="935" t="e">
        <v>#N/A</v>
      </c>
      <c r="N34" s="935" t="e">
        <v>#N/A</v>
      </c>
      <c r="O34" s="935" t="e">
        <v>#N/A</v>
      </c>
      <c r="P34" s="935" t="e">
        <v>#N/A</v>
      </c>
      <c r="Q34" s="935" t="e">
        <v>#N/A</v>
      </c>
      <c r="R34" s="935" t="e">
        <v>#N/A</v>
      </c>
      <c r="S34" s="935" t="e">
        <v>#N/A</v>
      </c>
      <c r="T34" s="935" t="e">
        <v>#N/A</v>
      </c>
      <c r="U34" s="935" t="e">
        <v>#N/A</v>
      </c>
      <c r="V34" s="935" t="e">
        <v>#N/A</v>
      </c>
      <c r="W34" s="935" t="e">
        <v>#N/A</v>
      </c>
      <c r="X34" s="935" t="e">
        <v>#N/A</v>
      </c>
      <c r="Y34" s="935" t="e">
        <v>#N/A</v>
      </c>
      <c r="Z34" s="935" t="e">
        <v>#N/A</v>
      </c>
      <c r="AA34" s="935" t="e">
        <v>#N/A</v>
      </c>
      <c r="AB34" s="935" t="e">
        <v>#N/A</v>
      </c>
      <c r="AC34" s="935" t="e">
        <v>#N/A</v>
      </c>
      <c r="AD34" s="935" t="e">
        <v>#N/A</v>
      </c>
      <c r="AE34" s="935" t="e">
        <v>#N/A</v>
      </c>
      <c r="AF34" s="935" t="e">
        <v>#N/A</v>
      </c>
      <c r="AG34" s="935" t="e">
        <v>#N/A</v>
      </c>
      <c r="AH34" s="935" t="e">
        <v>#N/A</v>
      </c>
      <c r="AI34" s="935" t="e">
        <v>#N/A</v>
      </c>
      <c r="AJ34" s="935" t="e">
        <v>#N/A</v>
      </c>
      <c r="AK34" s="935" t="e">
        <v>#N/A</v>
      </c>
      <c r="AL34" s="935" t="e">
        <v>#N/A</v>
      </c>
      <c r="AM34" s="935" t="e">
        <v>#N/A</v>
      </c>
      <c r="AN34" s="935" t="e">
        <v>#N/A</v>
      </c>
      <c r="AO34" s="935" t="e">
        <v>#N/A</v>
      </c>
      <c r="AP34" s="935" t="e">
        <v>#N/A</v>
      </c>
      <c r="AQ34" s="935" t="e">
        <v>#N/A</v>
      </c>
      <c r="AR34" s="935" t="e">
        <v>#N/A</v>
      </c>
      <c r="AS34" s="937" t="e">
        <v>#N/A</v>
      </c>
      <c r="AT34" s="938" t="e">
        <v>#N/A</v>
      </c>
      <c r="AU34" s="939" t="e">
        <v>#N/A</v>
      </c>
      <c r="AV34" s="940" t="e">
        <v>#N/A</v>
      </c>
      <c r="AW34" s="941" t="e">
        <v>#N/A</v>
      </c>
      <c r="AX34" s="938" t="e">
        <v>#N/A</v>
      </c>
      <c r="AY34" s="939" t="e">
        <v>#N/A</v>
      </c>
      <c r="AZ34" s="940" t="e">
        <v>#N/A</v>
      </c>
      <c r="BA34" s="949" t="e">
        <v>#N/A</v>
      </c>
    </row>
    <row r="35" spans="1:53" x14ac:dyDescent="0.2">
      <c r="A35" s="920">
        <v>2028.04</v>
      </c>
      <c r="B35" s="934" t="e">
        <v>#N/A</v>
      </c>
      <c r="C35" s="935" t="e">
        <v>#N/A</v>
      </c>
      <c r="D35" s="935" t="e">
        <v>#N/A</v>
      </c>
      <c r="E35" s="935" t="e">
        <v>#N/A</v>
      </c>
      <c r="F35" s="935" t="e">
        <v>#N/A</v>
      </c>
      <c r="G35" s="935" t="e">
        <v>#N/A</v>
      </c>
      <c r="H35" s="935" t="e">
        <v>#N/A</v>
      </c>
      <c r="I35" s="935" t="e">
        <v>#N/A</v>
      </c>
      <c r="J35" s="935" t="e">
        <v>#N/A</v>
      </c>
      <c r="K35" s="935" t="e">
        <v>#N/A</v>
      </c>
      <c r="L35" s="935" t="e">
        <v>#N/A</v>
      </c>
      <c r="M35" s="935" t="e">
        <v>#N/A</v>
      </c>
      <c r="N35" s="935" t="e">
        <v>#N/A</v>
      </c>
      <c r="O35" s="935" t="e">
        <v>#N/A</v>
      </c>
      <c r="P35" s="935" t="e">
        <v>#N/A</v>
      </c>
      <c r="Q35" s="935" t="e">
        <v>#N/A</v>
      </c>
      <c r="R35" s="935" t="e">
        <v>#N/A</v>
      </c>
      <c r="S35" s="935" t="e">
        <v>#N/A</v>
      </c>
      <c r="T35" s="935" t="e">
        <v>#N/A</v>
      </c>
      <c r="U35" s="935" t="e">
        <v>#N/A</v>
      </c>
      <c r="V35" s="935" t="e">
        <v>#N/A</v>
      </c>
      <c r="W35" s="935" t="e">
        <v>#N/A</v>
      </c>
      <c r="X35" s="935" t="e">
        <v>#N/A</v>
      </c>
      <c r="Y35" s="935" t="e">
        <v>#N/A</v>
      </c>
      <c r="Z35" s="935" t="e">
        <v>#N/A</v>
      </c>
      <c r="AA35" s="935" t="e">
        <v>#N/A</v>
      </c>
      <c r="AB35" s="935" t="e">
        <v>#N/A</v>
      </c>
      <c r="AC35" s="935" t="e">
        <v>#N/A</v>
      </c>
      <c r="AD35" s="935" t="e">
        <v>#N/A</v>
      </c>
      <c r="AE35" s="935" t="e">
        <v>#N/A</v>
      </c>
      <c r="AF35" s="935" t="e">
        <v>#N/A</v>
      </c>
      <c r="AG35" s="935" t="e">
        <v>#N/A</v>
      </c>
      <c r="AH35" s="935" t="e">
        <v>#N/A</v>
      </c>
      <c r="AI35" s="935" t="e">
        <v>#N/A</v>
      </c>
      <c r="AJ35" s="935" t="e">
        <v>#N/A</v>
      </c>
      <c r="AK35" s="935" t="e">
        <v>#N/A</v>
      </c>
      <c r="AL35" s="935" t="e">
        <v>#N/A</v>
      </c>
      <c r="AM35" s="935" t="e">
        <v>#N/A</v>
      </c>
      <c r="AN35" s="935" t="e">
        <v>#N/A</v>
      </c>
      <c r="AO35" s="935" t="e">
        <v>#N/A</v>
      </c>
      <c r="AP35" s="935" t="e">
        <v>#N/A</v>
      </c>
      <c r="AQ35" s="935" t="e">
        <v>#N/A</v>
      </c>
      <c r="AR35" s="935" t="e">
        <v>#N/A</v>
      </c>
      <c r="AS35" s="937" t="e">
        <v>#N/A</v>
      </c>
      <c r="AT35" s="938" t="e">
        <v>#N/A</v>
      </c>
      <c r="AU35" s="939" t="e">
        <v>#N/A</v>
      </c>
      <c r="AV35" s="940" t="e">
        <v>#N/A</v>
      </c>
      <c r="AW35" s="941" t="e">
        <v>#N/A</v>
      </c>
      <c r="AX35" s="938" t="e">
        <v>#N/A</v>
      </c>
      <c r="AY35" s="939" t="e">
        <v>#N/A</v>
      </c>
      <c r="AZ35" s="940" t="e">
        <v>#N/A</v>
      </c>
      <c r="BA35" s="949" t="e">
        <v>#N/A</v>
      </c>
    </row>
    <row r="36" spans="1:53" x14ac:dyDescent="0.2">
      <c r="A36" s="920">
        <v>2028.1</v>
      </c>
      <c r="B36" s="934" t="e">
        <v>#N/A</v>
      </c>
      <c r="C36" s="935" t="e">
        <v>#N/A</v>
      </c>
      <c r="D36" s="935" t="e">
        <v>#N/A</v>
      </c>
      <c r="E36" s="935" t="e">
        <v>#N/A</v>
      </c>
      <c r="F36" s="935" t="e">
        <v>#N/A</v>
      </c>
      <c r="G36" s="935" t="e">
        <v>#N/A</v>
      </c>
      <c r="H36" s="935" t="e">
        <v>#N/A</v>
      </c>
      <c r="I36" s="935" t="e">
        <v>#N/A</v>
      </c>
      <c r="J36" s="935" t="e">
        <v>#N/A</v>
      </c>
      <c r="K36" s="935" t="e">
        <v>#N/A</v>
      </c>
      <c r="L36" s="935" t="e">
        <v>#N/A</v>
      </c>
      <c r="M36" s="935" t="e">
        <v>#N/A</v>
      </c>
      <c r="N36" s="935" t="e">
        <v>#N/A</v>
      </c>
      <c r="O36" s="935" t="e">
        <v>#N/A</v>
      </c>
      <c r="P36" s="935" t="e">
        <v>#N/A</v>
      </c>
      <c r="Q36" s="935" t="e">
        <v>#N/A</v>
      </c>
      <c r="R36" s="935" t="e">
        <v>#N/A</v>
      </c>
      <c r="S36" s="935" t="e">
        <v>#N/A</v>
      </c>
      <c r="T36" s="935" t="e">
        <v>#N/A</v>
      </c>
      <c r="U36" s="935" t="e">
        <v>#N/A</v>
      </c>
      <c r="V36" s="935" t="e">
        <v>#N/A</v>
      </c>
      <c r="W36" s="935" t="e">
        <v>#N/A</v>
      </c>
      <c r="X36" s="935" t="e">
        <v>#N/A</v>
      </c>
      <c r="Y36" s="935" t="e">
        <v>#N/A</v>
      </c>
      <c r="Z36" s="935" t="e">
        <v>#N/A</v>
      </c>
      <c r="AA36" s="935" t="e">
        <v>#N/A</v>
      </c>
      <c r="AB36" s="935" t="e">
        <v>#N/A</v>
      </c>
      <c r="AC36" s="935" t="e">
        <v>#N/A</v>
      </c>
      <c r="AD36" s="935" t="e">
        <v>#N/A</v>
      </c>
      <c r="AE36" s="935" t="e">
        <v>#N/A</v>
      </c>
      <c r="AF36" s="935" t="e">
        <v>#N/A</v>
      </c>
      <c r="AG36" s="935" t="e">
        <v>#N/A</v>
      </c>
      <c r="AH36" s="935" t="e">
        <v>#N/A</v>
      </c>
      <c r="AI36" s="935" t="e">
        <v>#N/A</v>
      </c>
      <c r="AJ36" s="935" t="e">
        <v>#N/A</v>
      </c>
      <c r="AK36" s="935" t="e">
        <v>#N/A</v>
      </c>
      <c r="AL36" s="935" t="e">
        <v>#N/A</v>
      </c>
      <c r="AM36" s="935" t="e">
        <v>#N/A</v>
      </c>
      <c r="AN36" s="935" t="e">
        <v>#N/A</v>
      </c>
      <c r="AO36" s="935" t="e">
        <v>#N/A</v>
      </c>
      <c r="AP36" s="935" t="e">
        <v>#N/A</v>
      </c>
      <c r="AQ36" s="935" t="e">
        <v>#N/A</v>
      </c>
      <c r="AR36" s="935" t="e">
        <v>#N/A</v>
      </c>
      <c r="AS36" s="937" t="e">
        <v>#N/A</v>
      </c>
      <c r="AT36" s="938" t="e">
        <v>#N/A</v>
      </c>
      <c r="AU36" s="939" t="e">
        <v>#N/A</v>
      </c>
      <c r="AV36" s="940" t="e">
        <v>#N/A</v>
      </c>
      <c r="AW36" s="941" t="e">
        <v>#N/A</v>
      </c>
      <c r="AX36" s="938" t="e">
        <v>#N/A</v>
      </c>
      <c r="AY36" s="939" t="e">
        <v>#N/A</v>
      </c>
      <c r="AZ36" s="940" t="e">
        <v>#N/A</v>
      </c>
      <c r="BA36" s="949" t="e">
        <v>#N/A</v>
      </c>
    </row>
    <row r="37" spans="1:53" x14ac:dyDescent="0.2">
      <c r="A37" s="920">
        <v>2029.04</v>
      </c>
      <c r="B37" s="934" t="e">
        <v>#N/A</v>
      </c>
      <c r="C37" s="935" t="e">
        <v>#N/A</v>
      </c>
      <c r="D37" s="935" t="e">
        <v>#N/A</v>
      </c>
      <c r="E37" s="935" t="e">
        <v>#N/A</v>
      </c>
      <c r="F37" s="935" t="e">
        <v>#N/A</v>
      </c>
      <c r="G37" s="935" t="e">
        <v>#N/A</v>
      </c>
      <c r="H37" s="935" t="e">
        <v>#N/A</v>
      </c>
      <c r="I37" s="935" t="e">
        <v>#N/A</v>
      </c>
      <c r="J37" s="935" t="e">
        <v>#N/A</v>
      </c>
      <c r="K37" s="935" t="e">
        <v>#N/A</v>
      </c>
      <c r="L37" s="935" t="e">
        <v>#N/A</v>
      </c>
      <c r="M37" s="935" t="e">
        <v>#N/A</v>
      </c>
      <c r="N37" s="935" t="e">
        <v>#N/A</v>
      </c>
      <c r="O37" s="935" t="e">
        <v>#N/A</v>
      </c>
      <c r="P37" s="935" t="e">
        <v>#N/A</v>
      </c>
      <c r="Q37" s="935" t="e">
        <v>#N/A</v>
      </c>
      <c r="R37" s="935" t="e">
        <v>#N/A</v>
      </c>
      <c r="S37" s="935" t="e">
        <v>#N/A</v>
      </c>
      <c r="T37" s="935" t="e">
        <v>#N/A</v>
      </c>
      <c r="U37" s="935" t="e">
        <v>#N/A</v>
      </c>
      <c r="V37" s="935" t="e">
        <v>#N/A</v>
      </c>
      <c r="W37" s="935" t="e">
        <v>#N/A</v>
      </c>
      <c r="X37" s="935" t="e">
        <v>#N/A</v>
      </c>
      <c r="Y37" s="935" t="e">
        <v>#N/A</v>
      </c>
      <c r="Z37" s="935" t="e">
        <v>#N/A</v>
      </c>
      <c r="AA37" s="935" t="e">
        <v>#N/A</v>
      </c>
      <c r="AB37" s="935" t="e">
        <v>#N/A</v>
      </c>
      <c r="AC37" s="935" t="e">
        <v>#N/A</v>
      </c>
      <c r="AD37" s="935" t="e">
        <v>#N/A</v>
      </c>
      <c r="AE37" s="935" t="e">
        <v>#N/A</v>
      </c>
      <c r="AF37" s="935" t="e">
        <v>#N/A</v>
      </c>
      <c r="AG37" s="935" t="e">
        <v>#N/A</v>
      </c>
      <c r="AH37" s="935" t="e">
        <v>#N/A</v>
      </c>
      <c r="AI37" s="935" t="e">
        <v>#N/A</v>
      </c>
      <c r="AJ37" s="935" t="e">
        <v>#N/A</v>
      </c>
      <c r="AK37" s="935" t="e">
        <v>#N/A</v>
      </c>
      <c r="AL37" s="935" t="e">
        <v>#N/A</v>
      </c>
      <c r="AM37" s="935" t="e">
        <v>#N/A</v>
      </c>
      <c r="AN37" s="935" t="e">
        <v>#N/A</v>
      </c>
      <c r="AO37" s="935" t="e">
        <v>#N/A</v>
      </c>
      <c r="AP37" s="935" t="e">
        <v>#N/A</v>
      </c>
      <c r="AQ37" s="935" t="e">
        <v>#N/A</v>
      </c>
      <c r="AR37" s="935" t="e">
        <v>#N/A</v>
      </c>
      <c r="AS37" s="937" t="e">
        <v>#N/A</v>
      </c>
      <c r="AT37" s="938" t="e">
        <v>#N/A</v>
      </c>
      <c r="AU37" s="939" t="e">
        <v>#N/A</v>
      </c>
      <c r="AV37" s="940" t="e">
        <v>#N/A</v>
      </c>
      <c r="AW37" s="941" t="e">
        <v>#N/A</v>
      </c>
      <c r="AX37" s="938" t="e">
        <v>#N/A</v>
      </c>
      <c r="AY37" s="939" t="e">
        <v>#N/A</v>
      </c>
      <c r="AZ37" s="940" t="e">
        <v>#N/A</v>
      </c>
      <c r="BA37" s="949" t="e">
        <v>#N/A</v>
      </c>
    </row>
    <row r="38" spans="1:53" x14ac:dyDescent="0.2">
      <c r="A38" s="920">
        <v>2029.1</v>
      </c>
      <c r="B38" s="934" t="e">
        <v>#N/A</v>
      </c>
      <c r="C38" s="935" t="e">
        <v>#N/A</v>
      </c>
      <c r="D38" s="935" t="e">
        <v>#N/A</v>
      </c>
      <c r="E38" s="935" t="e">
        <v>#N/A</v>
      </c>
      <c r="F38" s="935" t="e">
        <v>#N/A</v>
      </c>
      <c r="G38" s="935" t="e">
        <v>#N/A</v>
      </c>
      <c r="H38" s="935" t="e">
        <v>#N/A</v>
      </c>
      <c r="I38" s="935" t="e">
        <v>#N/A</v>
      </c>
      <c r="J38" s="935" t="e">
        <v>#N/A</v>
      </c>
      <c r="K38" s="935" t="e">
        <v>#N/A</v>
      </c>
      <c r="L38" s="935" t="e">
        <v>#N/A</v>
      </c>
      <c r="M38" s="935" t="e">
        <v>#N/A</v>
      </c>
      <c r="N38" s="935" t="e">
        <v>#N/A</v>
      </c>
      <c r="O38" s="935" t="e">
        <v>#N/A</v>
      </c>
      <c r="P38" s="935" t="e">
        <v>#N/A</v>
      </c>
      <c r="Q38" s="935" t="e">
        <v>#N/A</v>
      </c>
      <c r="R38" s="935" t="e">
        <v>#N/A</v>
      </c>
      <c r="S38" s="935" t="e">
        <v>#N/A</v>
      </c>
      <c r="T38" s="935" t="e">
        <v>#N/A</v>
      </c>
      <c r="U38" s="935" t="e">
        <v>#N/A</v>
      </c>
      <c r="V38" s="935" t="e">
        <v>#N/A</v>
      </c>
      <c r="W38" s="935" t="e">
        <v>#N/A</v>
      </c>
      <c r="X38" s="935" t="e">
        <v>#N/A</v>
      </c>
      <c r="Y38" s="935" t="e">
        <v>#N/A</v>
      </c>
      <c r="Z38" s="935" t="e">
        <v>#N/A</v>
      </c>
      <c r="AA38" s="935" t="e">
        <v>#N/A</v>
      </c>
      <c r="AB38" s="935" t="e">
        <v>#N/A</v>
      </c>
      <c r="AC38" s="935" t="e">
        <v>#N/A</v>
      </c>
      <c r="AD38" s="935" t="e">
        <v>#N/A</v>
      </c>
      <c r="AE38" s="935" t="e">
        <v>#N/A</v>
      </c>
      <c r="AF38" s="935" t="e">
        <v>#N/A</v>
      </c>
      <c r="AG38" s="935" t="e">
        <v>#N/A</v>
      </c>
      <c r="AH38" s="935" t="e">
        <v>#N/A</v>
      </c>
      <c r="AI38" s="935" t="e">
        <v>#N/A</v>
      </c>
      <c r="AJ38" s="935" t="e">
        <v>#N/A</v>
      </c>
      <c r="AK38" s="935" t="e">
        <v>#N/A</v>
      </c>
      <c r="AL38" s="935" t="e">
        <v>#N/A</v>
      </c>
      <c r="AM38" s="935" t="e">
        <v>#N/A</v>
      </c>
      <c r="AN38" s="935" t="e">
        <v>#N/A</v>
      </c>
      <c r="AO38" s="935" t="e">
        <v>#N/A</v>
      </c>
      <c r="AP38" s="935" t="e">
        <v>#N/A</v>
      </c>
      <c r="AQ38" s="935" t="e">
        <v>#N/A</v>
      </c>
      <c r="AR38" s="935" t="e">
        <v>#N/A</v>
      </c>
      <c r="AS38" s="937" t="e">
        <v>#N/A</v>
      </c>
      <c r="AT38" s="938" t="e">
        <v>#N/A</v>
      </c>
      <c r="AU38" s="939" t="e">
        <v>#N/A</v>
      </c>
      <c r="AV38" s="940" t="e">
        <v>#N/A</v>
      </c>
      <c r="AW38" s="941" t="e">
        <v>#N/A</v>
      </c>
      <c r="AX38" s="938" t="e">
        <v>#N/A</v>
      </c>
      <c r="AY38" s="939" t="e">
        <v>#N/A</v>
      </c>
      <c r="AZ38" s="940" t="e">
        <v>#N/A</v>
      </c>
      <c r="BA38" s="949" t="e">
        <v>#N/A</v>
      </c>
    </row>
    <row r="39" spans="1:53" x14ac:dyDescent="0.2">
      <c r="A39" s="920">
        <v>2030.04</v>
      </c>
      <c r="B39" s="934" t="e">
        <v>#N/A</v>
      </c>
      <c r="C39" s="935" t="e">
        <v>#N/A</v>
      </c>
      <c r="D39" s="935" t="e">
        <v>#N/A</v>
      </c>
      <c r="E39" s="935" t="e">
        <v>#N/A</v>
      </c>
      <c r="F39" s="935" t="e">
        <v>#N/A</v>
      </c>
      <c r="G39" s="935" t="e">
        <v>#N/A</v>
      </c>
      <c r="H39" s="935" t="e">
        <v>#N/A</v>
      </c>
      <c r="I39" s="935" t="e">
        <v>#N/A</v>
      </c>
      <c r="J39" s="935" t="e">
        <v>#N/A</v>
      </c>
      <c r="K39" s="935" t="e">
        <v>#N/A</v>
      </c>
      <c r="L39" s="935" t="e">
        <v>#N/A</v>
      </c>
      <c r="M39" s="935" t="e">
        <v>#N/A</v>
      </c>
      <c r="N39" s="935" t="e">
        <v>#N/A</v>
      </c>
      <c r="O39" s="935" t="e">
        <v>#N/A</v>
      </c>
      <c r="P39" s="935" t="e">
        <v>#N/A</v>
      </c>
      <c r="Q39" s="935" t="e">
        <v>#N/A</v>
      </c>
      <c r="R39" s="935" t="e">
        <v>#N/A</v>
      </c>
      <c r="S39" s="935" t="e">
        <v>#N/A</v>
      </c>
      <c r="T39" s="935" t="e">
        <v>#N/A</v>
      </c>
      <c r="U39" s="935" t="e">
        <v>#N/A</v>
      </c>
      <c r="V39" s="935" t="e">
        <v>#N/A</v>
      </c>
      <c r="W39" s="935" t="e">
        <v>#N/A</v>
      </c>
      <c r="X39" s="935" t="e">
        <v>#N/A</v>
      </c>
      <c r="Y39" s="935" t="e">
        <v>#N/A</v>
      </c>
      <c r="Z39" s="935" t="e">
        <v>#N/A</v>
      </c>
      <c r="AA39" s="935" t="e">
        <v>#N/A</v>
      </c>
      <c r="AB39" s="935" t="e">
        <v>#N/A</v>
      </c>
      <c r="AC39" s="935" t="e">
        <v>#N/A</v>
      </c>
      <c r="AD39" s="935" t="e">
        <v>#N/A</v>
      </c>
      <c r="AE39" s="935" t="e">
        <v>#N/A</v>
      </c>
      <c r="AF39" s="935" t="e">
        <v>#N/A</v>
      </c>
      <c r="AG39" s="935" t="e">
        <v>#N/A</v>
      </c>
      <c r="AH39" s="935" t="e">
        <v>#N/A</v>
      </c>
      <c r="AI39" s="935" t="e">
        <v>#N/A</v>
      </c>
      <c r="AJ39" s="935" t="e">
        <v>#N/A</v>
      </c>
      <c r="AK39" s="935" t="e">
        <v>#N/A</v>
      </c>
      <c r="AL39" s="935" t="e">
        <v>#N/A</v>
      </c>
      <c r="AM39" s="935" t="e">
        <v>#N/A</v>
      </c>
      <c r="AN39" s="935" t="e">
        <v>#N/A</v>
      </c>
      <c r="AO39" s="935" t="e">
        <v>#N/A</v>
      </c>
      <c r="AP39" s="935" t="e">
        <v>#N/A</v>
      </c>
      <c r="AQ39" s="935" t="e">
        <v>#N/A</v>
      </c>
      <c r="AR39" s="935" t="e">
        <v>#N/A</v>
      </c>
      <c r="AS39" s="937" t="e">
        <v>#N/A</v>
      </c>
      <c r="AT39" s="938" t="e">
        <v>#N/A</v>
      </c>
      <c r="AU39" s="939" t="e">
        <v>#N/A</v>
      </c>
      <c r="AV39" s="940" t="e">
        <v>#N/A</v>
      </c>
      <c r="AW39" s="941" t="e">
        <v>#N/A</v>
      </c>
      <c r="AX39" s="938" t="e">
        <v>#N/A</v>
      </c>
      <c r="AY39" s="939" t="e">
        <v>#N/A</v>
      </c>
      <c r="AZ39" s="940" t="e">
        <v>#N/A</v>
      </c>
      <c r="BA39" s="949" t="e">
        <v>#N/A</v>
      </c>
    </row>
    <row r="40" spans="1:53" ht="12" thickBot="1" x14ac:dyDescent="0.25">
      <c r="A40" s="921">
        <v>2030.1</v>
      </c>
      <c r="B40" s="950" t="e">
        <v>#N/A</v>
      </c>
      <c r="C40" s="951" t="e">
        <v>#N/A</v>
      </c>
      <c r="D40" s="951" t="e">
        <v>#N/A</v>
      </c>
      <c r="E40" s="951" t="e">
        <v>#N/A</v>
      </c>
      <c r="F40" s="951" t="e">
        <v>#N/A</v>
      </c>
      <c r="G40" s="951" t="e">
        <v>#N/A</v>
      </c>
      <c r="H40" s="951" t="e">
        <v>#N/A</v>
      </c>
      <c r="I40" s="951" t="e">
        <v>#N/A</v>
      </c>
      <c r="J40" s="951" t="e">
        <v>#N/A</v>
      </c>
      <c r="K40" s="951" t="e">
        <v>#N/A</v>
      </c>
      <c r="L40" s="951" t="e">
        <v>#N/A</v>
      </c>
      <c r="M40" s="951" t="e">
        <v>#N/A</v>
      </c>
      <c r="N40" s="951" t="e">
        <v>#N/A</v>
      </c>
      <c r="O40" s="951" t="e">
        <v>#N/A</v>
      </c>
      <c r="P40" s="951" t="e">
        <v>#N/A</v>
      </c>
      <c r="Q40" s="951" t="e">
        <v>#N/A</v>
      </c>
      <c r="R40" s="951" t="e">
        <v>#N/A</v>
      </c>
      <c r="S40" s="951" t="e">
        <v>#N/A</v>
      </c>
      <c r="T40" s="951" t="e">
        <v>#N/A</v>
      </c>
      <c r="U40" s="951" t="e">
        <v>#N/A</v>
      </c>
      <c r="V40" s="951" t="e">
        <v>#N/A</v>
      </c>
      <c r="W40" s="951" t="e">
        <v>#N/A</v>
      </c>
      <c r="X40" s="951" t="e">
        <v>#N/A</v>
      </c>
      <c r="Y40" s="951" t="e">
        <v>#N/A</v>
      </c>
      <c r="Z40" s="951" t="e">
        <v>#N/A</v>
      </c>
      <c r="AA40" s="951" t="e">
        <v>#N/A</v>
      </c>
      <c r="AB40" s="951" t="e">
        <v>#N/A</v>
      </c>
      <c r="AC40" s="951" t="e">
        <v>#N/A</v>
      </c>
      <c r="AD40" s="951" t="e">
        <v>#N/A</v>
      </c>
      <c r="AE40" s="951" t="e">
        <v>#N/A</v>
      </c>
      <c r="AF40" s="951" t="e">
        <v>#N/A</v>
      </c>
      <c r="AG40" s="951" t="e">
        <v>#N/A</v>
      </c>
      <c r="AH40" s="951" t="e">
        <v>#N/A</v>
      </c>
      <c r="AI40" s="951" t="e">
        <v>#N/A</v>
      </c>
      <c r="AJ40" s="951" t="e">
        <v>#N/A</v>
      </c>
      <c r="AK40" s="951" t="e">
        <v>#N/A</v>
      </c>
      <c r="AL40" s="951" t="e">
        <v>#N/A</v>
      </c>
      <c r="AM40" s="951" t="e">
        <v>#N/A</v>
      </c>
      <c r="AN40" s="951" t="e">
        <v>#N/A</v>
      </c>
      <c r="AO40" s="951" t="e">
        <v>#N/A</v>
      </c>
      <c r="AP40" s="951" t="e">
        <v>#N/A</v>
      </c>
      <c r="AQ40" s="951" t="e">
        <v>#N/A</v>
      </c>
      <c r="AR40" s="951" t="e">
        <v>#N/A</v>
      </c>
      <c r="AS40" s="952" t="e">
        <v>#N/A</v>
      </c>
      <c r="AT40" s="953" t="e">
        <v>#N/A</v>
      </c>
      <c r="AU40" s="954" t="e">
        <v>#N/A</v>
      </c>
      <c r="AV40" s="955" t="e">
        <v>#N/A</v>
      </c>
      <c r="AW40" s="956" t="e">
        <v>#N/A</v>
      </c>
      <c r="AX40" s="953" t="e">
        <v>#N/A</v>
      </c>
      <c r="AY40" s="954" t="e">
        <v>#N/A</v>
      </c>
      <c r="AZ40" s="955" t="e">
        <v>#N/A</v>
      </c>
      <c r="BA40" s="957" t="e">
        <v>#N/A</v>
      </c>
    </row>
    <row r="42" spans="1:53" x14ac:dyDescent="0.2">
      <c r="B42" s="840" t="s">
        <v>317</v>
      </c>
    </row>
    <row r="43" spans="1:53" x14ac:dyDescent="0.2">
      <c r="B43" s="840" t="s">
        <v>318</v>
      </c>
    </row>
    <row r="44" spans="1:53" ht="2.25" customHeight="1" x14ac:dyDescent="0.2"/>
    <row r="45" spans="1:53" x14ac:dyDescent="0.2">
      <c r="B45" s="840" t="s">
        <v>319</v>
      </c>
    </row>
    <row r="46" spans="1:53" x14ac:dyDescent="0.2">
      <c r="B46" s="840" t="s">
        <v>320</v>
      </c>
    </row>
    <row r="47" spans="1:53" ht="3" customHeight="1" x14ac:dyDescent="0.2"/>
    <row r="48" spans="1:53" x14ac:dyDescent="0.2">
      <c r="B48" s="840" t="s">
        <v>316</v>
      </c>
    </row>
    <row r="49" spans="2:2" x14ac:dyDescent="0.2">
      <c r="B49" s="840" t="s">
        <v>315</v>
      </c>
    </row>
    <row r="50" spans="2:2" x14ac:dyDescent="0.2">
      <c r="B50" s="840" t="s">
        <v>314</v>
      </c>
    </row>
    <row r="51" spans="2:2" ht="2.25" customHeight="1" x14ac:dyDescent="0.2"/>
    <row r="52" spans="2:2" x14ac:dyDescent="0.2">
      <c r="B52" s="840" t="s">
        <v>326</v>
      </c>
    </row>
    <row r="53" spans="2:2" ht="2.25" customHeight="1" x14ac:dyDescent="0.2"/>
    <row r="54" spans="2:2" x14ac:dyDescent="0.2">
      <c r="B54" s="840" t="s">
        <v>327</v>
      </c>
    </row>
  </sheetData>
  <hyperlinks>
    <hyperlink ref="A5" location="INDICE!A8" display="VOLVER AL INDICE" xr:uid="{4EABFCC0-C482-4E9D-98F7-A1302F5E777A}"/>
    <hyperlink ref="AU9" location="'7.1'!B42" display="Microcentro (1)" xr:uid="{51C07617-B32E-4FF4-98C9-A93CA434DD10}"/>
    <hyperlink ref="AV9" location="'7.1'!B45" display="Macrocentro (2)" xr:uid="{589D6442-344D-4069-89C4-A5EC54DD0EA1}"/>
    <hyperlink ref="AW9" location="'7.1'!B48" display="Avenidas(3)" xr:uid="{A3B3899F-D073-47B8-919F-52C2B1BA8E32}"/>
    <hyperlink ref="AZ9" location="'7.1'!B52" display="Macrocentro (4)" xr:uid="{63BC9B9C-916D-44D1-9F28-C924AB9E812C}"/>
    <hyperlink ref="BA9" location="'7.1'!B54" display="Avenidas (5)" xr:uid="{641B4B11-4696-469C-BF1D-3D5AE2CA28BA}"/>
  </hyperlink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C89A-EAB6-497F-99F0-87710974B815}">
  <dimension ref="A1:V18"/>
  <sheetViews>
    <sheetView zoomScale="130" zoomScaleNormal="130" workbookViewId="0">
      <pane xSplit="1" ySplit="9" topLeftCell="B10" activePane="bottomRight" state="frozen"/>
      <selection activeCell="A2" sqref="A2"/>
      <selection pane="topRight" activeCell="B2" sqref="B2"/>
      <selection pane="bottomLeft" activeCell="A10" sqref="A10"/>
      <selection pane="bottomRight" activeCell="A5" sqref="A5"/>
    </sheetView>
  </sheetViews>
  <sheetFormatPr baseColWidth="10" defaultColWidth="9.140625" defaultRowHeight="11.25" x14ac:dyDescent="0.2"/>
  <cols>
    <col min="1" max="1" width="9.42578125" style="708" customWidth="1"/>
    <col min="2" max="22" width="10.7109375" style="708" customWidth="1"/>
    <col min="23" max="16384" width="9.140625" style="708"/>
  </cols>
  <sheetData>
    <row r="1" spans="1:22" ht="2.25" customHeight="1" x14ac:dyDescent="0.2">
      <c r="A1" s="958"/>
    </row>
    <row r="2" spans="1:22" x14ac:dyDescent="0.2">
      <c r="A2" s="793" t="s">
        <v>13</v>
      </c>
      <c r="B2" s="998" t="s">
        <v>366</v>
      </c>
      <c r="C2" s="998"/>
      <c r="D2" s="998"/>
      <c r="E2" s="998"/>
      <c r="F2" s="998"/>
      <c r="G2" s="998"/>
      <c r="H2" s="998"/>
      <c r="I2" s="998"/>
      <c r="J2" s="998"/>
      <c r="K2" s="998"/>
      <c r="L2" s="998"/>
      <c r="M2" s="998"/>
      <c r="N2" s="998"/>
      <c r="O2" s="998"/>
      <c r="P2" s="998"/>
      <c r="Q2" s="998"/>
      <c r="R2" s="998"/>
      <c r="S2" s="998"/>
      <c r="T2" s="998"/>
      <c r="U2" s="998"/>
      <c r="V2" s="999"/>
    </row>
    <row r="3" spans="1:22" x14ac:dyDescent="0.2">
      <c r="A3" s="793" t="s">
        <v>61</v>
      </c>
      <c r="B3" s="998" t="s">
        <v>338</v>
      </c>
      <c r="C3" s="998"/>
      <c r="D3" s="998"/>
      <c r="E3" s="998"/>
      <c r="F3" s="998"/>
      <c r="G3" s="998"/>
      <c r="H3" s="998"/>
      <c r="I3" s="998"/>
      <c r="J3" s="998"/>
      <c r="K3" s="998"/>
      <c r="L3" s="998"/>
      <c r="M3" s="998"/>
      <c r="N3" s="998"/>
      <c r="O3" s="998"/>
      <c r="P3" s="998"/>
      <c r="Q3" s="998"/>
      <c r="R3" s="998"/>
      <c r="S3" s="998"/>
      <c r="T3" s="998"/>
      <c r="U3" s="998"/>
      <c r="V3" s="999"/>
    </row>
    <row r="4" spans="1:22" ht="2.25" customHeight="1" x14ac:dyDescent="0.2">
      <c r="A4" s="562"/>
      <c r="B4" s="102"/>
      <c r="V4" s="709"/>
    </row>
    <row r="5" spans="1:22" ht="22.5" x14ac:dyDescent="0.2">
      <c r="A5" s="565" t="s">
        <v>84</v>
      </c>
      <c r="B5" s="102"/>
      <c r="V5" s="709"/>
    </row>
    <row r="6" spans="1:22" ht="2.25" customHeight="1" x14ac:dyDescent="0.2">
      <c r="A6" s="965"/>
      <c r="B6" s="102"/>
      <c r="V6" s="709"/>
    </row>
    <row r="7" spans="1:22" ht="22.5" x14ac:dyDescent="0.2">
      <c r="A7" s="564" t="s">
        <v>66</v>
      </c>
      <c r="B7" s="963" t="s">
        <v>19</v>
      </c>
      <c r="C7" s="959" t="s">
        <v>19</v>
      </c>
      <c r="D7" s="960" t="s">
        <v>19</v>
      </c>
      <c r="E7" s="961" t="s">
        <v>19</v>
      </c>
      <c r="F7" s="959" t="s">
        <v>19</v>
      </c>
      <c r="G7" s="960" t="s">
        <v>19</v>
      </c>
      <c r="H7" s="960" t="s">
        <v>19</v>
      </c>
      <c r="I7" s="960" t="s">
        <v>19</v>
      </c>
      <c r="J7" s="960" t="s">
        <v>19</v>
      </c>
      <c r="K7" s="960" t="s">
        <v>19</v>
      </c>
      <c r="L7" s="960" t="s">
        <v>19</v>
      </c>
      <c r="M7" s="960" t="s">
        <v>19</v>
      </c>
      <c r="N7" s="960" t="s">
        <v>19</v>
      </c>
      <c r="O7" s="960" t="s">
        <v>19</v>
      </c>
      <c r="P7" s="960" t="s">
        <v>19</v>
      </c>
      <c r="Q7" s="961" t="s">
        <v>19</v>
      </c>
      <c r="R7" s="990" t="s">
        <v>19</v>
      </c>
      <c r="S7" s="987" t="s">
        <v>19</v>
      </c>
      <c r="T7" s="960" t="s">
        <v>19</v>
      </c>
      <c r="U7" s="960" t="s">
        <v>19</v>
      </c>
      <c r="V7" s="962" t="s">
        <v>19</v>
      </c>
    </row>
    <row r="8" spans="1:22" ht="11.25" customHeight="1" x14ac:dyDescent="0.2">
      <c r="A8" s="966"/>
      <c r="B8" s="964"/>
      <c r="C8" s="984" t="s">
        <v>339</v>
      </c>
      <c r="D8" s="985"/>
      <c r="E8" s="997"/>
      <c r="F8" s="996" t="s">
        <v>340</v>
      </c>
      <c r="G8" s="996"/>
      <c r="H8" s="996"/>
      <c r="I8" s="996"/>
      <c r="J8" s="996"/>
      <c r="K8" s="996"/>
      <c r="L8" s="996"/>
      <c r="M8" s="996"/>
      <c r="N8" s="996"/>
      <c r="O8" s="996"/>
      <c r="P8" s="996"/>
      <c r="Q8" s="996"/>
      <c r="R8" s="991" t="s">
        <v>341</v>
      </c>
      <c r="S8" s="985"/>
      <c r="T8" s="985"/>
      <c r="U8" s="985"/>
      <c r="V8" s="986"/>
    </row>
    <row r="9" spans="1:22" ht="34.5" thickBot="1" x14ac:dyDescent="0.25">
      <c r="A9" s="970" t="s">
        <v>17</v>
      </c>
      <c r="B9" s="971" t="s">
        <v>28</v>
      </c>
      <c r="C9" s="972" t="s">
        <v>342</v>
      </c>
      <c r="D9" s="973" t="s">
        <v>343</v>
      </c>
      <c r="E9" s="974" t="s">
        <v>344</v>
      </c>
      <c r="F9" s="972" t="s">
        <v>347</v>
      </c>
      <c r="G9" s="973" t="s">
        <v>348</v>
      </c>
      <c r="H9" s="973" t="s">
        <v>349</v>
      </c>
      <c r="I9" s="973" t="s">
        <v>350</v>
      </c>
      <c r="J9" s="973" t="s">
        <v>351</v>
      </c>
      <c r="K9" s="973" t="s">
        <v>352</v>
      </c>
      <c r="L9" s="973" t="s">
        <v>353</v>
      </c>
      <c r="M9" s="973" t="s">
        <v>354</v>
      </c>
      <c r="N9" s="973" t="s">
        <v>355</v>
      </c>
      <c r="O9" s="973" t="s">
        <v>356</v>
      </c>
      <c r="P9" s="973" t="s">
        <v>357</v>
      </c>
      <c r="Q9" s="974" t="s">
        <v>358</v>
      </c>
      <c r="R9" s="992" t="s">
        <v>359</v>
      </c>
      <c r="S9" s="988" t="s">
        <v>371</v>
      </c>
      <c r="T9" s="973" t="s">
        <v>361</v>
      </c>
      <c r="U9" s="973" t="s">
        <v>362</v>
      </c>
      <c r="V9" s="975" t="s">
        <v>363</v>
      </c>
    </row>
    <row r="10" spans="1:22" x14ac:dyDescent="0.2">
      <c r="A10" s="967">
        <v>2022</v>
      </c>
      <c r="B10" s="982">
        <v>1237</v>
      </c>
      <c r="C10" s="981">
        <v>948</v>
      </c>
      <c r="D10" s="397">
        <v>283</v>
      </c>
      <c r="E10" s="983">
        <v>6</v>
      </c>
      <c r="F10" s="981">
        <v>2</v>
      </c>
      <c r="G10" s="397">
        <v>3</v>
      </c>
      <c r="H10" s="397">
        <v>39</v>
      </c>
      <c r="I10" s="397">
        <v>735</v>
      </c>
      <c r="J10" s="397">
        <v>84</v>
      </c>
      <c r="K10" s="397">
        <v>19</v>
      </c>
      <c r="L10" s="397">
        <v>47</v>
      </c>
      <c r="M10" s="397">
        <v>11</v>
      </c>
      <c r="N10" s="397">
        <v>4</v>
      </c>
      <c r="O10" s="397">
        <v>20</v>
      </c>
      <c r="P10" s="397">
        <v>270</v>
      </c>
      <c r="Q10" s="983">
        <v>3</v>
      </c>
      <c r="R10" s="993">
        <v>832</v>
      </c>
      <c r="S10" s="981">
        <v>562</v>
      </c>
      <c r="T10" s="397">
        <v>106</v>
      </c>
      <c r="U10" s="397">
        <v>55</v>
      </c>
      <c r="V10" s="976">
        <v>109</v>
      </c>
    </row>
    <row r="11" spans="1:22" x14ac:dyDescent="0.2">
      <c r="A11" s="967">
        <v>2023</v>
      </c>
      <c r="B11" s="92">
        <v>1173</v>
      </c>
      <c r="C11" s="63">
        <v>846</v>
      </c>
      <c r="D11" s="373">
        <v>321</v>
      </c>
      <c r="E11" s="288">
        <v>6</v>
      </c>
      <c r="F11" s="63">
        <v>1</v>
      </c>
      <c r="G11" s="373">
        <v>0</v>
      </c>
      <c r="H11" s="373">
        <v>63</v>
      </c>
      <c r="I11" s="373">
        <v>663</v>
      </c>
      <c r="J11" s="373">
        <v>77</v>
      </c>
      <c r="K11" s="373">
        <v>14</v>
      </c>
      <c r="L11" s="373">
        <v>42</v>
      </c>
      <c r="M11" s="373">
        <v>9</v>
      </c>
      <c r="N11" s="373">
        <v>8</v>
      </c>
      <c r="O11" s="373">
        <v>24</v>
      </c>
      <c r="P11" s="373">
        <v>269</v>
      </c>
      <c r="Q11" s="288">
        <v>3</v>
      </c>
      <c r="R11" s="994">
        <v>776</v>
      </c>
      <c r="S11" s="560">
        <v>536</v>
      </c>
      <c r="T11" s="373">
        <v>71</v>
      </c>
      <c r="U11" s="373">
        <v>71</v>
      </c>
      <c r="V11" s="977">
        <v>98</v>
      </c>
    </row>
    <row r="12" spans="1:22" x14ac:dyDescent="0.2">
      <c r="A12" s="967">
        <v>2024</v>
      </c>
      <c r="B12" s="92">
        <v>916</v>
      </c>
      <c r="C12" s="63">
        <v>648</v>
      </c>
      <c r="D12" s="373">
        <v>261</v>
      </c>
      <c r="E12" s="288">
        <v>7</v>
      </c>
      <c r="F12" s="63">
        <v>2</v>
      </c>
      <c r="G12" s="373">
        <v>0</v>
      </c>
      <c r="H12" s="373">
        <v>59</v>
      </c>
      <c r="I12" s="373">
        <v>494</v>
      </c>
      <c r="J12" s="373">
        <v>60</v>
      </c>
      <c r="K12" s="373">
        <v>16</v>
      </c>
      <c r="L12" s="373">
        <v>33</v>
      </c>
      <c r="M12" s="373">
        <v>5</v>
      </c>
      <c r="N12" s="373">
        <v>5</v>
      </c>
      <c r="O12" s="373">
        <v>23</v>
      </c>
      <c r="P12" s="373">
        <v>215</v>
      </c>
      <c r="Q12" s="288">
        <v>4</v>
      </c>
      <c r="R12" s="994">
        <v>763</v>
      </c>
      <c r="S12" s="560">
        <v>485</v>
      </c>
      <c r="T12" s="373">
        <v>99</v>
      </c>
      <c r="U12" s="373">
        <v>87</v>
      </c>
      <c r="V12" s="977">
        <v>92</v>
      </c>
    </row>
    <row r="13" spans="1:22" x14ac:dyDescent="0.2">
      <c r="A13" s="967">
        <v>2025</v>
      </c>
      <c r="B13" s="92">
        <v>1035</v>
      </c>
      <c r="C13" s="63">
        <v>776</v>
      </c>
      <c r="D13" s="373">
        <v>256</v>
      </c>
      <c r="E13" s="288">
        <v>3</v>
      </c>
      <c r="F13" s="63">
        <v>1</v>
      </c>
      <c r="G13" s="373">
        <v>0</v>
      </c>
      <c r="H13" s="373">
        <v>34</v>
      </c>
      <c r="I13" s="373">
        <v>589</v>
      </c>
      <c r="J13" s="373">
        <v>67</v>
      </c>
      <c r="K13" s="373">
        <v>20</v>
      </c>
      <c r="L13" s="373">
        <v>36</v>
      </c>
      <c r="M13" s="373">
        <v>4</v>
      </c>
      <c r="N13" s="373">
        <v>9</v>
      </c>
      <c r="O13" s="373">
        <v>30</v>
      </c>
      <c r="P13" s="373">
        <v>238</v>
      </c>
      <c r="Q13" s="288">
        <v>7</v>
      </c>
      <c r="R13" s="994">
        <v>711</v>
      </c>
      <c r="S13" s="560">
        <v>413</v>
      </c>
      <c r="T13" s="373">
        <v>124</v>
      </c>
      <c r="U13" s="373">
        <v>70</v>
      </c>
      <c r="V13" s="977">
        <v>104</v>
      </c>
    </row>
    <row r="14" spans="1:22" x14ac:dyDescent="0.2">
      <c r="A14" s="967">
        <v>2026</v>
      </c>
      <c r="B14" s="92" t="e">
        <v>#N/A</v>
      </c>
      <c r="C14" s="63" t="e">
        <v>#N/A</v>
      </c>
      <c r="D14" s="373" t="e">
        <v>#N/A</v>
      </c>
      <c r="E14" s="288" t="e">
        <v>#N/A</v>
      </c>
      <c r="F14" s="63" t="e">
        <v>#N/A</v>
      </c>
      <c r="G14" s="373" t="e">
        <v>#N/A</v>
      </c>
      <c r="H14" s="373" t="e">
        <v>#N/A</v>
      </c>
      <c r="I14" s="373" t="e">
        <v>#N/A</v>
      </c>
      <c r="J14" s="373" t="e">
        <v>#N/A</v>
      </c>
      <c r="K14" s="373" t="e">
        <v>#N/A</v>
      </c>
      <c r="L14" s="373" t="e">
        <v>#N/A</v>
      </c>
      <c r="M14" s="373" t="e">
        <v>#N/A</v>
      </c>
      <c r="N14" s="373" t="e">
        <v>#N/A</v>
      </c>
      <c r="O14" s="373" t="e">
        <v>#N/A</v>
      </c>
      <c r="P14" s="373" t="e">
        <v>#N/A</v>
      </c>
      <c r="Q14" s="288" t="e">
        <v>#N/A</v>
      </c>
      <c r="R14" s="994" t="e">
        <v>#N/A</v>
      </c>
      <c r="S14" s="560" t="e">
        <v>#N/A</v>
      </c>
      <c r="T14" s="373" t="e">
        <v>#N/A</v>
      </c>
      <c r="U14" s="373" t="e">
        <v>#N/A</v>
      </c>
      <c r="V14" s="977" t="e">
        <v>#N/A</v>
      </c>
    </row>
    <row r="15" spans="1:22" x14ac:dyDescent="0.2">
      <c r="A15" s="967">
        <v>2027</v>
      </c>
      <c r="B15" s="92" t="e">
        <v>#N/A</v>
      </c>
      <c r="C15" s="63" t="e">
        <v>#N/A</v>
      </c>
      <c r="D15" s="373" t="e">
        <v>#N/A</v>
      </c>
      <c r="E15" s="288" t="e">
        <v>#N/A</v>
      </c>
      <c r="F15" s="63" t="e">
        <v>#N/A</v>
      </c>
      <c r="G15" s="373" t="e">
        <v>#N/A</v>
      </c>
      <c r="H15" s="373" t="e">
        <v>#N/A</v>
      </c>
      <c r="I15" s="373" t="e">
        <v>#N/A</v>
      </c>
      <c r="J15" s="373" t="e">
        <v>#N/A</v>
      </c>
      <c r="K15" s="373" t="e">
        <v>#N/A</v>
      </c>
      <c r="L15" s="373" t="e">
        <v>#N/A</v>
      </c>
      <c r="M15" s="373" t="e">
        <v>#N/A</v>
      </c>
      <c r="N15" s="373" t="e">
        <v>#N/A</v>
      </c>
      <c r="O15" s="373" t="e">
        <v>#N/A</v>
      </c>
      <c r="P15" s="373" t="e">
        <v>#N/A</v>
      </c>
      <c r="Q15" s="288" t="e">
        <v>#N/A</v>
      </c>
      <c r="R15" s="994" t="e">
        <v>#N/A</v>
      </c>
      <c r="S15" s="560" t="e">
        <v>#N/A</v>
      </c>
      <c r="T15" s="373" t="e">
        <v>#N/A</v>
      </c>
      <c r="U15" s="373" t="e">
        <v>#N/A</v>
      </c>
      <c r="V15" s="977" t="e">
        <v>#N/A</v>
      </c>
    </row>
    <row r="16" spans="1:22" x14ac:dyDescent="0.2">
      <c r="A16" s="967">
        <v>2028</v>
      </c>
      <c r="B16" s="92" t="e">
        <v>#N/A</v>
      </c>
      <c r="C16" s="63" t="e">
        <v>#N/A</v>
      </c>
      <c r="D16" s="373" t="e">
        <v>#N/A</v>
      </c>
      <c r="E16" s="288" t="e">
        <v>#N/A</v>
      </c>
      <c r="F16" s="63" t="e">
        <v>#N/A</v>
      </c>
      <c r="G16" s="373" t="e">
        <v>#N/A</v>
      </c>
      <c r="H16" s="373" t="e">
        <v>#N/A</v>
      </c>
      <c r="I16" s="373" t="e">
        <v>#N/A</v>
      </c>
      <c r="J16" s="373" t="e">
        <v>#N/A</v>
      </c>
      <c r="K16" s="373" t="e">
        <v>#N/A</v>
      </c>
      <c r="L16" s="373" t="e">
        <v>#N/A</v>
      </c>
      <c r="M16" s="373" t="e">
        <v>#N/A</v>
      </c>
      <c r="N16" s="373" t="e">
        <v>#N/A</v>
      </c>
      <c r="O16" s="373" t="e">
        <v>#N/A</v>
      </c>
      <c r="P16" s="373" t="e">
        <v>#N/A</v>
      </c>
      <c r="Q16" s="288" t="e">
        <v>#N/A</v>
      </c>
      <c r="R16" s="994" t="e">
        <v>#N/A</v>
      </c>
      <c r="S16" s="560" t="e">
        <v>#N/A</v>
      </c>
      <c r="T16" s="373" t="e">
        <v>#N/A</v>
      </c>
      <c r="U16" s="373" t="e">
        <v>#N/A</v>
      </c>
      <c r="V16" s="977" t="e">
        <v>#N/A</v>
      </c>
    </row>
    <row r="17" spans="1:22" x14ac:dyDescent="0.2">
      <c r="A17" s="967">
        <v>2029</v>
      </c>
      <c r="B17" s="92" t="e">
        <v>#N/A</v>
      </c>
      <c r="C17" s="63" t="e">
        <v>#N/A</v>
      </c>
      <c r="D17" s="373" t="e">
        <v>#N/A</v>
      </c>
      <c r="E17" s="288" t="e">
        <v>#N/A</v>
      </c>
      <c r="F17" s="63" t="e">
        <v>#N/A</v>
      </c>
      <c r="G17" s="373" t="e">
        <v>#N/A</v>
      </c>
      <c r="H17" s="373" t="e">
        <v>#N/A</v>
      </c>
      <c r="I17" s="373" t="e">
        <v>#N/A</v>
      </c>
      <c r="J17" s="373" t="e">
        <v>#N/A</v>
      </c>
      <c r="K17" s="373" t="e">
        <v>#N/A</v>
      </c>
      <c r="L17" s="373" t="e">
        <v>#N/A</v>
      </c>
      <c r="M17" s="373" t="e">
        <v>#N/A</v>
      </c>
      <c r="N17" s="373" t="e">
        <v>#N/A</v>
      </c>
      <c r="O17" s="373" t="e">
        <v>#N/A</v>
      </c>
      <c r="P17" s="373" t="e">
        <v>#N/A</v>
      </c>
      <c r="Q17" s="288" t="e">
        <v>#N/A</v>
      </c>
      <c r="R17" s="994" t="e">
        <v>#N/A</v>
      </c>
      <c r="S17" s="560" t="e">
        <v>#N/A</v>
      </c>
      <c r="T17" s="373" t="e">
        <v>#N/A</v>
      </c>
      <c r="U17" s="373" t="e">
        <v>#N/A</v>
      </c>
      <c r="V17" s="977" t="e">
        <v>#N/A</v>
      </c>
    </row>
    <row r="18" spans="1:22" ht="12" thickBot="1" x14ac:dyDescent="0.25">
      <c r="A18" s="968">
        <v>2030</v>
      </c>
      <c r="B18" s="978" t="e">
        <v>#N/A</v>
      </c>
      <c r="C18" s="613" t="e">
        <v>#N/A</v>
      </c>
      <c r="D18" s="614" t="e">
        <v>#N/A</v>
      </c>
      <c r="E18" s="979" t="e">
        <v>#N/A</v>
      </c>
      <c r="F18" s="613" t="e">
        <v>#N/A</v>
      </c>
      <c r="G18" s="614" t="e">
        <v>#N/A</v>
      </c>
      <c r="H18" s="614" t="e">
        <v>#N/A</v>
      </c>
      <c r="I18" s="614" t="e">
        <v>#N/A</v>
      </c>
      <c r="J18" s="614" t="e">
        <v>#N/A</v>
      </c>
      <c r="K18" s="614" t="e">
        <v>#N/A</v>
      </c>
      <c r="L18" s="614" t="e">
        <v>#N/A</v>
      </c>
      <c r="M18" s="614" t="e">
        <v>#N/A</v>
      </c>
      <c r="N18" s="614" t="e">
        <v>#N/A</v>
      </c>
      <c r="O18" s="614" t="e">
        <v>#N/A</v>
      </c>
      <c r="P18" s="614" t="e">
        <v>#N/A</v>
      </c>
      <c r="Q18" s="979" t="e">
        <v>#N/A</v>
      </c>
      <c r="R18" s="995" t="e">
        <v>#N/A</v>
      </c>
      <c r="S18" s="989" t="e">
        <v>#N/A</v>
      </c>
      <c r="T18" s="614" t="e">
        <v>#N/A</v>
      </c>
      <c r="U18" s="614" t="e">
        <v>#N/A</v>
      </c>
      <c r="V18" s="980" t="e">
        <v>#N/A</v>
      </c>
    </row>
  </sheetData>
  <hyperlinks>
    <hyperlink ref="A4" location="INDICE!A13" display="VOLVER AL INDICE" xr:uid="{F3D9B08D-1927-4D9E-BDDA-00E54146286C}"/>
    <hyperlink ref="A5" location="INDICE!A8" display="VOLVER AL INDICE" xr:uid="{AA08B2F2-CA0B-4A18-BC11-D1B515EA59CB}"/>
  </hyperlink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A15D6-350C-49A1-9B5E-391955E12244}">
  <dimension ref="A1:X17"/>
  <sheetViews>
    <sheetView zoomScale="130" zoomScaleNormal="130" workbookViewId="0">
      <pane xSplit="1" ySplit="9" topLeftCell="E10" activePane="bottomRight" state="frozen"/>
      <selection activeCell="A2" sqref="A2"/>
      <selection pane="topRight" activeCell="B2" sqref="B2"/>
      <selection pane="bottomLeft" activeCell="A10" sqref="A10"/>
      <selection pane="bottomRight" activeCell="A5" sqref="A5"/>
    </sheetView>
  </sheetViews>
  <sheetFormatPr baseColWidth="10" defaultColWidth="9.140625" defaultRowHeight="11.25" x14ac:dyDescent="0.2"/>
  <cols>
    <col min="1" max="1" width="9.42578125" style="708" customWidth="1"/>
    <col min="2" max="24" width="10.7109375" style="708" customWidth="1"/>
    <col min="25" max="16384" width="9.140625" style="708"/>
  </cols>
  <sheetData>
    <row r="1" spans="1:24" ht="3" customHeight="1" x14ac:dyDescent="0.2">
      <c r="A1" s="958"/>
      <c r="X1" s="999"/>
    </row>
    <row r="2" spans="1:24" x14ac:dyDescent="0.2">
      <c r="A2" s="793" t="s">
        <v>13</v>
      </c>
      <c r="B2" s="998" t="s">
        <v>367</v>
      </c>
      <c r="C2" s="998"/>
      <c r="D2" s="998"/>
      <c r="E2" s="998"/>
      <c r="F2" s="998"/>
      <c r="G2" s="998"/>
      <c r="H2" s="998"/>
      <c r="I2" s="998"/>
      <c r="J2" s="998"/>
      <c r="K2" s="998"/>
      <c r="L2" s="998"/>
      <c r="M2" s="998"/>
      <c r="N2" s="998"/>
      <c r="O2" s="998"/>
      <c r="P2" s="998"/>
      <c r="Q2" s="998"/>
      <c r="R2" s="998"/>
      <c r="S2" s="998"/>
      <c r="T2" s="998"/>
      <c r="U2" s="998"/>
      <c r="V2" s="998"/>
      <c r="W2" s="998"/>
      <c r="X2" s="999"/>
    </row>
    <row r="3" spans="1:24" x14ac:dyDescent="0.2">
      <c r="A3" s="793" t="s">
        <v>61</v>
      </c>
      <c r="B3" s="998" t="s">
        <v>338</v>
      </c>
      <c r="C3" s="998"/>
      <c r="D3" s="998"/>
      <c r="E3" s="998"/>
      <c r="F3" s="998"/>
      <c r="G3" s="998"/>
      <c r="H3" s="998"/>
      <c r="I3" s="998"/>
      <c r="J3" s="998"/>
      <c r="K3" s="998"/>
      <c r="L3" s="998"/>
      <c r="M3" s="998"/>
      <c r="N3" s="998"/>
      <c r="O3" s="998"/>
      <c r="P3" s="998"/>
      <c r="Q3" s="998"/>
      <c r="R3" s="998"/>
      <c r="S3" s="998"/>
      <c r="T3" s="998"/>
      <c r="U3" s="998"/>
      <c r="V3" s="998"/>
      <c r="W3" s="998"/>
      <c r="X3" s="999"/>
    </row>
    <row r="4" spans="1:24" ht="3" customHeight="1" x14ac:dyDescent="0.2">
      <c r="A4" s="562"/>
      <c r="B4" s="102"/>
      <c r="X4" s="709"/>
    </row>
    <row r="5" spans="1:24" ht="22.5" x14ac:dyDescent="0.2">
      <c r="A5" s="565" t="s">
        <v>84</v>
      </c>
      <c r="B5" s="102"/>
      <c r="X5" s="709"/>
    </row>
    <row r="6" spans="1:24" ht="3" customHeight="1" x14ac:dyDescent="0.2">
      <c r="A6" s="965"/>
      <c r="B6" s="102"/>
      <c r="X6" s="709"/>
    </row>
    <row r="7" spans="1:24" ht="22.5" x14ac:dyDescent="0.2">
      <c r="A7" s="564" t="s">
        <v>66</v>
      </c>
      <c r="B7" s="963" t="s">
        <v>19</v>
      </c>
      <c r="C7" s="959" t="s">
        <v>19</v>
      </c>
      <c r="D7" s="960" t="s">
        <v>19</v>
      </c>
      <c r="E7" s="960" t="s">
        <v>19</v>
      </c>
      <c r="F7" s="960" t="s">
        <v>19</v>
      </c>
      <c r="G7" s="961" t="s">
        <v>19</v>
      </c>
      <c r="H7" s="960" t="s">
        <v>19</v>
      </c>
      <c r="I7" s="960" t="s">
        <v>19</v>
      </c>
      <c r="J7" s="960" t="s">
        <v>19</v>
      </c>
      <c r="K7" s="960" t="s">
        <v>19</v>
      </c>
      <c r="L7" s="960" t="s">
        <v>19</v>
      </c>
      <c r="M7" s="960" t="s">
        <v>19</v>
      </c>
      <c r="N7" s="960" t="s">
        <v>19</v>
      </c>
      <c r="O7" s="960" t="s">
        <v>19</v>
      </c>
      <c r="P7" s="960" t="s">
        <v>19</v>
      </c>
      <c r="Q7" s="960" t="s">
        <v>19</v>
      </c>
      <c r="R7" s="960" t="s">
        <v>19</v>
      </c>
      <c r="S7" s="1001" t="s">
        <v>19</v>
      </c>
      <c r="T7" s="990" t="s">
        <v>19</v>
      </c>
      <c r="U7" s="960" t="s">
        <v>19</v>
      </c>
      <c r="V7" s="960" t="s">
        <v>19</v>
      </c>
      <c r="W7" s="960" t="s">
        <v>19</v>
      </c>
      <c r="X7" s="962" t="s">
        <v>19</v>
      </c>
    </row>
    <row r="8" spans="1:24" ht="11.25" customHeight="1" x14ac:dyDescent="0.2">
      <c r="A8" s="966"/>
      <c r="B8" s="964"/>
      <c r="C8" s="984" t="s">
        <v>339</v>
      </c>
      <c r="D8" s="985"/>
      <c r="E8" s="985"/>
      <c r="F8" s="985"/>
      <c r="G8" s="997"/>
      <c r="H8" s="996" t="s">
        <v>372</v>
      </c>
      <c r="I8" s="996"/>
      <c r="J8" s="996"/>
      <c r="K8" s="996"/>
      <c r="L8" s="996"/>
      <c r="M8" s="996"/>
      <c r="N8" s="996"/>
      <c r="O8" s="996"/>
      <c r="P8" s="996"/>
      <c r="Q8" s="996"/>
      <c r="R8" s="996"/>
      <c r="S8" s="1002"/>
      <c r="T8" s="1000" t="s">
        <v>341</v>
      </c>
      <c r="U8" s="985"/>
      <c r="V8" s="985"/>
      <c r="W8" s="985"/>
      <c r="X8" s="986"/>
    </row>
    <row r="9" spans="1:24" ht="35.25" customHeight="1" thickBot="1" x14ac:dyDescent="0.25">
      <c r="A9" s="970" t="s">
        <v>17</v>
      </c>
      <c r="B9" s="971" t="s">
        <v>28</v>
      </c>
      <c r="C9" s="972" t="s">
        <v>342</v>
      </c>
      <c r="D9" s="973" t="s">
        <v>343</v>
      </c>
      <c r="E9" s="973" t="s">
        <v>344</v>
      </c>
      <c r="F9" s="973" t="s">
        <v>345</v>
      </c>
      <c r="G9" s="974" t="s">
        <v>346</v>
      </c>
      <c r="H9" s="973" t="s">
        <v>347</v>
      </c>
      <c r="I9" s="973" t="s">
        <v>348</v>
      </c>
      <c r="J9" s="973" t="s">
        <v>349</v>
      </c>
      <c r="K9" s="973" t="s">
        <v>350</v>
      </c>
      <c r="L9" s="973" t="s">
        <v>351</v>
      </c>
      <c r="M9" s="973" t="s">
        <v>352</v>
      </c>
      <c r="N9" s="973" t="s">
        <v>193</v>
      </c>
      <c r="O9" s="973" t="s">
        <v>354</v>
      </c>
      <c r="P9" s="973" t="s">
        <v>355</v>
      </c>
      <c r="Q9" s="973" t="s">
        <v>356</v>
      </c>
      <c r="R9" s="973" t="s">
        <v>357</v>
      </c>
      <c r="S9" s="1003" t="s">
        <v>358</v>
      </c>
      <c r="T9" s="992" t="s">
        <v>359</v>
      </c>
      <c r="U9" s="973" t="s">
        <v>360</v>
      </c>
      <c r="V9" s="973" t="s">
        <v>361</v>
      </c>
      <c r="W9" s="973" t="s">
        <v>362</v>
      </c>
      <c r="X9" s="975" t="s">
        <v>363</v>
      </c>
    </row>
    <row r="10" spans="1:24" x14ac:dyDescent="0.2">
      <c r="A10" s="967">
        <v>2023</v>
      </c>
      <c r="B10" s="982">
        <v>564</v>
      </c>
      <c r="C10" s="981">
        <v>422</v>
      </c>
      <c r="D10" s="397">
        <v>117</v>
      </c>
      <c r="E10" s="397">
        <v>2</v>
      </c>
      <c r="F10" s="397">
        <v>3</v>
      </c>
      <c r="G10" s="983">
        <v>20</v>
      </c>
      <c r="H10" s="397">
        <v>0</v>
      </c>
      <c r="I10" s="397">
        <v>6</v>
      </c>
      <c r="J10" s="397">
        <v>11</v>
      </c>
      <c r="K10" s="397">
        <v>383</v>
      </c>
      <c r="L10" s="397">
        <v>43</v>
      </c>
      <c r="M10" s="397">
        <v>6</v>
      </c>
      <c r="N10" s="397">
        <v>13</v>
      </c>
      <c r="O10" s="397">
        <v>0</v>
      </c>
      <c r="P10" s="397">
        <v>0</v>
      </c>
      <c r="Q10" s="397">
        <v>14</v>
      </c>
      <c r="R10" s="397">
        <v>86</v>
      </c>
      <c r="S10" s="983">
        <v>2</v>
      </c>
      <c r="T10" s="993">
        <v>466</v>
      </c>
      <c r="U10" s="397">
        <v>375</v>
      </c>
      <c r="V10" s="397">
        <v>34</v>
      </c>
      <c r="W10" s="397">
        <v>36</v>
      </c>
      <c r="X10" s="976">
        <v>21</v>
      </c>
    </row>
    <row r="11" spans="1:24" x14ac:dyDescent="0.2">
      <c r="A11" s="967">
        <v>2024</v>
      </c>
      <c r="B11" s="92">
        <v>556</v>
      </c>
      <c r="C11" s="63">
        <v>397</v>
      </c>
      <c r="D11" s="373">
        <v>140</v>
      </c>
      <c r="E11" s="373">
        <v>3</v>
      </c>
      <c r="F11" s="373">
        <v>10</v>
      </c>
      <c r="G11" s="288">
        <v>6</v>
      </c>
      <c r="H11" s="373">
        <v>0</v>
      </c>
      <c r="I11" s="373">
        <v>0</v>
      </c>
      <c r="J11" s="373">
        <v>1</v>
      </c>
      <c r="K11" s="373">
        <v>368</v>
      </c>
      <c r="L11" s="373">
        <v>57</v>
      </c>
      <c r="M11" s="373">
        <v>15</v>
      </c>
      <c r="N11" s="373">
        <v>12</v>
      </c>
      <c r="O11" s="373">
        <v>2</v>
      </c>
      <c r="P11" s="373">
        <v>5</v>
      </c>
      <c r="Q11" s="373">
        <v>16</v>
      </c>
      <c r="R11" s="373">
        <v>79</v>
      </c>
      <c r="S11" s="1004">
        <v>1</v>
      </c>
      <c r="T11" s="994">
        <v>430</v>
      </c>
      <c r="U11" s="373">
        <v>325</v>
      </c>
      <c r="V11" s="373">
        <v>48</v>
      </c>
      <c r="W11" s="373">
        <v>49</v>
      </c>
      <c r="X11" s="977">
        <v>8</v>
      </c>
    </row>
    <row r="12" spans="1:24" x14ac:dyDescent="0.2">
      <c r="A12" s="967">
        <v>2025</v>
      </c>
      <c r="B12" s="92">
        <v>679</v>
      </c>
      <c r="C12" s="63">
        <v>537</v>
      </c>
      <c r="D12" s="373">
        <v>140</v>
      </c>
      <c r="E12" s="373">
        <v>2</v>
      </c>
      <c r="F12" s="373">
        <v>0</v>
      </c>
      <c r="G12" s="288">
        <v>0</v>
      </c>
      <c r="H12" s="373">
        <v>0</v>
      </c>
      <c r="I12" s="373">
        <v>0</v>
      </c>
      <c r="J12" s="373">
        <v>24</v>
      </c>
      <c r="K12" s="373">
        <v>413</v>
      </c>
      <c r="L12" s="373">
        <v>50</v>
      </c>
      <c r="M12" s="373">
        <v>16</v>
      </c>
      <c r="N12" s="373">
        <v>12</v>
      </c>
      <c r="O12" s="373">
        <v>0</v>
      </c>
      <c r="P12" s="373">
        <v>5</v>
      </c>
      <c r="Q12" s="373">
        <v>19</v>
      </c>
      <c r="R12" s="373">
        <v>139</v>
      </c>
      <c r="S12" s="1004">
        <v>1</v>
      </c>
      <c r="T12" s="994">
        <v>375</v>
      </c>
      <c r="U12" s="373">
        <v>253</v>
      </c>
      <c r="V12" s="373">
        <v>59</v>
      </c>
      <c r="W12" s="373">
        <v>16</v>
      </c>
      <c r="X12" s="977">
        <v>47</v>
      </c>
    </row>
    <row r="13" spans="1:24" x14ac:dyDescent="0.2">
      <c r="A13" s="967">
        <v>2026</v>
      </c>
      <c r="B13" s="92" t="e">
        <v>#N/A</v>
      </c>
      <c r="C13" s="63" t="e">
        <v>#N/A</v>
      </c>
      <c r="D13" s="373" t="e">
        <v>#N/A</v>
      </c>
      <c r="E13" s="373" t="e">
        <v>#N/A</v>
      </c>
      <c r="F13" s="373" t="e">
        <v>#N/A</v>
      </c>
      <c r="G13" s="288" t="e">
        <v>#N/A</v>
      </c>
      <c r="H13" s="373" t="e">
        <v>#N/A</v>
      </c>
      <c r="I13" s="373" t="e">
        <v>#N/A</v>
      </c>
      <c r="J13" s="373" t="e">
        <v>#N/A</v>
      </c>
      <c r="K13" s="373" t="e">
        <v>#N/A</v>
      </c>
      <c r="L13" s="373" t="e">
        <v>#N/A</v>
      </c>
      <c r="M13" s="373" t="e">
        <v>#N/A</v>
      </c>
      <c r="N13" s="373" t="e">
        <v>#N/A</v>
      </c>
      <c r="O13" s="373" t="e">
        <v>#N/A</v>
      </c>
      <c r="P13" s="373" t="e">
        <v>#N/A</v>
      </c>
      <c r="Q13" s="373" t="e">
        <v>#N/A</v>
      </c>
      <c r="R13" s="373" t="e">
        <v>#N/A</v>
      </c>
      <c r="S13" s="1004" t="e">
        <v>#N/A</v>
      </c>
      <c r="T13" s="994" t="e">
        <v>#N/A</v>
      </c>
      <c r="U13" s="373" t="e">
        <v>#N/A</v>
      </c>
      <c r="V13" s="373" t="e">
        <v>#N/A</v>
      </c>
      <c r="W13" s="373" t="e">
        <v>#N/A</v>
      </c>
      <c r="X13" s="977" t="e">
        <v>#N/A</v>
      </c>
    </row>
    <row r="14" spans="1:24" x14ac:dyDescent="0.2">
      <c r="A14" s="967">
        <v>2027</v>
      </c>
      <c r="B14" s="92" t="e">
        <v>#N/A</v>
      </c>
      <c r="C14" s="63" t="e">
        <v>#N/A</v>
      </c>
      <c r="D14" s="373" t="e">
        <v>#N/A</v>
      </c>
      <c r="E14" s="373" t="e">
        <v>#N/A</v>
      </c>
      <c r="F14" s="373" t="e">
        <v>#N/A</v>
      </c>
      <c r="G14" s="288" t="e">
        <v>#N/A</v>
      </c>
      <c r="H14" s="373" t="e">
        <v>#N/A</v>
      </c>
      <c r="I14" s="373" t="e">
        <v>#N/A</v>
      </c>
      <c r="J14" s="373" t="e">
        <v>#N/A</v>
      </c>
      <c r="K14" s="373" t="e">
        <v>#N/A</v>
      </c>
      <c r="L14" s="373" t="e">
        <v>#N/A</v>
      </c>
      <c r="M14" s="373" t="e">
        <v>#N/A</v>
      </c>
      <c r="N14" s="373" t="e">
        <v>#N/A</v>
      </c>
      <c r="O14" s="373" t="e">
        <v>#N/A</v>
      </c>
      <c r="P14" s="373" t="e">
        <v>#N/A</v>
      </c>
      <c r="Q14" s="373" t="e">
        <v>#N/A</v>
      </c>
      <c r="R14" s="373" t="e">
        <v>#N/A</v>
      </c>
      <c r="S14" s="1004" t="e">
        <v>#N/A</v>
      </c>
      <c r="T14" s="994" t="e">
        <v>#N/A</v>
      </c>
      <c r="U14" s="373" t="e">
        <v>#N/A</v>
      </c>
      <c r="V14" s="373" t="e">
        <v>#N/A</v>
      </c>
      <c r="W14" s="373" t="e">
        <v>#N/A</v>
      </c>
      <c r="X14" s="977" t="e">
        <v>#N/A</v>
      </c>
    </row>
    <row r="15" spans="1:24" x14ac:dyDescent="0.2">
      <c r="A15" s="967">
        <v>2028</v>
      </c>
      <c r="B15" s="92" t="e">
        <v>#N/A</v>
      </c>
      <c r="C15" s="63" t="e">
        <v>#N/A</v>
      </c>
      <c r="D15" s="373" t="e">
        <v>#N/A</v>
      </c>
      <c r="E15" s="373" t="e">
        <v>#N/A</v>
      </c>
      <c r="F15" s="373" t="e">
        <v>#N/A</v>
      </c>
      <c r="G15" s="288" t="e">
        <v>#N/A</v>
      </c>
      <c r="H15" s="373" t="e">
        <v>#N/A</v>
      </c>
      <c r="I15" s="373" t="e">
        <v>#N/A</v>
      </c>
      <c r="J15" s="373" t="e">
        <v>#N/A</v>
      </c>
      <c r="K15" s="373" t="e">
        <v>#N/A</v>
      </c>
      <c r="L15" s="373" t="e">
        <v>#N/A</v>
      </c>
      <c r="M15" s="373" t="e">
        <v>#N/A</v>
      </c>
      <c r="N15" s="373" t="e">
        <v>#N/A</v>
      </c>
      <c r="O15" s="373" t="e">
        <v>#N/A</v>
      </c>
      <c r="P15" s="373" t="e">
        <v>#N/A</v>
      </c>
      <c r="Q15" s="373" t="e">
        <v>#N/A</v>
      </c>
      <c r="R15" s="373" t="e">
        <v>#N/A</v>
      </c>
      <c r="S15" s="1004" t="e">
        <v>#N/A</v>
      </c>
      <c r="T15" s="994" t="e">
        <v>#N/A</v>
      </c>
      <c r="U15" s="373" t="e">
        <v>#N/A</v>
      </c>
      <c r="V15" s="373" t="e">
        <v>#N/A</v>
      </c>
      <c r="W15" s="373" t="e">
        <v>#N/A</v>
      </c>
      <c r="X15" s="977" t="e">
        <v>#N/A</v>
      </c>
    </row>
    <row r="16" spans="1:24" x14ac:dyDescent="0.2">
      <c r="A16" s="967">
        <v>2029</v>
      </c>
      <c r="B16" s="92" t="e">
        <v>#N/A</v>
      </c>
      <c r="C16" s="63" t="e">
        <v>#N/A</v>
      </c>
      <c r="D16" s="373" t="e">
        <v>#N/A</v>
      </c>
      <c r="E16" s="373" t="e">
        <v>#N/A</v>
      </c>
      <c r="F16" s="373" t="e">
        <v>#N/A</v>
      </c>
      <c r="G16" s="288" t="e">
        <v>#N/A</v>
      </c>
      <c r="H16" s="373" t="e">
        <v>#N/A</v>
      </c>
      <c r="I16" s="373" t="e">
        <v>#N/A</v>
      </c>
      <c r="J16" s="373" t="e">
        <v>#N/A</v>
      </c>
      <c r="K16" s="373" t="e">
        <v>#N/A</v>
      </c>
      <c r="L16" s="373" t="e">
        <v>#N/A</v>
      </c>
      <c r="M16" s="373" t="e">
        <v>#N/A</v>
      </c>
      <c r="N16" s="373" t="e">
        <v>#N/A</v>
      </c>
      <c r="O16" s="373" t="e">
        <v>#N/A</v>
      </c>
      <c r="P16" s="373" t="e">
        <v>#N/A</v>
      </c>
      <c r="Q16" s="373" t="e">
        <v>#N/A</v>
      </c>
      <c r="R16" s="373" t="e">
        <v>#N/A</v>
      </c>
      <c r="S16" s="1004" t="e">
        <v>#N/A</v>
      </c>
      <c r="T16" s="994" t="e">
        <v>#N/A</v>
      </c>
      <c r="U16" s="373" t="e">
        <v>#N/A</v>
      </c>
      <c r="V16" s="373" t="e">
        <v>#N/A</v>
      </c>
      <c r="W16" s="373" t="e">
        <v>#N/A</v>
      </c>
      <c r="X16" s="977" t="e">
        <v>#N/A</v>
      </c>
    </row>
    <row r="17" spans="1:24" ht="12" thickBot="1" x14ac:dyDescent="0.25">
      <c r="A17" s="968">
        <v>2030</v>
      </c>
      <c r="B17" s="978" t="e">
        <v>#N/A</v>
      </c>
      <c r="C17" s="613" t="e">
        <v>#N/A</v>
      </c>
      <c r="D17" s="614" t="e">
        <v>#N/A</v>
      </c>
      <c r="E17" s="614" t="e">
        <v>#N/A</v>
      </c>
      <c r="F17" s="614" t="e">
        <v>#N/A</v>
      </c>
      <c r="G17" s="979" t="e">
        <v>#N/A</v>
      </c>
      <c r="H17" s="614" t="e">
        <v>#N/A</v>
      </c>
      <c r="I17" s="614" t="e">
        <v>#N/A</v>
      </c>
      <c r="J17" s="614" t="e">
        <v>#N/A</v>
      </c>
      <c r="K17" s="614" t="e">
        <v>#N/A</v>
      </c>
      <c r="L17" s="614" t="e">
        <v>#N/A</v>
      </c>
      <c r="M17" s="614" t="e">
        <v>#N/A</v>
      </c>
      <c r="N17" s="614" t="e">
        <v>#N/A</v>
      </c>
      <c r="O17" s="614" t="e">
        <v>#N/A</v>
      </c>
      <c r="P17" s="614" t="e">
        <v>#N/A</v>
      </c>
      <c r="Q17" s="614" t="e">
        <v>#N/A</v>
      </c>
      <c r="R17" s="614" t="e">
        <v>#N/A</v>
      </c>
      <c r="S17" s="1005" t="e">
        <v>#N/A</v>
      </c>
      <c r="T17" s="995" t="e">
        <v>#N/A</v>
      </c>
      <c r="U17" s="614" t="e">
        <v>#N/A</v>
      </c>
      <c r="V17" s="614" t="e">
        <v>#N/A</v>
      </c>
      <c r="W17" s="614" t="e">
        <v>#N/A</v>
      </c>
      <c r="X17" s="980" t="e">
        <v>#N/A</v>
      </c>
    </row>
  </sheetData>
  <hyperlinks>
    <hyperlink ref="A4" location="INDICE!A13" display="VOLVER AL INDICE" xr:uid="{DCAE2720-CA17-4E11-A287-B0AAD69A4079}"/>
    <hyperlink ref="A5" location="INDICE!A8" display="VOLVER AL INDICE" xr:uid="{BD66C1E5-B58F-4EFB-86C8-DA7CCEBF563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999"/>
  <sheetViews>
    <sheetView zoomScale="130" zoomScaleNormal="130" workbookViewId="0">
      <pane xSplit="1" ySplit="9" topLeftCell="B10" activePane="bottomRight" state="frozen"/>
      <selection pane="topRight" activeCell="B1" sqref="B1"/>
      <selection pane="bottomLeft" activeCell="A10" sqref="A10"/>
      <selection pane="bottomRight" activeCell="A5" sqref="A5"/>
    </sheetView>
  </sheetViews>
  <sheetFormatPr baseColWidth="10" defaultColWidth="14.42578125" defaultRowHeight="15" customHeight="1" x14ac:dyDescent="0.2"/>
  <cols>
    <col min="1" max="1" width="9.85546875" style="81" customWidth="1"/>
    <col min="2" max="6" width="21.42578125" style="81" customWidth="1"/>
    <col min="7" max="9" width="10.85546875" style="81" customWidth="1"/>
    <col min="10" max="26" width="11.42578125" style="81" customWidth="1"/>
    <col min="27" max="16384" width="14.42578125" style="81"/>
  </cols>
  <sheetData>
    <row r="1" spans="1:26" ht="3" customHeight="1" x14ac:dyDescent="0.2">
      <c r="A1" s="436"/>
      <c r="B1" s="152"/>
      <c r="C1" s="35"/>
      <c r="D1" s="35"/>
      <c r="E1" s="35"/>
      <c r="F1" s="36"/>
      <c r="G1" s="80"/>
      <c r="H1" s="80"/>
      <c r="I1" s="80"/>
      <c r="J1" s="80"/>
      <c r="K1" s="80"/>
      <c r="L1" s="80"/>
      <c r="M1" s="80"/>
      <c r="N1" s="80"/>
      <c r="O1" s="80"/>
      <c r="P1" s="80"/>
      <c r="Q1" s="80"/>
      <c r="R1" s="80"/>
      <c r="S1" s="80"/>
      <c r="T1" s="80"/>
      <c r="U1" s="80"/>
      <c r="V1" s="80"/>
      <c r="W1" s="80"/>
      <c r="X1" s="80"/>
      <c r="Y1" s="80"/>
      <c r="Z1" s="80"/>
    </row>
    <row r="2" spans="1:26" ht="11.25" customHeight="1" x14ac:dyDescent="0.2">
      <c r="A2" s="488" t="s">
        <v>13</v>
      </c>
      <c r="B2" s="450" t="s">
        <v>43</v>
      </c>
      <c r="C2" s="184"/>
      <c r="D2" s="184"/>
      <c r="E2" s="184"/>
      <c r="F2" s="185"/>
      <c r="G2" s="80"/>
      <c r="H2" s="80"/>
      <c r="I2" s="80"/>
      <c r="J2" s="80"/>
      <c r="K2" s="80"/>
      <c r="L2" s="80"/>
      <c r="M2" s="80"/>
      <c r="N2" s="80"/>
      <c r="O2" s="80"/>
      <c r="P2" s="80"/>
      <c r="Q2" s="80"/>
      <c r="R2" s="80"/>
      <c r="S2" s="80"/>
      <c r="T2" s="80"/>
      <c r="U2" s="80"/>
      <c r="V2" s="80"/>
      <c r="W2" s="80"/>
      <c r="X2" s="80"/>
      <c r="Y2" s="80"/>
      <c r="Z2" s="80"/>
    </row>
    <row r="3" spans="1:26" ht="11.25" customHeight="1" x14ac:dyDescent="0.2">
      <c r="A3" s="488" t="s">
        <v>14</v>
      </c>
      <c r="B3" s="229" t="s">
        <v>88</v>
      </c>
      <c r="C3" s="196"/>
      <c r="D3" s="196"/>
      <c r="E3" s="196"/>
      <c r="F3" s="197"/>
      <c r="G3" s="80"/>
      <c r="H3" s="80"/>
      <c r="I3" s="80"/>
      <c r="J3" s="80"/>
      <c r="K3" s="80"/>
      <c r="L3" s="80"/>
      <c r="M3" s="80"/>
      <c r="N3" s="80"/>
      <c r="O3" s="80"/>
      <c r="P3" s="80"/>
      <c r="Q3" s="80"/>
      <c r="R3" s="80"/>
      <c r="S3" s="80"/>
      <c r="T3" s="80"/>
      <c r="U3" s="80"/>
      <c r="V3" s="80"/>
      <c r="W3" s="80"/>
      <c r="X3" s="80"/>
      <c r="Y3" s="80"/>
      <c r="Z3" s="80"/>
    </row>
    <row r="4" spans="1:26" ht="3" customHeight="1" x14ac:dyDescent="0.2">
      <c r="A4" s="489"/>
      <c r="B4" s="152"/>
      <c r="C4" s="35"/>
      <c r="D4" s="35"/>
      <c r="E4" s="35"/>
      <c r="F4" s="36"/>
      <c r="G4" s="80"/>
      <c r="H4" s="80"/>
      <c r="I4" s="80"/>
      <c r="J4" s="80"/>
      <c r="K4" s="80"/>
      <c r="L4" s="80"/>
      <c r="M4" s="80"/>
      <c r="N4" s="80"/>
      <c r="O4" s="80"/>
      <c r="P4" s="80"/>
      <c r="Q4" s="80"/>
      <c r="R4" s="80"/>
      <c r="S4" s="80"/>
      <c r="T4" s="80"/>
      <c r="U4" s="80"/>
      <c r="V4" s="80"/>
      <c r="W4" s="80"/>
      <c r="X4" s="80"/>
      <c r="Y4" s="80"/>
      <c r="Z4" s="80"/>
    </row>
    <row r="5" spans="1:26" ht="21" customHeight="1" x14ac:dyDescent="0.2">
      <c r="A5" s="438" t="s">
        <v>84</v>
      </c>
      <c r="B5" s="91"/>
      <c r="C5" s="91"/>
      <c r="D5" s="91"/>
      <c r="E5" s="91"/>
      <c r="F5" s="168"/>
      <c r="G5" s="80"/>
      <c r="H5" s="80"/>
      <c r="I5" s="80"/>
      <c r="J5" s="80"/>
      <c r="K5" s="80"/>
      <c r="L5" s="80"/>
      <c r="M5" s="80"/>
      <c r="N5" s="80"/>
      <c r="O5" s="80"/>
      <c r="P5" s="80"/>
      <c r="Q5" s="80"/>
      <c r="R5" s="80"/>
      <c r="S5" s="80"/>
      <c r="T5" s="80"/>
      <c r="U5" s="80"/>
      <c r="V5" s="80"/>
      <c r="W5" s="80"/>
      <c r="X5" s="80"/>
      <c r="Y5" s="80"/>
      <c r="Z5" s="80"/>
    </row>
    <row r="6" spans="1:26" ht="3" customHeight="1" x14ac:dyDescent="0.2">
      <c r="A6" s="490"/>
      <c r="B6" s="215"/>
      <c r="C6" s="169"/>
      <c r="D6" s="169"/>
      <c r="E6" s="169"/>
      <c r="F6" s="170"/>
      <c r="G6" s="80"/>
      <c r="H6" s="80"/>
      <c r="I6" s="80"/>
      <c r="J6" s="80"/>
      <c r="K6" s="80"/>
      <c r="L6" s="80"/>
      <c r="M6" s="80"/>
      <c r="N6" s="80"/>
      <c r="O6" s="80"/>
      <c r="P6" s="80"/>
      <c r="Q6" s="80"/>
      <c r="R6" s="80"/>
      <c r="S6" s="80"/>
      <c r="T6" s="80"/>
      <c r="U6" s="80"/>
      <c r="V6" s="80"/>
      <c r="W6" s="80"/>
      <c r="X6" s="80"/>
      <c r="Y6" s="80"/>
      <c r="Z6" s="80"/>
    </row>
    <row r="7" spans="1:26" s="205" customFormat="1" ht="21" customHeight="1" x14ac:dyDescent="0.2">
      <c r="A7" s="491" t="s">
        <v>15</v>
      </c>
      <c r="B7" s="207" t="s">
        <v>19</v>
      </c>
      <c r="C7" s="209" t="s">
        <v>44</v>
      </c>
      <c r="D7" s="211" t="s">
        <v>19</v>
      </c>
      <c r="E7" s="209" t="s">
        <v>44</v>
      </c>
      <c r="F7" s="227" t="s">
        <v>44</v>
      </c>
      <c r="G7" s="204"/>
      <c r="H7" s="204"/>
      <c r="I7" s="204"/>
      <c r="J7" s="204"/>
      <c r="K7" s="204"/>
      <c r="L7" s="204"/>
      <c r="M7" s="204"/>
      <c r="N7" s="204"/>
      <c r="O7" s="204"/>
      <c r="P7" s="204"/>
      <c r="Q7" s="204"/>
      <c r="R7" s="204"/>
      <c r="S7" s="204"/>
      <c r="T7" s="204"/>
      <c r="U7" s="204"/>
      <c r="V7" s="204"/>
      <c r="W7" s="204"/>
      <c r="X7" s="204"/>
      <c r="Y7" s="204"/>
      <c r="Z7" s="204"/>
    </row>
    <row r="8" spans="1:26" s="205" customFormat="1" ht="45" x14ac:dyDescent="0.2">
      <c r="A8" s="492"/>
      <c r="B8" s="210" t="s">
        <v>228</v>
      </c>
      <c r="C8" s="191"/>
      <c r="D8" s="224" t="s">
        <v>229</v>
      </c>
      <c r="E8" s="191"/>
      <c r="F8" s="228" t="s">
        <v>230</v>
      </c>
      <c r="G8" s="204"/>
      <c r="H8" s="204"/>
      <c r="I8" s="204"/>
      <c r="J8" s="204"/>
      <c r="K8" s="204"/>
      <c r="L8" s="204"/>
      <c r="M8" s="204"/>
      <c r="N8" s="204"/>
      <c r="O8" s="204"/>
      <c r="P8" s="204"/>
      <c r="Q8" s="204"/>
      <c r="R8" s="204"/>
      <c r="S8" s="204"/>
      <c r="T8" s="204"/>
      <c r="U8" s="204"/>
      <c r="V8" s="204"/>
      <c r="W8" s="204"/>
      <c r="X8" s="204"/>
      <c r="Y8" s="204"/>
      <c r="Z8" s="204"/>
    </row>
    <row r="9" spans="1:26" s="205" customFormat="1" ht="13.5" customHeight="1" thickBot="1" x14ac:dyDescent="0.25">
      <c r="A9" s="494" t="s">
        <v>17</v>
      </c>
      <c r="B9" s="495" t="s">
        <v>89</v>
      </c>
      <c r="C9" s="497" t="s">
        <v>45</v>
      </c>
      <c r="D9" s="495" t="s">
        <v>89</v>
      </c>
      <c r="E9" s="497" t="s">
        <v>46</v>
      </c>
      <c r="F9" s="600" t="s">
        <v>47</v>
      </c>
      <c r="G9" s="204"/>
      <c r="H9" s="206"/>
      <c r="I9" s="206"/>
      <c r="J9" s="206"/>
      <c r="K9" s="206"/>
      <c r="L9" s="206"/>
      <c r="M9" s="206"/>
      <c r="N9" s="206"/>
      <c r="O9" s="206"/>
      <c r="P9" s="206"/>
      <c r="Q9" s="206"/>
      <c r="R9" s="206"/>
      <c r="S9" s="206"/>
      <c r="T9" s="206"/>
      <c r="U9" s="206"/>
      <c r="V9" s="206"/>
      <c r="W9" s="206"/>
      <c r="X9" s="206"/>
      <c r="Y9" s="206"/>
      <c r="Z9" s="206"/>
    </row>
    <row r="10" spans="1:26" ht="12.75" customHeight="1" x14ac:dyDescent="0.2">
      <c r="A10" s="527">
        <v>2010</v>
      </c>
      <c r="B10" s="597">
        <v>44</v>
      </c>
      <c r="C10" s="252">
        <v>42499077</v>
      </c>
      <c r="D10" s="251">
        <v>18</v>
      </c>
      <c r="E10" s="252">
        <v>193539979</v>
      </c>
      <c r="F10" s="253">
        <f t="shared" ref="F10:F23" si="0">C10+E10</f>
        <v>236039056</v>
      </c>
      <c r="G10" s="84"/>
      <c r="H10" s="171"/>
      <c r="I10" s="84"/>
      <c r="J10" s="84"/>
      <c r="K10" s="84"/>
      <c r="L10" s="84"/>
      <c r="M10" s="84"/>
      <c r="N10" s="84"/>
      <c r="O10" s="84"/>
      <c r="P10" s="84"/>
      <c r="Q10" s="84"/>
      <c r="R10" s="84"/>
      <c r="S10" s="84"/>
      <c r="T10" s="84"/>
      <c r="U10" s="84"/>
      <c r="V10" s="84"/>
      <c r="W10" s="84"/>
      <c r="X10" s="84"/>
      <c r="Y10" s="84"/>
      <c r="Z10" s="84"/>
    </row>
    <row r="11" spans="1:26" ht="12.75" customHeight="1" x14ac:dyDescent="0.2">
      <c r="A11" s="527">
        <v>2011</v>
      </c>
      <c r="B11" s="258">
        <v>39</v>
      </c>
      <c r="C11" s="231">
        <v>48159266</v>
      </c>
      <c r="D11" s="230">
        <v>18</v>
      </c>
      <c r="E11" s="231">
        <v>105696429</v>
      </c>
      <c r="F11" s="232">
        <f t="shared" si="0"/>
        <v>153855695</v>
      </c>
      <c r="G11" s="84"/>
      <c r="H11" s="127"/>
      <c r="I11" s="84"/>
      <c r="J11" s="84"/>
      <c r="K11" s="84"/>
      <c r="L11" s="84"/>
      <c r="M11" s="84"/>
      <c r="N11" s="84"/>
      <c r="O11" s="84"/>
      <c r="P11" s="84"/>
      <c r="Q11" s="84"/>
      <c r="R11" s="84"/>
      <c r="S11" s="84"/>
      <c r="T11" s="84"/>
      <c r="U11" s="84"/>
      <c r="V11" s="84"/>
      <c r="W11" s="84"/>
      <c r="X11" s="84"/>
      <c r="Y11" s="84"/>
      <c r="Z11" s="84"/>
    </row>
    <row r="12" spans="1:26" ht="12.75" customHeight="1" x14ac:dyDescent="0.2">
      <c r="A12" s="527">
        <v>2012</v>
      </c>
      <c r="B12" s="258">
        <v>37</v>
      </c>
      <c r="C12" s="231">
        <v>38315169</v>
      </c>
      <c r="D12" s="230">
        <v>21</v>
      </c>
      <c r="E12" s="231">
        <v>91061712</v>
      </c>
      <c r="F12" s="232">
        <f t="shared" si="0"/>
        <v>129376881</v>
      </c>
      <c r="G12" s="84"/>
      <c r="H12" s="127"/>
      <c r="I12" s="84"/>
      <c r="J12" s="84"/>
      <c r="K12" s="84"/>
      <c r="L12" s="84"/>
      <c r="M12" s="84"/>
      <c r="N12" s="84"/>
      <c r="O12" s="84"/>
      <c r="P12" s="84"/>
      <c r="Q12" s="84"/>
      <c r="R12" s="84"/>
      <c r="S12" s="84"/>
      <c r="T12" s="84"/>
      <c r="U12" s="84"/>
      <c r="V12" s="84"/>
      <c r="W12" s="84"/>
      <c r="X12" s="84"/>
      <c r="Y12" s="84"/>
      <c r="Z12" s="84"/>
    </row>
    <row r="13" spans="1:26" ht="12.75" customHeight="1" x14ac:dyDescent="0.2">
      <c r="A13" s="527">
        <v>2013</v>
      </c>
      <c r="B13" s="234">
        <v>35</v>
      </c>
      <c r="C13" s="231">
        <v>27173137.149999999</v>
      </c>
      <c r="D13" s="233">
        <v>18</v>
      </c>
      <c r="E13" s="231">
        <v>98407388.769999996</v>
      </c>
      <c r="F13" s="232">
        <f t="shared" si="0"/>
        <v>125580525.91999999</v>
      </c>
      <c r="G13" s="127"/>
      <c r="H13" s="84"/>
      <c r="I13" s="84"/>
      <c r="J13" s="84"/>
      <c r="K13" s="84"/>
      <c r="L13" s="84"/>
      <c r="M13" s="84"/>
      <c r="N13" s="84"/>
      <c r="O13" s="84"/>
      <c r="P13" s="84"/>
      <c r="Q13" s="84"/>
      <c r="R13" s="84"/>
      <c r="S13" s="84"/>
      <c r="T13" s="84"/>
      <c r="U13" s="84"/>
      <c r="V13" s="84"/>
      <c r="W13" s="84"/>
      <c r="X13" s="84"/>
      <c r="Y13" s="84"/>
      <c r="Z13" s="84"/>
    </row>
    <row r="14" spans="1:26" ht="12.75" customHeight="1" x14ac:dyDescent="0.2">
      <c r="A14" s="527">
        <v>2014</v>
      </c>
      <c r="B14" s="234">
        <v>26</v>
      </c>
      <c r="C14" s="231">
        <v>30104155.300000001</v>
      </c>
      <c r="D14" s="233">
        <v>16</v>
      </c>
      <c r="E14" s="231">
        <v>209217342.31999999</v>
      </c>
      <c r="F14" s="232">
        <f t="shared" si="0"/>
        <v>239321497.62</v>
      </c>
      <c r="G14" s="127"/>
      <c r="H14" s="127"/>
      <c r="I14" s="148"/>
      <c r="J14" s="127"/>
      <c r="K14" s="84"/>
      <c r="L14" s="84"/>
      <c r="M14" s="84"/>
      <c r="N14" s="84"/>
      <c r="O14" s="84"/>
      <c r="P14" s="84"/>
      <c r="Q14" s="84"/>
      <c r="R14" s="84"/>
      <c r="S14" s="84"/>
      <c r="T14" s="84"/>
      <c r="U14" s="84"/>
      <c r="V14" s="84"/>
      <c r="W14" s="84"/>
      <c r="X14" s="84"/>
      <c r="Y14" s="84"/>
      <c r="Z14" s="84"/>
    </row>
    <row r="15" spans="1:26" ht="12.75" customHeight="1" x14ac:dyDescent="0.2">
      <c r="A15" s="527">
        <v>2015</v>
      </c>
      <c r="B15" s="234">
        <v>29</v>
      </c>
      <c r="C15" s="231">
        <v>29876160</v>
      </c>
      <c r="D15" s="233">
        <v>16</v>
      </c>
      <c r="E15" s="231">
        <v>133232551</v>
      </c>
      <c r="F15" s="232">
        <f t="shared" si="0"/>
        <v>163108711</v>
      </c>
      <c r="G15" s="84"/>
      <c r="H15" s="84"/>
      <c r="I15" s="148"/>
      <c r="J15" s="84"/>
      <c r="K15" s="84"/>
      <c r="L15" s="84"/>
      <c r="M15" s="84"/>
      <c r="N15" s="84"/>
      <c r="O15" s="84"/>
      <c r="P15" s="84"/>
      <c r="Q15" s="84"/>
      <c r="R15" s="84"/>
      <c r="S15" s="84"/>
      <c r="T15" s="84"/>
      <c r="U15" s="84"/>
      <c r="V15" s="84"/>
      <c r="W15" s="84"/>
      <c r="X15" s="84"/>
      <c r="Y15" s="84"/>
      <c r="Z15" s="84"/>
    </row>
    <row r="16" spans="1:26" ht="12.75" customHeight="1" x14ac:dyDescent="0.2">
      <c r="A16" s="527">
        <v>2016</v>
      </c>
      <c r="B16" s="234">
        <v>36</v>
      </c>
      <c r="C16" s="231">
        <v>37523455</v>
      </c>
      <c r="D16" s="233">
        <v>17</v>
      </c>
      <c r="E16" s="231">
        <v>146542682</v>
      </c>
      <c r="F16" s="232">
        <f t="shared" si="0"/>
        <v>184066137</v>
      </c>
      <c r="G16" s="84"/>
      <c r="H16" s="84"/>
      <c r="I16" s="148"/>
      <c r="J16" s="84"/>
      <c r="K16" s="84"/>
      <c r="L16" s="84"/>
      <c r="M16" s="84"/>
      <c r="N16" s="84"/>
      <c r="O16" s="84"/>
      <c r="P16" s="84"/>
      <c r="Q16" s="84"/>
      <c r="R16" s="84"/>
      <c r="S16" s="84"/>
      <c r="T16" s="84"/>
      <c r="U16" s="84"/>
      <c r="V16" s="84"/>
      <c r="W16" s="84"/>
      <c r="X16" s="84"/>
      <c r="Y16" s="84"/>
      <c r="Z16" s="84"/>
    </row>
    <row r="17" spans="1:26" ht="12.75" customHeight="1" x14ac:dyDescent="0.2">
      <c r="A17" s="527">
        <v>2017</v>
      </c>
      <c r="B17" s="234">
        <v>35</v>
      </c>
      <c r="C17" s="231">
        <v>40161499.399999999</v>
      </c>
      <c r="D17" s="233">
        <v>20</v>
      </c>
      <c r="E17" s="231">
        <v>143605076.31</v>
      </c>
      <c r="F17" s="232">
        <f t="shared" si="0"/>
        <v>183766575.71000001</v>
      </c>
      <c r="G17" s="84"/>
      <c r="H17" s="84"/>
      <c r="I17" s="148"/>
      <c r="J17" s="84"/>
      <c r="K17" s="84"/>
      <c r="L17" s="84"/>
      <c r="M17" s="84"/>
      <c r="N17" s="84"/>
      <c r="O17" s="84"/>
      <c r="P17" s="84"/>
      <c r="Q17" s="84"/>
      <c r="R17" s="84"/>
      <c r="S17" s="84"/>
      <c r="T17" s="84"/>
      <c r="U17" s="84"/>
      <c r="V17" s="84"/>
      <c r="W17" s="84"/>
      <c r="X17" s="84"/>
      <c r="Y17" s="84"/>
      <c r="Z17" s="84"/>
    </row>
    <row r="18" spans="1:26" ht="12.75" customHeight="1" x14ac:dyDescent="0.2">
      <c r="A18" s="527">
        <v>2018</v>
      </c>
      <c r="B18" s="234">
        <v>46</v>
      </c>
      <c r="C18" s="231">
        <v>46902562</v>
      </c>
      <c r="D18" s="233">
        <v>24</v>
      </c>
      <c r="E18" s="231">
        <v>227032411.50999999</v>
      </c>
      <c r="F18" s="232">
        <f t="shared" si="0"/>
        <v>273934973.50999999</v>
      </c>
      <c r="G18" s="84"/>
      <c r="H18" s="84"/>
      <c r="I18" s="148"/>
      <c r="J18" s="84"/>
      <c r="K18" s="84"/>
      <c r="L18" s="84"/>
      <c r="M18" s="84"/>
      <c r="N18" s="84"/>
      <c r="O18" s="84"/>
      <c r="P18" s="84"/>
      <c r="Q18" s="84"/>
      <c r="R18" s="84"/>
      <c r="S18" s="84"/>
      <c r="T18" s="84"/>
      <c r="U18" s="84"/>
      <c r="V18" s="84"/>
      <c r="W18" s="84"/>
      <c r="X18" s="84"/>
      <c r="Y18" s="84"/>
      <c r="Z18" s="84"/>
    </row>
    <row r="19" spans="1:26" ht="12.75" customHeight="1" x14ac:dyDescent="0.2">
      <c r="A19" s="527">
        <v>2019</v>
      </c>
      <c r="B19" s="234">
        <v>42</v>
      </c>
      <c r="C19" s="231">
        <v>37389155</v>
      </c>
      <c r="D19" s="233">
        <v>21</v>
      </c>
      <c r="E19" s="231">
        <v>333239610</v>
      </c>
      <c r="F19" s="232">
        <f t="shared" si="0"/>
        <v>370628765</v>
      </c>
      <c r="G19" s="84"/>
      <c r="H19" s="84"/>
      <c r="I19" s="148"/>
      <c r="J19" s="84"/>
      <c r="K19" s="84"/>
      <c r="L19" s="84"/>
      <c r="M19" s="84"/>
      <c r="N19" s="84"/>
      <c r="O19" s="84"/>
      <c r="P19" s="84"/>
      <c r="Q19" s="84"/>
      <c r="R19" s="84"/>
      <c r="S19" s="84"/>
      <c r="T19" s="84"/>
      <c r="U19" s="84"/>
      <c r="V19" s="84"/>
      <c r="W19" s="84"/>
      <c r="X19" s="84"/>
      <c r="Y19" s="84"/>
      <c r="Z19" s="84"/>
    </row>
    <row r="20" spans="1:26" ht="12.75" customHeight="1" x14ac:dyDescent="0.2">
      <c r="A20" s="527">
        <v>2020</v>
      </c>
      <c r="B20" s="234">
        <v>43</v>
      </c>
      <c r="C20" s="231">
        <v>30368244</v>
      </c>
      <c r="D20" s="233">
        <v>21</v>
      </c>
      <c r="E20" s="231">
        <v>322159534</v>
      </c>
      <c r="F20" s="232">
        <f t="shared" si="0"/>
        <v>352527778</v>
      </c>
      <c r="G20" s="34"/>
      <c r="H20" s="34"/>
      <c r="I20" s="34"/>
      <c r="J20" s="34"/>
      <c r="K20" s="34"/>
      <c r="L20" s="34"/>
      <c r="M20" s="34"/>
      <c r="N20" s="34"/>
      <c r="O20" s="34"/>
      <c r="P20" s="34"/>
      <c r="Q20" s="34"/>
      <c r="R20" s="34"/>
      <c r="S20" s="34"/>
      <c r="T20" s="34"/>
      <c r="U20" s="34"/>
      <c r="V20" s="34"/>
      <c r="W20" s="34"/>
      <c r="X20" s="34"/>
      <c r="Y20" s="34"/>
      <c r="Z20" s="34"/>
    </row>
    <row r="21" spans="1:26" ht="12.75" customHeight="1" x14ac:dyDescent="0.2">
      <c r="A21" s="527">
        <v>2021</v>
      </c>
      <c r="B21" s="234">
        <v>46</v>
      </c>
      <c r="C21" s="231">
        <v>56588617</v>
      </c>
      <c r="D21" s="233">
        <v>23</v>
      </c>
      <c r="E21" s="231">
        <v>309454167</v>
      </c>
      <c r="F21" s="232">
        <f t="shared" si="0"/>
        <v>366042784</v>
      </c>
      <c r="G21" s="34"/>
      <c r="H21" s="34"/>
      <c r="I21" s="34"/>
      <c r="J21" s="34"/>
      <c r="K21" s="34"/>
      <c r="L21" s="34"/>
      <c r="M21" s="34"/>
      <c r="N21" s="34"/>
      <c r="O21" s="34"/>
      <c r="P21" s="34"/>
      <c r="Q21" s="34"/>
      <c r="R21" s="34"/>
      <c r="S21" s="34"/>
      <c r="T21" s="34"/>
      <c r="U21" s="34"/>
      <c r="V21" s="34"/>
      <c r="W21" s="34"/>
      <c r="X21" s="34"/>
      <c r="Y21" s="34"/>
      <c r="Z21" s="34"/>
    </row>
    <row r="22" spans="1:26" ht="12.75" customHeight="1" x14ac:dyDescent="0.2">
      <c r="A22" s="527">
        <v>2022</v>
      </c>
      <c r="B22" s="234">
        <v>40</v>
      </c>
      <c r="C22" s="231">
        <v>45807485.310000002</v>
      </c>
      <c r="D22" s="234">
        <v>21</v>
      </c>
      <c r="E22" s="231">
        <v>246144392.59999999</v>
      </c>
      <c r="F22" s="232">
        <f t="shared" si="0"/>
        <v>291951877.90999997</v>
      </c>
      <c r="G22" s="34"/>
      <c r="H22" s="34"/>
      <c r="I22" s="34"/>
      <c r="J22" s="34"/>
      <c r="K22" s="34"/>
      <c r="L22" s="34"/>
      <c r="M22" s="34"/>
      <c r="N22" s="34"/>
      <c r="O22" s="34"/>
      <c r="P22" s="34"/>
      <c r="Q22" s="34"/>
      <c r="R22" s="34"/>
      <c r="S22" s="34"/>
      <c r="T22" s="34"/>
      <c r="U22" s="34"/>
      <c r="V22" s="34"/>
      <c r="W22" s="34"/>
      <c r="X22" s="34"/>
      <c r="Y22" s="34"/>
      <c r="Z22" s="34"/>
    </row>
    <row r="23" spans="1:26" ht="12.75" customHeight="1" x14ac:dyDescent="0.2">
      <c r="A23" s="527">
        <v>2023</v>
      </c>
      <c r="B23" s="234">
        <v>44</v>
      </c>
      <c r="C23" s="231">
        <v>43677755</v>
      </c>
      <c r="D23" s="234">
        <v>32</v>
      </c>
      <c r="E23" s="231">
        <v>248130550</v>
      </c>
      <c r="F23" s="232">
        <f t="shared" si="0"/>
        <v>291808305</v>
      </c>
      <c r="G23" s="172"/>
      <c r="H23" s="172"/>
      <c r="I23" s="172"/>
      <c r="J23" s="34"/>
      <c r="K23" s="34"/>
      <c r="L23" s="34"/>
      <c r="M23" s="34"/>
      <c r="N23" s="34"/>
      <c r="O23" s="34"/>
      <c r="P23" s="34"/>
      <c r="Q23" s="34"/>
      <c r="R23" s="34"/>
      <c r="S23" s="34"/>
      <c r="T23" s="34"/>
      <c r="U23" s="34"/>
      <c r="V23" s="34"/>
      <c r="W23" s="34"/>
      <c r="X23" s="34"/>
      <c r="Y23" s="34"/>
      <c r="Z23" s="34"/>
    </row>
    <row r="24" spans="1:26" ht="12.75" customHeight="1" x14ac:dyDescent="0.2">
      <c r="A24" s="527">
        <v>2024</v>
      </c>
      <c r="B24" s="234">
        <v>38</v>
      </c>
      <c r="C24" s="311">
        <v>50696421</v>
      </c>
      <c r="D24" s="234" t="e">
        <v>#N/A</v>
      </c>
      <c r="E24" s="231" t="e">
        <v>#N/A</v>
      </c>
      <c r="F24" s="232" t="e">
        <v>#N/A</v>
      </c>
      <c r="G24" s="34"/>
      <c r="H24" s="34"/>
      <c r="I24" s="34"/>
      <c r="J24" s="34"/>
      <c r="K24" s="34"/>
      <c r="L24" s="34"/>
      <c r="M24" s="34"/>
      <c r="N24" s="34"/>
      <c r="O24" s="34"/>
      <c r="P24" s="34"/>
      <c r="Q24" s="34"/>
      <c r="R24" s="34"/>
      <c r="S24" s="34"/>
      <c r="T24" s="34"/>
      <c r="U24" s="34"/>
      <c r="V24" s="34"/>
      <c r="W24" s="34"/>
      <c r="X24" s="34"/>
      <c r="Y24" s="34"/>
      <c r="Z24" s="34"/>
    </row>
    <row r="25" spans="1:26" ht="12.75" customHeight="1" x14ac:dyDescent="0.2">
      <c r="A25" s="527">
        <v>2025</v>
      </c>
      <c r="B25" s="234">
        <v>43</v>
      </c>
      <c r="C25" s="231">
        <v>35202612.43</v>
      </c>
      <c r="D25" s="234" t="e">
        <v>#N/A</v>
      </c>
      <c r="E25" s="231" t="e">
        <v>#N/A</v>
      </c>
      <c r="F25" s="232" t="e">
        <v>#N/A</v>
      </c>
      <c r="G25" s="34"/>
      <c r="H25" s="34"/>
      <c r="I25" s="34"/>
      <c r="J25" s="34"/>
      <c r="K25" s="34"/>
      <c r="L25" s="34"/>
      <c r="M25" s="34"/>
      <c r="N25" s="34"/>
      <c r="O25" s="34"/>
      <c r="P25" s="34"/>
      <c r="Q25" s="34"/>
      <c r="R25" s="34"/>
      <c r="S25" s="34"/>
      <c r="T25" s="34"/>
      <c r="U25" s="34"/>
      <c r="V25" s="34"/>
      <c r="W25" s="34"/>
      <c r="X25" s="34"/>
      <c r="Y25" s="34"/>
      <c r="Z25" s="34"/>
    </row>
    <row r="26" spans="1:26" ht="12.75" customHeight="1" x14ac:dyDescent="0.2">
      <c r="A26" s="527">
        <v>2026</v>
      </c>
      <c r="B26" s="234" t="e">
        <v>#N/A</v>
      </c>
      <c r="C26" s="231" t="e">
        <v>#N/A</v>
      </c>
      <c r="D26" s="234" t="e">
        <v>#N/A</v>
      </c>
      <c r="E26" s="231" t="e">
        <v>#N/A</v>
      </c>
      <c r="F26" s="232" t="e">
        <v>#N/A</v>
      </c>
      <c r="G26" s="34"/>
      <c r="H26" s="34"/>
      <c r="I26" s="34"/>
      <c r="J26" s="34"/>
      <c r="K26" s="34"/>
      <c r="L26" s="34"/>
      <c r="M26" s="34"/>
      <c r="N26" s="34"/>
      <c r="O26" s="34"/>
      <c r="P26" s="34"/>
      <c r="Q26" s="34"/>
      <c r="R26" s="34"/>
      <c r="S26" s="34"/>
      <c r="T26" s="34"/>
      <c r="U26" s="34"/>
      <c r="V26" s="34"/>
      <c r="W26" s="34"/>
      <c r="X26" s="34"/>
      <c r="Y26" s="34"/>
      <c r="Z26" s="34"/>
    </row>
    <row r="27" spans="1:26" ht="12.75" customHeight="1" x14ac:dyDescent="0.2">
      <c r="A27" s="527">
        <v>2027</v>
      </c>
      <c r="B27" s="234" t="e">
        <v>#N/A</v>
      </c>
      <c r="C27" s="231" t="e">
        <v>#N/A</v>
      </c>
      <c r="D27" s="234" t="e">
        <v>#N/A</v>
      </c>
      <c r="E27" s="231" t="e">
        <v>#N/A</v>
      </c>
      <c r="F27" s="232" t="e">
        <v>#N/A</v>
      </c>
      <c r="G27" s="34"/>
      <c r="H27" s="34"/>
      <c r="I27" s="34"/>
      <c r="J27" s="34"/>
      <c r="K27" s="34"/>
      <c r="L27" s="34"/>
      <c r="M27" s="34"/>
      <c r="N27" s="34"/>
      <c r="O27" s="34"/>
      <c r="P27" s="34"/>
      <c r="Q27" s="34"/>
      <c r="R27" s="34"/>
      <c r="S27" s="34"/>
      <c r="T27" s="34"/>
      <c r="U27" s="34"/>
      <c r="V27" s="34"/>
      <c r="W27" s="34"/>
      <c r="X27" s="34"/>
      <c r="Y27" s="34"/>
      <c r="Z27" s="34"/>
    </row>
    <row r="28" spans="1:26" ht="12.75" customHeight="1" x14ac:dyDescent="0.2">
      <c r="A28" s="527">
        <v>2028</v>
      </c>
      <c r="B28" s="234" t="e">
        <v>#N/A</v>
      </c>
      <c r="C28" s="231" t="e">
        <v>#N/A</v>
      </c>
      <c r="D28" s="234" t="e">
        <v>#N/A</v>
      </c>
      <c r="E28" s="231" t="e">
        <v>#N/A</v>
      </c>
      <c r="F28" s="232" t="e">
        <v>#N/A</v>
      </c>
      <c r="G28" s="34"/>
      <c r="H28" s="34"/>
      <c r="I28" s="34"/>
      <c r="J28" s="34"/>
      <c r="K28" s="34"/>
      <c r="L28" s="34"/>
      <c r="M28" s="34"/>
      <c r="N28" s="34"/>
      <c r="O28" s="34"/>
      <c r="P28" s="34"/>
      <c r="Q28" s="34"/>
      <c r="R28" s="34"/>
      <c r="S28" s="34"/>
      <c r="T28" s="34"/>
      <c r="U28" s="34"/>
      <c r="V28" s="34"/>
      <c r="W28" s="34"/>
      <c r="X28" s="34"/>
      <c r="Y28" s="34"/>
      <c r="Z28" s="34"/>
    </row>
    <row r="29" spans="1:26" ht="12.75" customHeight="1" x14ac:dyDescent="0.2">
      <c r="A29" s="527">
        <v>2029</v>
      </c>
      <c r="B29" s="234" t="e">
        <v>#N/A</v>
      </c>
      <c r="C29" s="231" t="e">
        <v>#N/A</v>
      </c>
      <c r="D29" s="234" t="e">
        <v>#N/A</v>
      </c>
      <c r="E29" s="231" t="e">
        <v>#N/A</v>
      </c>
      <c r="F29" s="232" t="e">
        <v>#N/A</v>
      </c>
      <c r="G29" s="34"/>
      <c r="H29" s="34"/>
      <c r="I29" s="34"/>
      <c r="J29" s="34"/>
      <c r="K29" s="34"/>
      <c r="L29" s="34"/>
      <c r="M29" s="34"/>
      <c r="N29" s="34"/>
      <c r="O29" s="34"/>
      <c r="P29" s="34"/>
      <c r="Q29" s="34"/>
      <c r="R29" s="34"/>
      <c r="S29" s="34"/>
      <c r="T29" s="34"/>
      <c r="U29" s="34"/>
      <c r="V29" s="34"/>
      <c r="W29" s="34"/>
      <c r="X29" s="34"/>
      <c r="Y29" s="34"/>
      <c r="Z29" s="34"/>
    </row>
    <row r="30" spans="1:26" ht="12.75" customHeight="1" thickBot="1" x14ac:dyDescent="0.25">
      <c r="A30" s="528">
        <v>2030</v>
      </c>
      <c r="B30" s="598" t="e">
        <v>#N/A</v>
      </c>
      <c r="C30" s="543" t="e">
        <v>#N/A</v>
      </c>
      <c r="D30" s="598" t="e">
        <v>#N/A</v>
      </c>
      <c r="E30" s="543" t="e">
        <v>#N/A</v>
      </c>
      <c r="F30" s="599" t="e">
        <v>#N/A</v>
      </c>
      <c r="G30" s="34"/>
      <c r="H30" s="34"/>
      <c r="I30" s="34"/>
      <c r="J30" s="34"/>
      <c r="K30" s="34"/>
      <c r="L30" s="34"/>
      <c r="M30" s="34"/>
      <c r="N30" s="34"/>
      <c r="O30" s="34"/>
      <c r="P30" s="34"/>
      <c r="Q30" s="34"/>
      <c r="R30" s="34"/>
      <c r="S30" s="34"/>
      <c r="T30" s="34"/>
      <c r="U30" s="34"/>
      <c r="V30" s="34"/>
      <c r="W30" s="34"/>
      <c r="X30" s="34"/>
      <c r="Y30" s="34"/>
      <c r="Z30" s="34"/>
    </row>
    <row r="31" spans="1:26" ht="12.75" customHeight="1" x14ac:dyDescent="0.2">
      <c r="A31" s="38"/>
      <c r="B31" s="40"/>
      <c r="C31" s="39"/>
      <c r="D31" s="39"/>
      <c r="E31" s="39"/>
      <c r="F31" s="86"/>
      <c r="G31" s="34"/>
      <c r="H31" s="34"/>
      <c r="I31" s="34"/>
      <c r="J31" s="34"/>
      <c r="K31" s="34"/>
      <c r="L31" s="34"/>
      <c r="M31" s="34"/>
      <c r="N31" s="34"/>
      <c r="O31" s="34"/>
      <c r="P31" s="34"/>
      <c r="Q31" s="34"/>
      <c r="R31" s="34"/>
      <c r="S31" s="34"/>
      <c r="T31" s="34"/>
      <c r="U31" s="34"/>
      <c r="V31" s="34"/>
      <c r="W31" s="34"/>
      <c r="X31" s="34"/>
      <c r="Y31" s="34"/>
      <c r="Z31" s="34"/>
    </row>
    <row r="32" spans="1:26" ht="12.75" customHeight="1" x14ac:dyDescent="0.2">
      <c r="A32" s="38"/>
      <c r="B32" s="40"/>
      <c r="C32" s="39"/>
      <c r="D32" s="39"/>
      <c r="E32" s="39"/>
      <c r="F32" s="86"/>
      <c r="G32" s="34"/>
      <c r="H32" s="34"/>
      <c r="I32" s="34"/>
      <c r="J32" s="34"/>
      <c r="K32" s="34"/>
      <c r="L32" s="34"/>
      <c r="M32" s="34"/>
      <c r="N32" s="34"/>
      <c r="O32" s="34"/>
      <c r="P32" s="34"/>
      <c r="Q32" s="34"/>
      <c r="R32" s="34"/>
      <c r="S32" s="34"/>
      <c r="T32" s="34"/>
      <c r="U32" s="34"/>
      <c r="V32" s="34"/>
      <c r="W32" s="34"/>
      <c r="X32" s="34"/>
      <c r="Y32" s="34"/>
      <c r="Z32" s="34"/>
    </row>
    <row r="33" spans="1:26" ht="12.75" customHeight="1" x14ac:dyDescent="0.2">
      <c r="A33" s="38"/>
      <c r="B33" s="40"/>
      <c r="C33" s="39"/>
      <c r="D33" s="39"/>
      <c r="E33" s="39"/>
      <c r="F33" s="86"/>
      <c r="G33" s="34"/>
      <c r="H33" s="34"/>
      <c r="I33" s="34"/>
      <c r="J33" s="34"/>
      <c r="K33" s="34"/>
      <c r="L33" s="34"/>
      <c r="M33" s="34"/>
      <c r="N33" s="34"/>
      <c r="O33" s="34"/>
      <c r="P33" s="34"/>
      <c r="Q33" s="34"/>
      <c r="R33" s="34"/>
      <c r="S33" s="34"/>
      <c r="T33" s="34"/>
      <c r="U33" s="34"/>
      <c r="V33" s="34"/>
      <c r="W33" s="34"/>
      <c r="X33" s="34"/>
      <c r="Y33" s="34"/>
      <c r="Z33" s="34"/>
    </row>
    <row r="34" spans="1:26" ht="12.75" customHeight="1" x14ac:dyDescent="0.2">
      <c r="A34" s="38"/>
      <c r="B34" s="40"/>
      <c r="C34" s="39"/>
      <c r="D34" s="39"/>
      <c r="E34" s="39"/>
      <c r="F34" s="86"/>
      <c r="G34" s="34"/>
      <c r="H34" s="34"/>
      <c r="I34" s="34"/>
      <c r="J34" s="34"/>
      <c r="K34" s="34"/>
      <c r="L34" s="34"/>
      <c r="M34" s="34"/>
      <c r="N34" s="34"/>
      <c r="O34" s="34"/>
      <c r="P34" s="34"/>
      <c r="Q34" s="34"/>
      <c r="R34" s="34"/>
      <c r="S34" s="34"/>
      <c r="T34" s="34"/>
      <c r="U34" s="34"/>
      <c r="V34" s="34"/>
      <c r="W34" s="34"/>
      <c r="X34" s="34"/>
      <c r="Y34" s="34"/>
      <c r="Z34" s="34"/>
    </row>
    <row r="35" spans="1:26" ht="12.75" customHeight="1" x14ac:dyDescent="0.2">
      <c r="A35" s="38"/>
      <c r="B35" s="40"/>
      <c r="C35" s="39"/>
      <c r="D35" s="39"/>
      <c r="E35" s="39"/>
      <c r="F35" s="86"/>
      <c r="G35" s="34"/>
      <c r="H35" s="34"/>
      <c r="I35" s="34"/>
      <c r="J35" s="34"/>
      <c r="K35" s="34"/>
      <c r="L35" s="34"/>
      <c r="M35" s="34"/>
      <c r="N35" s="34"/>
      <c r="O35" s="34"/>
      <c r="P35" s="34"/>
      <c r="Q35" s="34"/>
      <c r="R35" s="34"/>
      <c r="S35" s="34"/>
      <c r="T35" s="34"/>
      <c r="U35" s="34"/>
      <c r="V35" s="34"/>
      <c r="W35" s="34"/>
      <c r="X35" s="34"/>
      <c r="Y35" s="34"/>
      <c r="Z35" s="34"/>
    </row>
    <row r="36" spans="1:26" ht="12.75" customHeight="1" x14ac:dyDescent="0.2">
      <c r="A36" s="38"/>
      <c r="B36" s="40"/>
      <c r="C36" s="39"/>
      <c r="D36" s="39"/>
      <c r="E36" s="39"/>
      <c r="F36" s="86"/>
      <c r="G36" s="34"/>
      <c r="H36" s="34"/>
      <c r="I36" s="34"/>
      <c r="J36" s="34"/>
      <c r="K36" s="34"/>
      <c r="L36" s="34"/>
      <c r="M36" s="34"/>
      <c r="N36" s="34"/>
      <c r="O36" s="34"/>
      <c r="P36" s="34"/>
      <c r="Q36" s="34"/>
      <c r="R36" s="34"/>
      <c r="S36" s="34"/>
      <c r="T36" s="34"/>
      <c r="U36" s="34"/>
      <c r="V36" s="34"/>
      <c r="W36" s="34"/>
      <c r="X36" s="34"/>
      <c r="Y36" s="34"/>
      <c r="Z36" s="34"/>
    </row>
    <row r="37" spans="1:26" ht="12.75" customHeight="1" x14ac:dyDescent="0.2">
      <c r="A37" s="38"/>
      <c r="B37" s="40"/>
      <c r="C37" s="39"/>
      <c r="D37" s="39"/>
      <c r="E37" s="39"/>
      <c r="F37" s="86"/>
      <c r="G37" s="34"/>
      <c r="H37" s="34"/>
      <c r="I37" s="34"/>
      <c r="J37" s="34"/>
      <c r="K37" s="34"/>
      <c r="L37" s="34"/>
      <c r="M37" s="34"/>
      <c r="N37" s="34"/>
      <c r="O37" s="34"/>
      <c r="P37" s="34"/>
      <c r="Q37" s="34"/>
      <c r="R37" s="34"/>
      <c r="S37" s="34"/>
      <c r="T37" s="34"/>
      <c r="U37" s="34"/>
      <c r="V37" s="34"/>
      <c r="W37" s="34"/>
      <c r="X37" s="34"/>
      <c r="Y37" s="34"/>
      <c r="Z37" s="34"/>
    </row>
    <row r="38" spans="1:26" ht="12.75" customHeight="1" x14ac:dyDescent="0.2">
      <c r="A38" s="38"/>
      <c r="B38" s="40"/>
      <c r="C38" s="39"/>
      <c r="D38" s="39"/>
      <c r="E38" s="39"/>
      <c r="F38" s="86"/>
      <c r="G38" s="34"/>
      <c r="H38" s="34"/>
      <c r="I38" s="34"/>
      <c r="J38" s="34"/>
      <c r="K38" s="34"/>
      <c r="L38" s="34"/>
      <c r="M38" s="34"/>
      <c r="N38" s="34"/>
      <c r="O38" s="34"/>
      <c r="P38" s="34"/>
      <c r="Q38" s="34"/>
      <c r="R38" s="34"/>
      <c r="S38" s="34"/>
      <c r="T38" s="34"/>
      <c r="U38" s="34"/>
      <c r="V38" s="34"/>
      <c r="W38" s="34"/>
      <c r="X38" s="34"/>
      <c r="Y38" s="34"/>
      <c r="Z38" s="34"/>
    </row>
    <row r="39" spans="1:26" ht="12.75" customHeight="1" x14ac:dyDescent="0.2">
      <c r="A39" s="38"/>
      <c r="B39" s="40"/>
      <c r="C39" s="39"/>
      <c r="D39" s="39"/>
      <c r="E39" s="39"/>
      <c r="F39" s="86"/>
      <c r="G39" s="34"/>
      <c r="H39" s="34"/>
      <c r="I39" s="34"/>
      <c r="J39" s="34"/>
      <c r="K39" s="34"/>
      <c r="L39" s="34"/>
      <c r="M39" s="34"/>
      <c r="N39" s="34"/>
      <c r="O39" s="34"/>
      <c r="P39" s="34"/>
      <c r="Q39" s="34"/>
      <c r="R39" s="34"/>
      <c r="S39" s="34"/>
      <c r="T39" s="34"/>
      <c r="U39" s="34"/>
      <c r="V39" s="34"/>
      <c r="W39" s="34"/>
      <c r="X39" s="34"/>
      <c r="Y39" s="34"/>
      <c r="Z39" s="34"/>
    </row>
    <row r="40" spans="1:26" ht="12.75" customHeight="1" x14ac:dyDescent="0.2">
      <c r="A40" s="38"/>
      <c r="B40" s="40"/>
      <c r="C40" s="39"/>
      <c r="D40" s="39"/>
      <c r="E40" s="39"/>
      <c r="F40" s="86"/>
      <c r="G40" s="34"/>
      <c r="H40" s="34"/>
      <c r="I40" s="34"/>
      <c r="J40" s="34"/>
      <c r="K40" s="34"/>
      <c r="L40" s="34"/>
      <c r="M40" s="34"/>
      <c r="N40" s="34"/>
      <c r="O40" s="34"/>
      <c r="P40" s="34"/>
      <c r="Q40" s="34"/>
      <c r="R40" s="34"/>
      <c r="S40" s="34"/>
      <c r="T40" s="34"/>
      <c r="U40" s="34"/>
      <c r="V40" s="34"/>
      <c r="W40" s="34"/>
      <c r="X40" s="34"/>
      <c r="Y40" s="34"/>
      <c r="Z40" s="34"/>
    </row>
    <row r="41" spans="1:26" ht="12.75" customHeight="1" x14ac:dyDescent="0.2">
      <c r="A41" s="38"/>
      <c r="B41" s="40"/>
      <c r="C41" s="39"/>
      <c r="D41" s="39"/>
      <c r="E41" s="39"/>
      <c r="F41" s="86"/>
      <c r="G41" s="34"/>
      <c r="H41" s="34"/>
      <c r="I41" s="34"/>
      <c r="J41" s="34"/>
      <c r="K41" s="34"/>
      <c r="L41" s="34"/>
      <c r="M41" s="34"/>
      <c r="N41" s="34"/>
      <c r="O41" s="34"/>
      <c r="P41" s="34"/>
      <c r="Q41" s="34"/>
      <c r="R41" s="34"/>
      <c r="S41" s="34"/>
      <c r="T41" s="34"/>
      <c r="U41" s="34"/>
      <c r="V41" s="34"/>
      <c r="W41" s="34"/>
      <c r="X41" s="34"/>
      <c r="Y41" s="34"/>
      <c r="Z41" s="34"/>
    </row>
    <row r="42" spans="1:26" ht="12.75" customHeight="1" x14ac:dyDescent="0.2">
      <c r="A42" s="38"/>
      <c r="B42" s="40"/>
      <c r="C42" s="39"/>
      <c r="D42" s="39"/>
      <c r="E42" s="39"/>
      <c r="F42" s="86"/>
      <c r="G42" s="34"/>
      <c r="H42" s="34"/>
      <c r="I42" s="34"/>
      <c r="J42" s="34"/>
      <c r="K42" s="34"/>
      <c r="L42" s="34"/>
      <c r="M42" s="34"/>
      <c r="N42" s="34"/>
      <c r="O42" s="34"/>
      <c r="P42" s="34"/>
      <c r="Q42" s="34"/>
      <c r="R42" s="34"/>
      <c r="S42" s="34"/>
      <c r="T42" s="34"/>
      <c r="U42" s="34"/>
      <c r="V42" s="34"/>
      <c r="W42" s="34"/>
      <c r="X42" s="34"/>
      <c r="Y42" s="34"/>
      <c r="Z42" s="34"/>
    </row>
    <row r="43" spans="1:26" ht="12.75" customHeight="1" x14ac:dyDescent="0.2">
      <c r="A43" s="38"/>
      <c r="B43" s="40"/>
      <c r="C43" s="39"/>
      <c r="D43" s="39"/>
      <c r="E43" s="39"/>
      <c r="F43" s="86"/>
      <c r="G43" s="34"/>
      <c r="H43" s="34"/>
      <c r="I43" s="34"/>
      <c r="J43" s="34"/>
      <c r="K43" s="34"/>
      <c r="L43" s="34"/>
      <c r="M43" s="34"/>
      <c r="N43" s="34"/>
      <c r="O43" s="34"/>
      <c r="P43" s="34"/>
      <c r="Q43" s="34"/>
      <c r="R43" s="34"/>
      <c r="S43" s="34"/>
      <c r="T43" s="34"/>
      <c r="U43" s="34"/>
      <c r="V43" s="34"/>
      <c r="W43" s="34"/>
      <c r="X43" s="34"/>
      <c r="Y43" s="34"/>
      <c r="Z43" s="34"/>
    </row>
    <row r="44" spans="1:26" ht="12.75" customHeight="1" x14ac:dyDescent="0.2">
      <c r="A44" s="38"/>
      <c r="B44" s="40"/>
      <c r="C44" s="39"/>
      <c r="D44" s="39"/>
      <c r="E44" s="39"/>
      <c r="F44" s="86"/>
      <c r="G44" s="34"/>
      <c r="H44" s="34"/>
      <c r="I44" s="34"/>
      <c r="J44" s="34"/>
      <c r="K44" s="34"/>
      <c r="L44" s="34"/>
      <c r="M44" s="34"/>
      <c r="N44" s="34"/>
      <c r="O44" s="34"/>
      <c r="P44" s="34"/>
      <c r="Q44" s="34"/>
      <c r="R44" s="34"/>
      <c r="S44" s="34"/>
      <c r="T44" s="34"/>
      <c r="U44" s="34"/>
      <c r="V44" s="34"/>
      <c r="W44" s="34"/>
      <c r="X44" s="34"/>
      <c r="Y44" s="34"/>
      <c r="Z44" s="34"/>
    </row>
    <row r="45" spans="1:26" ht="12.75" customHeight="1" x14ac:dyDescent="0.2">
      <c r="A45" s="38"/>
      <c r="B45" s="40"/>
      <c r="C45" s="39"/>
      <c r="D45" s="39"/>
      <c r="E45" s="39"/>
      <c r="F45" s="86"/>
      <c r="G45" s="34"/>
      <c r="H45" s="34"/>
      <c r="I45" s="34"/>
      <c r="J45" s="34"/>
      <c r="K45" s="34"/>
      <c r="L45" s="34"/>
      <c r="M45" s="34"/>
      <c r="N45" s="34"/>
      <c r="O45" s="34"/>
      <c r="P45" s="34"/>
      <c r="Q45" s="34"/>
      <c r="R45" s="34"/>
      <c r="S45" s="34"/>
      <c r="T45" s="34"/>
      <c r="U45" s="34"/>
      <c r="V45" s="34"/>
      <c r="W45" s="34"/>
      <c r="X45" s="34"/>
      <c r="Y45" s="34"/>
      <c r="Z45" s="34"/>
    </row>
    <row r="46" spans="1:26" ht="12.75" customHeight="1" x14ac:dyDescent="0.2">
      <c r="A46" s="38"/>
      <c r="B46" s="40"/>
      <c r="C46" s="39"/>
      <c r="D46" s="39"/>
      <c r="E46" s="39"/>
      <c r="F46" s="86"/>
      <c r="G46" s="34"/>
      <c r="H46" s="34"/>
      <c r="I46" s="34"/>
      <c r="J46" s="34"/>
      <c r="K46" s="34"/>
      <c r="L46" s="34"/>
      <c r="M46" s="34"/>
      <c r="N46" s="34"/>
      <c r="O46" s="34"/>
      <c r="P46" s="34"/>
      <c r="Q46" s="34"/>
      <c r="R46" s="34"/>
      <c r="S46" s="34"/>
      <c r="T46" s="34"/>
      <c r="U46" s="34"/>
      <c r="V46" s="34"/>
      <c r="W46" s="34"/>
      <c r="X46" s="34"/>
      <c r="Y46" s="34"/>
      <c r="Z46" s="34"/>
    </row>
    <row r="47" spans="1:26" ht="12.75" customHeight="1" x14ac:dyDescent="0.2">
      <c r="A47" s="38"/>
      <c r="B47" s="40"/>
      <c r="C47" s="39"/>
      <c r="D47" s="39"/>
      <c r="E47" s="39"/>
      <c r="F47" s="86"/>
      <c r="G47" s="34"/>
      <c r="H47" s="34"/>
      <c r="I47" s="34"/>
      <c r="J47" s="34"/>
      <c r="K47" s="34"/>
      <c r="L47" s="34"/>
      <c r="M47" s="34"/>
      <c r="N47" s="34"/>
      <c r="O47" s="34"/>
      <c r="P47" s="34"/>
      <c r="Q47" s="34"/>
      <c r="R47" s="34"/>
      <c r="S47" s="34"/>
      <c r="T47" s="34"/>
      <c r="U47" s="34"/>
      <c r="V47" s="34"/>
      <c r="W47" s="34"/>
      <c r="X47" s="34"/>
      <c r="Y47" s="34"/>
      <c r="Z47" s="34"/>
    </row>
    <row r="48" spans="1:26" ht="12.75" customHeight="1" x14ac:dyDescent="0.2">
      <c r="A48" s="38"/>
      <c r="B48" s="40"/>
      <c r="C48" s="39"/>
      <c r="D48" s="39"/>
      <c r="E48" s="39"/>
      <c r="F48" s="86"/>
      <c r="G48" s="34"/>
      <c r="H48" s="34"/>
      <c r="I48" s="34"/>
      <c r="J48" s="34"/>
      <c r="K48" s="34"/>
      <c r="L48" s="34"/>
      <c r="M48" s="34"/>
      <c r="N48" s="34"/>
      <c r="O48" s="34"/>
      <c r="P48" s="34"/>
      <c r="Q48" s="34"/>
      <c r="R48" s="34"/>
      <c r="S48" s="34"/>
      <c r="T48" s="34"/>
      <c r="U48" s="34"/>
      <c r="V48" s="34"/>
      <c r="W48" s="34"/>
      <c r="X48" s="34"/>
      <c r="Y48" s="34"/>
      <c r="Z48" s="34"/>
    </row>
    <row r="49" spans="1:26" ht="12.75" customHeight="1" x14ac:dyDescent="0.2">
      <c r="A49" s="38"/>
      <c r="B49" s="40"/>
      <c r="C49" s="39"/>
      <c r="D49" s="39"/>
      <c r="E49" s="39"/>
      <c r="F49" s="86"/>
      <c r="G49" s="34"/>
      <c r="H49" s="34"/>
      <c r="I49" s="34"/>
      <c r="J49" s="34"/>
      <c r="K49" s="34"/>
      <c r="L49" s="34"/>
      <c r="M49" s="34"/>
      <c r="N49" s="34"/>
      <c r="O49" s="34"/>
      <c r="P49" s="34"/>
      <c r="Q49" s="34"/>
      <c r="R49" s="34"/>
      <c r="S49" s="34"/>
      <c r="T49" s="34"/>
      <c r="U49" s="34"/>
      <c r="V49" s="34"/>
      <c r="W49" s="34"/>
      <c r="X49" s="34"/>
      <c r="Y49" s="34"/>
      <c r="Z49" s="34"/>
    </row>
    <row r="50" spans="1:26" ht="12.75" customHeight="1" x14ac:dyDescent="0.2">
      <c r="A50" s="38"/>
      <c r="B50" s="40"/>
      <c r="C50" s="39"/>
      <c r="D50" s="39"/>
      <c r="E50" s="39"/>
      <c r="F50" s="86"/>
      <c r="G50" s="34"/>
      <c r="H50" s="34"/>
      <c r="I50" s="34"/>
      <c r="J50" s="34"/>
      <c r="K50" s="34"/>
      <c r="L50" s="34"/>
      <c r="M50" s="34"/>
      <c r="N50" s="34"/>
      <c r="O50" s="34"/>
      <c r="P50" s="34"/>
      <c r="Q50" s="34"/>
      <c r="R50" s="34"/>
      <c r="S50" s="34"/>
      <c r="T50" s="34"/>
      <c r="U50" s="34"/>
      <c r="V50" s="34"/>
      <c r="W50" s="34"/>
      <c r="X50" s="34"/>
      <c r="Y50" s="34"/>
      <c r="Z50" s="34"/>
    </row>
    <row r="51" spans="1:26" ht="12.75" customHeight="1" x14ac:dyDescent="0.2">
      <c r="A51" s="38"/>
      <c r="B51" s="40"/>
      <c r="C51" s="39"/>
      <c r="D51" s="39"/>
      <c r="E51" s="39"/>
      <c r="F51" s="86"/>
      <c r="G51" s="34"/>
      <c r="H51" s="34"/>
      <c r="I51" s="34"/>
      <c r="J51" s="34"/>
      <c r="K51" s="34"/>
      <c r="L51" s="34"/>
      <c r="M51" s="34"/>
      <c r="N51" s="34"/>
      <c r="O51" s="34"/>
      <c r="P51" s="34"/>
      <c r="Q51" s="34"/>
      <c r="R51" s="34"/>
      <c r="S51" s="34"/>
      <c r="T51" s="34"/>
      <c r="U51" s="34"/>
      <c r="V51" s="34"/>
      <c r="W51" s="34"/>
      <c r="X51" s="34"/>
      <c r="Y51" s="34"/>
      <c r="Z51" s="34"/>
    </row>
    <row r="52" spans="1:26" ht="12.75" customHeight="1" x14ac:dyDescent="0.2">
      <c r="A52" s="38"/>
      <c r="B52" s="40"/>
      <c r="C52" s="39"/>
      <c r="D52" s="39"/>
      <c r="E52" s="39"/>
      <c r="F52" s="86"/>
      <c r="G52" s="34"/>
      <c r="H52" s="34"/>
      <c r="I52" s="34"/>
      <c r="J52" s="34"/>
      <c r="K52" s="34"/>
      <c r="L52" s="34"/>
      <c r="M52" s="34"/>
      <c r="N52" s="34"/>
      <c r="O52" s="34"/>
      <c r="P52" s="34"/>
      <c r="Q52" s="34"/>
      <c r="R52" s="34"/>
      <c r="S52" s="34"/>
      <c r="T52" s="34"/>
      <c r="U52" s="34"/>
      <c r="V52" s="34"/>
      <c r="W52" s="34"/>
      <c r="X52" s="34"/>
      <c r="Y52" s="34"/>
      <c r="Z52" s="34"/>
    </row>
    <row r="53" spans="1:26" ht="12.75" customHeight="1" x14ac:dyDescent="0.2">
      <c r="A53" s="38"/>
      <c r="B53" s="40"/>
      <c r="C53" s="39"/>
      <c r="D53" s="39"/>
      <c r="E53" s="39"/>
      <c r="F53" s="86"/>
      <c r="G53" s="34"/>
      <c r="H53" s="34"/>
      <c r="I53" s="34"/>
      <c r="J53" s="34"/>
      <c r="K53" s="34"/>
      <c r="L53" s="34"/>
      <c r="M53" s="34"/>
      <c r="N53" s="34"/>
      <c r="O53" s="34"/>
      <c r="P53" s="34"/>
      <c r="Q53" s="34"/>
      <c r="R53" s="34"/>
      <c r="S53" s="34"/>
      <c r="T53" s="34"/>
      <c r="U53" s="34"/>
      <c r="V53" s="34"/>
      <c r="W53" s="34"/>
      <c r="X53" s="34"/>
      <c r="Y53" s="34"/>
      <c r="Z53" s="34"/>
    </row>
    <row r="54" spans="1:26" ht="12.75" customHeight="1" x14ac:dyDescent="0.2">
      <c r="A54" s="38"/>
      <c r="B54" s="40"/>
      <c r="C54" s="39"/>
      <c r="D54" s="39"/>
      <c r="E54" s="39"/>
      <c r="F54" s="86"/>
      <c r="G54" s="34"/>
      <c r="H54" s="34"/>
      <c r="I54" s="34"/>
      <c r="J54" s="34"/>
      <c r="K54" s="34"/>
      <c r="L54" s="34"/>
      <c r="M54" s="34"/>
      <c r="N54" s="34"/>
      <c r="O54" s="34"/>
      <c r="P54" s="34"/>
      <c r="Q54" s="34"/>
      <c r="R54" s="34"/>
      <c r="S54" s="34"/>
      <c r="T54" s="34"/>
      <c r="U54" s="34"/>
      <c r="V54" s="34"/>
      <c r="W54" s="34"/>
      <c r="X54" s="34"/>
      <c r="Y54" s="34"/>
      <c r="Z54" s="34"/>
    </row>
    <row r="55" spans="1:26" ht="12.75" customHeight="1" x14ac:dyDescent="0.2">
      <c r="A55" s="38"/>
      <c r="B55" s="40"/>
      <c r="C55" s="39"/>
      <c r="D55" s="39"/>
      <c r="E55" s="39"/>
      <c r="F55" s="86"/>
      <c r="G55" s="34"/>
      <c r="H55" s="34"/>
      <c r="I55" s="34"/>
      <c r="J55" s="34"/>
      <c r="K55" s="34"/>
      <c r="L55" s="34"/>
      <c r="M55" s="34"/>
      <c r="N55" s="34"/>
      <c r="O55" s="34"/>
      <c r="P55" s="34"/>
      <c r="Q55" s="34"/>
      <c r="R55" s="34"/>
      <c r="S55" s="34"/>
      <c r="T55" s="34"/>
      <c r="U55" s="34"/>
      <c r="V55" s="34"/>
      <c r="W55" s="34"/>
      <c r="X55" s="34"/>
      <c r="Y55" s="34"/>
      <c r="Z55" s="34"/>
    </row>
    <row r="56" spans="1:26" ht="12.75" customHeight="1" x14ac:dyDescent="0.2">
      <c r="A56" s="38"/>
      <c r="B56" s="40"/>
      <c r="C56" s="39"/>
      <c r="D56" s="39"/>
      <c r="E56" s="39"/>
      <c r="F56" s="86"/>
      <c r="G56" s="34"/>
      <c r="H56" s="34"/>
      <c r="I56" s="34"/>
      <c r="J56" s="34"/>
      <c r="K56" s="34"/>
      <c r="L56" s="34"/>
      <c r="M56" s="34"/>
      <c r="N56" s="34"/>
      <c r="O56" s="34"/>
      <c r="P56" s="34"/>
      <c r="Q56" s="34"/>
      <c r="R56" s="34"/>
      <c r="S56" s="34"/>
      <c r="T56" s="34"/>
      <c r="U56" s="34"/>
      <c r="V56" s="34"/>
      <c r="W56" s="34"/>
      <c r="X56" s="34"/>
      <c r="Y56" s="34"/>
      <c r="Z56" s="34"/>
    </row>
    <row r="57" spans="1:26" ht="12.75" customHeight="1" x14ac:dyDescent="0.2">
      <c r="A57" s="38"/>
      <c r="B57" s="40"/>
      <c r="C57" s="39"/>
      <c r="D57" s="39"/>
      <c r="E57" s="39"/>
      <c r="F57" s="86"/>
      <c r="G57" s="34"/>
      <c r="H57" s="34"/>
      <c r="I57" s="34"/>
      <c r="J57" s="34"/>
      <c r="K57" s="34"/>
      <c r="L57" s="34"/>
      <c r="M57" s="34"/>
      <c r="N57" s="34"/>
      <c r="O57" s="34"/>
      <c r="P57" s="34"/>
      <c r="Q57" s="34"/>
      <c r="R57" s="34"/>
      <c r="S57" s="34"/>
      <c r="T57" s="34"/>
      <c r="U57" s="34"/>
      <c r="V57" s="34"/>
      <c r="W57" s="34"/>
      <c r="X57" s="34"/>
      <c r="Y57" s="34"/>
      <c r="Z57" s="34"/>
    </row>
    <row r="58" spans="1:26" ht="12.75" customHeight="1" x14ac:dyDescent="0.2">
      <c r="A58" s="38"/>
      <c r="B58" s="40"/>
      <c r="C58" s="39"/>
      <c r="D58" s="39"/>
      <c r="E58" s="39"/>
      <c r="F58" s="86"/>
      <c r="G58" s="34"/>
      <c r="H58" s="34"/>
      <c r="I58" s="34"/>
      <c r="J58" s="34"/>
      <c r="K58" s="34"/>
      <c r="L58" s="34"/>
      <c r="M58" s="34"/>
      <c r="N58" s="34"/>
      <c r="O58" s="34"/>
      <c r="P58" s="34"/>
      <c r="Q58" s="34"/>
      <c r="R58" s="34"/>
      <c r="S58" s="34"/>
      <c r="T58" s="34"/>
      <c r="U58" s="34"/>
      <c r="V58" s="34"/>
      <c r="W58" s="34"/>
      <c r="X58" s="34"/>
      <c r="Y58" s="34"/>
      <c r="Z58" s="34"/>
    </row>
    <row r="59" spans="1:26" ht="12.75" customHeight="1" x14ac:dyDescent="0.2">
      <c r="A59" s="38"/>
      <c r="B59" s="40"/>
      <c r="C59" s="39"/>
      <c r="D59" s="39"/>
      <c r="E59" s="39"/>
      <c r="F59" s="86"/>
      <c r="G59" s="34"/>
      <c r="H59" s="34"/>
      <c r="I59" s="34"/>
      <c r="J59" s="34"/>
      <c r="K59" s="34"/>
      <c r="L59" s="34"/>
      <c r="M59" s="34"/>
      <c r="N59" s="34"/>
      <c r="O59" s="34"/>
      <c r="P59" s="34"/>
      <c r="Q59" s="34"/>
      <c r="R59" s="34"/>
      <c r="S59" s="34"/>
      <c r="T59" s="34"/>
      <c r="U59" s="34"/>
      <c r="V59" s="34"/>
      <c r="W59" s="34"/>
      <c r="X59" s="34"/>
      <c r="Y59" s="34"/>
      <c r="Z59" s="34"/>
    </row>
    <row r="60" spans="1:26" ht="12.75" customHeight="1" x14ac:dyDescent="0.2">
      <c r="A60" s="38"/>
      <c r="B60" s="40"/>
      <c r="C60" s="39"/>
      <c r="D60" s="39"/>
      <c r="E60" s="39"/>
      <c r="F60" s="86"/>
      <c r="G60" s="34"/>
      <c r="H60" s="34"/>
      <c r="I60" s="34"/>
      <c r="J60" s="34"/>
      <c r="K60" s="34"/>
      <c r="L60" s="34"/>
      <c r="M60" s="34"/>
      <c r="N60" s="34"/>
      <c r="O60" s="34"/>
      <c r="P60" s="34"/>
      <c r="Q60" s="34"/>
      <c r="R60" s="34"/>
      <c r="S60" s="34"/>
      <c r="T60" s="34"/>
      <c r="U60" s="34"/>
      <c r="V60" s="34"/>
      <c r="W60" s="34"/>
      <c r="X60" s="34"/>
      <c r="Y60" s="34"/>
      <c r="Z60" s="34"/>
    </row>
    <row r="61" spans="1:26" ht="12.75" customHeight="1" x14ac:dyDescent="0.2">
      <c r="A61" s="38"/>
      <c r="B61" s="40"/>
      <c r="C61" s="39"/>
      <c r="D61" s="39"/>
      <c r="E61" s="39"/>
      <c r="F61" s="86"/>
      <c r="G61" s="34"/>
      <c r="H61" s="34"/>
      <c r="I61" s="34"/>
      <c r="J61" s="34"/>
      <c r="K61" s="34"/>
      <c r="L61" s="34"/>
      <c r="M61" s="34"/>
      <c r="N61" s="34"/>
      <c r="O61" s="34"/>
      <c r="P61" s="34"/>
      <c r="Q61" s="34"/>
      <c r="R61" s="34"/>
      <c r="S61" s="34"/>
      <c r="T61" s="34"/>
      <c r="U61" s="34"/>
      <c r="V61" s="34"/>
      <c r="W61" s="34"/>
      <c r="X61" s="34"/>
      <c r="Y61" s="34"/>
      <c r="Z61" s="34"/>
    </row>
    <row r="62" spans="1:26" ht="12.75" customHeight="1" x14ac:dyDescent="0.2">
      <c r="A62" s="38"/>
      <c r="B62" s="40"/>
      <c r="C62" s="39"/>
      <c r="D62" s="39"/>
      <c r="E62" s="39"/>
      <c r="F62" s="86"/>
      <c r="G62" s="34"/>
      <c r="H62" s="34"/>
      <c r="I62" s="34"/>
      <c r="J62" s="34"/>
      <c r="K62" s="34"/>
      <c r="L62" s="34"/>
      <c r="M62" s="34"/>
      <c r="N62" s="34"/>
      <c r="O62" s="34"/>
      <c r="P62" s="34"/>
      <c r="Q62" s="34"/>
      <c r="R62" s="34"/>
      <c r="S62" s="34"/>
      <c r="T62" s="34"/>
      <c r="U62" s="34"/>
      <c r="V62" s="34"/>
      <c r="W62" s="34"/>
      <c r="X62" s="34"/>
      <c r="Y62" s="34"/>
      <c r="Z62" s="34"/>
    </row>
    <row r="63" spans="1:26" ht="12.75" customHeight="1" x14ac:dyDescent="0.2">
      <c r="A63" s="38"/>
      <c r="B63" s="40"/>
      <c r="C63" s="39"/>
      <c r="D63" s="39"/>
      <c r="E63" s="39"/>
      <c r="F63" s="86"/>
      <c r="G63" s="34"/>
      <c r="H63" s="34"/>
      <c r="I63" s="34"/>
      <c r="J63" s="34"/>
      <c r="K63" s="34"/>
      <c r="L63" s="34"/>
      <c r="M63" s="34"/>
      <c r="N63" s="34"/>
      <c r="O63" s="34"/>
      <c r="P63" s="34"/>
      <c r="Q63" s="34"/>
      <c r="R63" s="34"/>
      <c r="S63" s="34"/>
      <c r="T63" s="34"/>
      <c r="U63" s="34"/>
      <c r="V63" s="34"/>
      <c r="W63" s="34"/>
      <c r="X63" s="34"/>
      <c r="Y63" s="34"/>
      <c r="Z63" s="34"/>
    </row>
    <row r="64" spans="1:26" ht="12.75" customHeight="1" x14ac:dyDescent="0.2">
      <c r="A64" s="38"/>
      <c r="B64" s="40"/>
      <c r="C64" s="39"/>
      <c r="D64" s="39"/>
      <c r="E64" s="39"/>
      <c r="F64" s="86"/>
      <c r="G64" s="34"/>
      <c r="H64" s="34"/>
      <c r="I64" s="34"/>
      <c r="J64" s="34"/>
      <c r="K64" s="34"/>
      <c r="L64" s="34"/>
      <c r="M64" s="34"/>
      <c r="N64" s="34"/>
      <c r="O64" s="34"/>
      <c r="P64" s="34"/>
      <c r="Q64" s="34"/>
      <c r="R64" s="34"/>
      <c r="S64" s="34"/>
      <c r="T64" s="34"/>
      <c r="U64" s="34"/>
      <c r="V64" s="34"/>
      <c r="W64" s="34"/>
      <c r="X64" s="34"/>
      <c r="Y64" s="34"/>
      <c r="Z64" s="34"/>
    </row>
    <row r="65" spans="1:26" ht="12.75" customHeight="1" x14ac:dyDescent="0.2">
      <c r="A65" s="38"/>
      <c r="B65" s="40"/>
      <c r="C65" s="39"/>
      <c r="D65" s="39"/>
      <c r="E65" s="39"/>
      <c r="F65" s="86"/>
      <c r="G65" s="34"/>
      <c r="H65" s="34"/>
      <c r="I65" s="34"/>
      <c r="J65" s="34"/>
      <c r="K65" s="34"/>
      <c r="L65" s="34"/>
      <c r="M65" s="34"/>
      <c r="N65" s="34"/>
      <c r="O65" s="34"/>
      <c r="P65" s="34"/>
      <c r="Q65" s="34"/>
      <c r="R65" s="34"/>
      <c r="S65" s="34"/>
      <c r="T65" s="34"/>
      <c r="U65" s="34"/>
      <c r="V65" s="34"/>
      <c r="W65" s="34"/>
      <c r="X65" s="34"/>
      <c r="Y65" s="34"/>
      <c r="Z65" s="34"/>
    </row>
    <row r="66" spans="1:26" ht="12.75" customHeight="1" x14ac:dyDescent="0.2">
      <c r="A66" s="38"/>
      <c r="B66" s="40"/>
      <c r="C66" s="39"/>
      <c r="D66" s="39"/>
      <c r="E66" s="39"/>
      <c r="F66" s="86"/>
      <c r="G66" s="34"/>
      <c r="H66" s="34"/>
      <c r="I66" s="34"/>
      <c r="J66" s="34"/>
      <c r="K66" s="34"/>
      <c r="L66" s="34"/>
      <c r="M66" s="34"/>
      <c r="N66" s="34"/>
      <c r="O66" s="34"/>
      <c r="P66" s="34"/>
      <c r="Q66" s="34"/>
      <c r="R66" s="34"/>
      <c r="S66" s="34"/>
      <c r="T66" s="34"/>
      <c r="U66" s="34"/>
      <c r="V66" s="34"/>
      <c r="W66" s="34"/>
      <c r="X66" s="34"/>
      <c r="Y66" s="34"/>
      <c r="Z66" s="34"/>
    </row>
    <row r="67" spans="1:26" ht="12.75" customHeight="1" x14ac:dyDescent="0.2">
      <c r="A67" s="38"/>
      <c r="B67" s="40"/>
      <c r="C67" s="39"/>
      <c r="D67" s="39"/>
      <c r="E67" s="39"/>
      <c r="F67" s="86"/>
      <c r="G67" s="34"/>
      <c r="H67" s="34"/>
      <c r="I67" s="34"/>
      <c r="J67" s="34"/>
      <c r="K67" s="34"/>
      <c r="L67" s="34"/>
      <c r="M67" s="34"/>
      <c r="N67" s="34"/>
      <c r="O67" s="34"/>
      <c r="P67" s="34"/>
      <c r="Q67" s="34"/>
      <c r="R67" s="34"/>
      <c r="S67" s="34"/>
      <c r="T67" s="34"/>
      <c r="U67" s="34"/>
      <c r="V67" s="34"/>
      <c r="W67" s="34"/>
      <c r="X67" s="34"/>
      <c r="Y67" s="34"/>
      <c r="Z67" s="34"/>
    </row>
    <row r="68" spans="1:26" ht="12.75" customHeight="1" x14ac:dyDescent="0.2">
      <c r="A68" s="38"/>
      <c r="B68" s="40"/>
      <c r="C68" s="39"/>
      <c r="D68" s="39"/>
      <c r="E68" s="39"/>
      <c r="F68" s="86"/>
      <c r="G68" s="34"/>
      <c r="H68" s="34"/>
      <c r="I68" s="34"/>
      <c r="J68" s="34"/>
      <c r="K68" s="34"/>
      <c r="L68" s="34"/>
      <c r="M68" s="34"/>
      <c r="N68" s="34"/>
      <c r="O68" s="34"/>
      <c r="P68" s="34"/>
      <c r="Q68" s="34"/>
      <c r="R68" s="34"/>
      <c r="S68" s="34"/>
      <c r="T68" s="34"/>
      <c r="U68" s="34"/>
      <c r="V68" s="34"/>
      <c r="W68" s="34"/>
      <c r="X68" s="34"/>
      <c r="Y68" s="34"/>
      <c r="Z68" s="34"/>
    </row>
    <row r="69" spans="1:26" ht="12.75" customHeight="1" x14ac:dyDescent="0.2">
      <c r="A69" s="38"/>
      <c r="B69" s="40"/>
      <c r="C69" s="39"/>
      <c r="D69" s="39"/>
      <c r="E69" s="39"/>
      <c r="F69" s="86"/>
      <c r="G69" s="34"/>
      <c r="H69" s="34"/>
      <c r="I69" s="34"/>
      <c r="J69" s="34"/>
      <c r="K69" s="34"/>
      <c r="L69" s="34"/>
      <c r="M69" s="34"/>
      <c r="N69" s="34"/>
      <c r="O69" s="34"/>
      <c r="P69" s="34"/>
      <c r="Q69" s="34"/>
      <c r="R69" s="34"/>
      <c r="S69" s="34"/>
      <c r="T69" s="34"/>
      <c r="U69" s="34"/>
      <c r="V69" s="34"/>
      <c r="W69" s="34"/>
      <c r="X69" s="34"/>
      <c r="Y69" s="34"/>
      <c r="Z69" s="34"/>
    </row>
    <row r="70" spans="1:26" ht="12.75" customHeight="1" x14ac:dyDescent="0.2">
      <c r="A70" s="38"/>
      <c r="B70" s="40"/>
      <c r="C70" s="39"/>
      <c r="D70" s="39"/>
      <c r="E70" s="39"/>
      <c r="F70" s="86"/>
      <c r="G70" s="34"/>
      <c r="H70" s="34"/>
      <c r="I70" s="34"/>
      <c r="J70" s="34"/>
      <c r="K70" s="34"/>
      <c r="L70" s="34"/>
      <c r="M70" s="34"/>
      <c r="N70" s="34"/>
      <c r="O70" s="34"/>
      <c r="P70" s="34"/>
      <c r="Q70" s="34"/>
      <c r="R70" s="34"/>
      <c r="S70" s="34"/>
      <c r="T70" s="34"/>
      <c r="U70" s="34"/>
      <c r="V70" s="34"/>
      <c r="W70" s="34"/>
      <c r="X70" s="34"/>
      <c r="Y70" s="34"/>
      <c r="Z70" s="34"/>
    </row>
    <row r="71" spans="1:26" ht="12.75" customHeight="1" x14ac:dyDescent="0.2">
      <c r="A71" s="38"/>
      <c r="B71" s="40"/>
      <c r="C71" s="39"/>
      <c r="D71" s="39"/>
      <c r="E71" s="39"/>
      <c r="F71" s="86"/>
      <c r="G71" s="34"/>
      <c r="H71" s="34"/>
      <c r="I71" s="34"/>
      <c r="J71" s="34"/>
      <c r="K71" s="34"/>
      <c r="L71" s="34"/>
      <c r="M71" s="34"/>
      <c r="N71" s="34"/>
      <c r="O71" s="34"/>
      <c r="P71" s="34"/>
      <c r="Q71" s="34"/>
      <c r="R71" s="34"/>
      <c r="S71" s="34"/>
      <c r="T71" s="34"/>
      <c r="U71" s="34"/>
      <c r="V71" s="34"/>
      <c r="W71" s="34"/>
      <c r="X71" s="34"/>
      <c r="Y71" s="34"/>
      <c r="Z71" s="34"/>
    </row>
    <row r="72" spans="1:26" ht="12.75" customHeight="1" x14ac:dyDescent="0.2">
      <c r="A72" s="38"/>
      <c r="B72" s="40"/>
      <c r="C72" s="39"/>
      <c r="D72" s="39"/>
      <c r="E72" s="39"/>
      <c r="F72" s="86"/>
      <c r="G72" s="34"/>
      <c r="H72" s="34"/>
      <c r="I72" s="34"/>
      <c r="J72" s="34"/>
      <c r="K72" s="34"/>
      <c r="L72" s="34"/>
      <c r="M72" s="34"/>
      <c r="N72" s="34"/>
      <c r="O72" s="34"/>
      <c r="P72" s="34"/>
      <c r="Q72" s="34"/>
      <c r="R72" s="34"/>
      <c r="S72" s="34"/>
      <c r="T72" s="34"/>
      <c r="U72" s="34"/>
      <c r="V72" s="34"/>
      <c r="W72" s="34"/>
      <c r="X72" s="34"/>
      <c r="Y72" s="34"/>
      <c r="Z72" s="34"/>
    </row>
    <row r="73" spans="1:26" ht="12.75" customHeight="1" x14ac:dyDescent="0.2">
      <c r="A73" s="38"/>
      <c r="B73" s="40"/>
      <c r="C73" s="39"/>
      <c r="D73" s="39"/>
      <c r="E73" s="39"/>
      <c r="F73" s="86"/>
      <c r="G73" s="34"/>
      <c r="H73" s="34"/>
      <c r="I73" s="34"/>
      <c r="J73" s="34"/>
      <c r="K73" s="34"/>
      <c r="L73" s="34"/>
      <c r="M73" s="34"/>
      <c r="N73" s="34"/>
      <c r="O73" s="34"/>
      <c r="P73" s="34"/>
      <c r="Q73" s="34"/>
      <c r="R73" s="34"/>
      <c r="S73" s="34"/>
      <c r="T73" s="34"/>
      <c r="U73" s="34"/>
      <c r="V73" s="34"/>
      <c r="W73" s="34"/>
      <c r="X73" s="34"/>
      <c r="Y73" s="34"/>
      <c r="Z73" s="34"/>
    </row>
    <row r="74" spans="1:26" ht="12.75" customHeight="1" x14ac:dyDescent="0.2">
      <c r="A74" s="38"/>
      <c r="B74" s="40"/>
      <c r="C74" s="39"/>
      <c r="D74" s="39"/>
      <c r="E74" s="39"/>
      <c r="F74" s="86"/>
      <c r="G74" s="34"/>
      <c r="H74" s="34"/>
      <c r="I74" s="34"/>
      <c r="J74" s="34"/>
      <c r="K74" s="34"/>
      <c r="L74" s="34"/>
      <c r="M74" s="34"/>
      <c r="N74" s="34"/>
      <c r="O74" s="34"/>
      <c r="P74" s="34"/>
      <c r="Q74" s="34"/>
      <c r="R74" s="34"/>
      <c r="S74" s="34"/>
      <c r="T74" s="34"/>
      <c r="U74" s="34"/>
      <c r="V74" s="34"/>
      <c r="W74" s="34"/>
      <c r="X74" s="34"/>
      <c r="Y74" s="34"/>
      <c r="Z74" s="34"/>
    </row>
    <row r="75" spans="1:26" ht="12.75" customHeight="1" x14ac:dyDescent="0.2">
      <c r="A75" s="38"/>
      <c r="B75" s="40"/>
      <c r="C75" s="39"/>
      <c r="D75" s="39"/>
      <c r="E75" s="39"/>
      <c r="F75" s="86"/>
      <c r="G75" s="34"/>
      <c r="H75" s="34"/>
      <c r="I75" s="34"/>
      <c r="J75" s="34"/>
      <c r="K75" s="34"/>
      <c r="L75" s="34"/>
      <c r="M75" s="34"/>
      <c r="N75" s="34"/>
      <c r="O75" s="34"/>
      <c r="P75" s="34"/>
      <c r="Q75" s="34"/>
      <c r="R75" s="34"/>
      <c r="S75" s="34"/>
      <c r="T75" s="34"/>
      <c r="U75" s="34"/>
      <c r="V75" s="34"/>
      <c r="W75" s="34"/>
      <c r="X75" s="34"/>
      <c r="Y75" s="34"/>
      <c r="Z75" s="34"/>
    </row>
    <row r="76" spans="1:26" ht="12.75" customHeight="1" x14ac:dyDescent="0.2">
      <c r="A76" s="38"/>
      <c r="B76" s="40"/>
      <c r="C76" s="39"/>
      <c r="D76" s="39"/>
      <c r="E76" s="39"/>
      <c r="F76" s="86"/>
      <c r="G76" s="34"/>
      <c r="H76" s="34"/>
      <c r="I76" s="34"/>
      <c r="J76" s="34"/>
      <c r="K76" s="34"/>
      <c r="L76" s="34"/>
      <c r="M76" s="34"/>
      <c r="N76" s="34"/>
      <c r="O76" s="34"/>
      <c r="P76" s="34"/>
      <c r="Q76" s="34"/>
      <c r="R76" s="34"/>
      <c r="S76" s="34"/>
      <c r="T76" s="34"/>
      <c r="U76" s="34"/>
      <c r="V76" s="34"/>
      <c r="W76" s="34"/>
      <c r="X76" s="34"/>
      <c r="Y76" s="34"/>
      <c r="Z76" s="34"/>
    </row>
    <row r="77" spans="1:26" ht="12.75" customHeight="1" x14ac:dyDescent="0.2">
      <c r="A77" s="38"/>
      <c r="B77" s="40"/>
      <c r="C77" s="39"/>
      <c r="D77" s="39"/>
      <c r="E77" s="39"/>
      <c r="F77" s="86"/>
      <c r="G77" s="34"/>
      <c r="H77" s="34"/>
      <c r="I77" s="34"/>
      <c r="J77" s="34"/>
      <c r="K77" s="34"/>
      <c r="L77" s="34"/>
      <c r="M77" s="34"/>
      <c r="N77" s="34"/>
      <c r="O77" s="34"/>
      <c r="P77" s="34"/>
      <c r="Q77" s="34"/>
      <c r="R77" s="34"/>
      <c r="S77" s="34"/>
      <c r="T77" s="34"/>
      <c r="U77" s="34"/>
      <c r="V77" s="34"/>
      <c r="W77" s="34"/>
      <c r="X77" s="34"/>
      <c r="Y77" s="34"/>
      <c r="Z77" s="34"/>
    </row>
    <row r="78" spans="1:26" ht="12.75" customHeight="1" x14ac:dyDescent="0.2">
      <c r="A78" s="38"/>
      <c r="B78" s="40"/>
      <c r="C78" s="39"/>
      <c r="D78" s="39"/>
      <c r="E78" s="39"/>
      <c r="F78" s="86"/>
      <c r="G78" s="34"/>
      <c r="H78" s="34"/>
      <c r="I78" s="34"/>
      <c r="J78" s="34"/>
      <c r="K78" s="34"/>
      <c r="L78" s="34"/>
      <c r="M78" s="34"/>
      <c r="N78" s="34"/>
      <c r="O78" s="34"/>
      <c r="P78" s="34"/>
      <c r="Q78" s="34"/>
      <c r="R78" s="34"/>
      <c r="S78" s="34"/>
      <c r="T78" s="34"/>
      <c r="U78" s="34"/>
      <c r="V78" s="34"/>
      <c r="W78" s="34"/>
      <c r="X78" s="34"/>
      <c r="Y78" s="34"/>
      <c r="Z78" s="34"/>
    </row>
    <row r="79" spans="1:26" ht="12.75" customHeight="1" x14ac:dyDescent="0.2">
      <c r="A79" s="38"/>
      <c r="B79" s="40"/>
      <c r="C79" s="39"/>
      <c r="D79" s="39"/>
      <c r="E79" s="39"/>
      <c r="F79" s="86"/>
      <c r="G79" s="34"/>
      <c r="H79" s="34"/>
      <c r="I79" s="34"/>
      <c r="J79" s="34"/>
      <c r="K79" s="34"/>
      <c r="L79" s="34"/>
      <c r="M79" s="34"/>
      <c r="N79" s="34"/>
      <c r="O79" s="34"/>
      <c r="P79" s="34"/>
      <c r="Q79" s="34"/>
      <c r="R79" s="34"/>
      <c r="S79" s="34"/>
      <c r="T79" s="34"/>
      <c r="U79" s="34"/>
      <c r="V79" s="34"/>
      <c r="W79" s="34"/>
      <c r="X79" s="34"/>
      <c r="Y79" s="34"/>
      <c r="Z79" s="34"/>
    </row>
    <row r="80" spans="1:26" ht="12.75" customHeight="1" x14ac:dyDescent="0.2">
      <c r="A80" s="38"/>
      <c r="B80" s="40"/>
      <c r="C80" s="39"/>
      <c r="D80" s="39"/>
      <c r="E80" s="39"/>
      <c r="F80" s="86"/>
      <c r="G80" s="34"/>
      <c r="H80" s="34"/>
      <c r="I80" s="34"/>
      <c r="J80" s="34"/>
      <c r="K80" s="34"/>
      <c r="L80" s="34"/>
      <c r="M80" s="34"/>
      <c r="N80" s="34"/>
      <c r="O80" s="34"/>
      <c r="P80" s="34"/>
      <c r="Q80" s="34"/>
      <c r="R80" s="34"/>
      <c r="S80" s="34"/>
      <c r="T80" s="34"/>
      <c r="U80" s="34"/>
      <c r="V80" s="34"/>
      <c r="W80" s="34"/>
      <c r="X80" s="34"/>
      <c r="Y80" s="34"/>
      <c r="Z80" s="34"/>
    </row>
    <row r="81" spans="1:26" ht="12.75" customHeight="1" x14ac:dyDescent="0.2">
      <c r="A81" s="38"/>
      <c r="B81" s="40"/>
      <c r="C81" s="39"/>
      <c r="D81" s="39"/>
      <c r="E81" s="39"/>
      <c r="F81" s="86"/>
      <c r="G81" s="34"/>
      <c r="H81" s="34"/>
      <c r="I81" s="34"/>
      <c r="J81" s="34"/>
      <c r="K81" s="34"/>
      <c r="L81" s="34"/>
      <c r="M81" s="34"/>
      <c r="N81" s="34"/>
      <c r="O81" s="34"/>
      <c r="P81" s="34"/>
      <c r="Q81" s="34"/>
      <c r="R81" s="34"/>
      <c r="S81" s="34"/>
      <c r="T81" s="34"/>
      <c r="U81" s="34"/>
      <c r="V81" s="34"/>
      <c r="W81" s="34"/>
      <c r="X81" s="34"/>
      <c r="Y81" s="34"/>
      <c r="Z81" s="34"/>
    </row>
    <row r="82" spans="1:26" ht="12.75" customHeight="1" x14ac:dyDescent="0.2">
      <c r="A82" s="38"/>
      <c r="B82" s="40"/>
      <c r="C82" s="39"/>
      <c r="D82" s="39"/>
      <c r="E82" s="39"/>
      <c r="F82" s="86"/>
      <c r="G82" s="34"/>
      <c r="H82" s="34"/>
      <c r="I82" s="34"/>
      <c r="J82" s="34"/>
      <c r="K82" s="34"/>
      <c r="L82" s="34"/>
      <c r="M82" s="34"/>
      <c r="N82" s="34"/>
      <c r="O82" s="34"/>
      <c r="P82" s="34"/>
      <c r="Q82" s="34"/>
      <c r="R82" s="34"/>
      <c r="S82" s="34"/>
      <c r="T82" s="34"/>
      <c r="U82" s="34"/>
      <c r="V82" s="34"/>
      <c r="W82" s="34"/>
      <c r="X82" s="34"/>
      <c r="Y82" s="34"/>
      <c r="Z82" s="34"/>
    </row>
    <row r="83" spans="1:26" ht="12.75" customHeight="1" x14ac:dyDescent="0.2">
      <c r="A83" s="38"/>
      <c r="B83" s="40"/>
      <c r="C83" s="39"/>
      <c r="D83" s="39"/>
      <c r="E83" s="39"/>
      <c r="F83" s="86"/>
      <c r="G83" s="34"/>
      <c r="H83" s="34"/>
      <c r="I83" s="34"/>
      <c r="J83" s="34"/>
      <c r="K83" s="34"/>
      <c r="L83" s="34"/>
      <c r="M83" s="34"/>
      <c r="N83" s="34"/>
      <c r="O83" s="34"/>
      <c r="P83" s="34"/>
      <c r="Q83" s="34"/>
      <c r="R83" s="34"/>
      <c r="S83" s="34"/>
      <c r="T83" s="34"/>
      <c r="U83" s="34"/>
      <c r="V83" s="34"/>
      <c r="W83" s="34"/>
      <c r="X83" s="34"/>
      <c r="Y83" s="34"/>
      <c r="Z83" s="34"/>
    </row>
    <row r="84" spans="1:26" ht="12.75" customHeight="1" x14ac:dyDescent="0.2">
      <c r="A84" s="38"/>
      <c r="B84" s="40"/>
      <c r="C84" s="39"/>
      <c r="D84" s="39"/>
      <c r="E84" s="39"/>
      <c r="F84" s="86"/>
      <c r="G84" s="34"/>
      <c r="H84" s="34"/>
      <c r="I84" s="34"/>
      <c r="J84" s="34"/>
      <c r="K84" s="34"/>
      <c r="L84" s="34"/>
      <c r="M84" s="34"/>
      <c r="N84" s="34"/>
      <c r="O84" s="34"/>
      <c r="P84" s="34"/>
      <c r="Q84" s="34"/>
      <c r="R84" s="34"/>
      <c r="S84" s="34"/>
      <c r="T84" s="34"/>
      <c r="U84" s="34"/>
      <c r="V84" s="34"/>
      <c r="W84" s="34"/>
      <c r="X84" s="34"/>
      <c r="Y84" s="34"/>
      <c r="Z84" s="34"/>
    </row>
    <row r="85" spans="1:26" ht="12.75" customHeight="1" x14ac:dyDescent="0.2">
      <c r="A85" s="38"/>
      <c r="B85" s="40"/>
      <c r="C85" s="39"/>
      <c r="D85" s="39"/>
      <c r="E85" s="39"/>
      <c r="F85" s="86"/>
      <c r="G85" s="34"/>
      <c r="H85" s="34"/>
      <c r="I85" s="34"/>
      <c r="J85" s="34"/>
      <c r="K85" s="34"/>
      <c r="L85" s="34"/>
      <c r="M85" s="34"/>
      <c r="N85" s="34"/>
      <c r="O85" s="34"/>
      <c r="P85" s="34"/>
      <c r="Q85" s="34"/>
      <c r="R85" s="34"/>
      <c r="S85" s="34"/>
      <c r="T85" s="34"/>
      <c r="U85" s="34"/>
      <c r="V85" s="34"/>
      <c r="W85" s="34"/>
      <c r="X85" s="34"/>
      <c r="Y85" s="34"/>
      <c r="Z85" s="34"/>
    </row>
    <row r="86" spans="1:26" ht="12.75" customHeight="1" x14ac:dyDescent="0.2">
      <c r="A86" s="38"/>
      <c r="B86" s="40"/>
      <c r="C86" s="39"/>
      <c r="D86" s="39"/>
      <c r="E86" s="39"/>
      <c r="F86" s="86"/>
      <c r="G86" s="34"/>
      <c r="H86" s="34"/>
      <c r="I86" s="34"/>
      <c r="J86" s="34"/>
      <c r="K86" s="34"/>
      <c r="L86" s="34"/>
      <c r="M86" s="34"/>
      <c r="N86" s="34"/>
      <c r="O86" s="34"/>
      <c r="P86" s="34"/>
      <c r="Q86" s="34"/>
      <c r="R86" s="34"/>
      <c r="S86" s="34"/>
      <c r="T86" s="34"/>
      <c r="U86" s="34"/>
      <c r="V86" s="34"/>
      <c r="W86" s="34"/>
      <c r="X86" s="34"/>
      <c r="Y86" s="34"/>
      <c r="Z86" s="34"/>
    </row>
    <row r="87" spans="1:26" ht="12.75" customHeight="1" x14ac:dyDescent="0.2">
      <c r="A87" s="38"/>
      <c r="B87" s="40"/>
      <c r="C87" s="39"/>
      <c r="D87" s="39"/>
      <c r="E87" s="39"/>
      <c r="F87" s="86"/>
      <c r="G87" s="34"/>
      <c r="H87" s="34"/>
      <c r="I87" s="34"/>
      <c r="J87" s="34"/>
      <c r="K87" s="34"/>
      <c r="L87" s="34"/>
      <c r="M87" s="34"/>
      <c r="N87" s="34"/>
      <c r="O87" s="34"/>
      <c r="P87" s="34"/>
      <c r="Q87" s="34"/>
      <c r="R87" s="34"/>
      <c r="S87" s="34"/>
      <c r="T87" s="34"/>
      <c r="U87" s="34"/>
      <c r="V87" s="34"/>
      <c r="W87" s="34"/>
      <c r="X87" s="34"/>
      <c r="Y87" s="34"/>
      <c r="Z87" s="34"/>
    </row>
    <row r="88" spans="1:26" ht="12.75" customHeight="1" x14ac:dyDescent="0.2">
      <c r="A88" s="38"/>
      <c r="B88" s="40"/>
      <c r="C88" s="39"/>
      <c r="D88" s="39"/>
      <c r="E88" s="39"/>
      <c r="F88" s="86"/>
      <c r="G88" s="34"/>
      <c r="H88" s="34"/>
      <c r="I88" s="34"/>
      <c r="J88" s="34"/>
      <c r="K88" s="34"/>
      <c r="L88" s="34"/>
      <c r="M88" s="34"/>
      <c r="N88" s="34"/>
      <c r="O88" s="34"/>
      <c r="P88" s="34"/>
      <c r="Q88" s="34"/>
      <c r="R88" s="34"/>
      <c r="S88" s="34"/>
      <c r="T88" s="34"/>
      <c r="U88" s="34"/>
      <c r="V88" s="34"/>
      <c r="W88" s="34"/>
      <c r="X88" s="34"/>
      <c r="Y88" s="34"/>
      <c r="Z88" s="34"/>
    </row>
    <row r="89" spans="1:26" ht="12.75" customHeight="1" x14ac:dyDescent="0.2">
      <c r="A89" s="38"/>
      <c r="B89" s="40"/>
      <c r="C89" s="39"/>
      <c r="D89" s="39"/>
      <c r="E89" s="39"/>
      <c r="F89" s="86"/>
      <c r="G89" s="34"/>
      <c r="H89" s="34"/>
      <c r="I89" s="34"/>
      <c r="J89" s="34"/>
      <c r="K89" s="34"/>
      <c r="L89" s="34"/>
      <c r="M89" s="34"/>
      <c r="N89" s="34"/>
      <c r="O89" s="34"/>
      <c r="P89" s="34"/>
      <c r="Q89" s="34"/>
      <c r="R89" s="34"/>
      <c r="S89" s="34"/>
      <c r="T89" s="34"/>
      <c r="U89" s="34"/>
      <c r="V89" s="34"/>
      <c r="W89" s="34"/>
      <c r="X89" s="34"/>
      <c r="Y89" s="34"/>
      <c r="Z89" s="34"/>
    </row>
    <row r="90" spans="1:26" ht="12.75" customHeight="1" x14ac:dyDescent="0.2">
      <c r="A90" s="38"/>
      <c r="B90" s="40"/>
      <c r="C90" s="39"/>
      <c r="D90" s="39"/>
      <c r="E90" s="39"/>
      <c r="F90" s="86"/>
      <c r="G90" s="34"/>
      <c r="H90" s="34"/>
      <c r="I90" s="34"/>
      <c r="J90" s="34"/>
      <c r="K90" s="34"/>
      <c r="L90" s="34"/>
      <c r="M90" s="34"/>
      <c r="N90" s="34"/>
      <c r="O90" s="34"/>
      <c r="P90" s="34"/>
      <c r="Q90" s="34"/>
      <c r="R90" s="34"/>
      <c r="S90" s="34"/>
      <c r="T90" s="34"/>
      <c r="U90" s="34"/>
      <c r="V90" s="34"/>
      <c r="W90" s="34"/>
      <c r="X90" s="34"/>
      <c r="Y90" s="34"/>
      <c r="Z90" s="34"/>
    </row>
    <row r="91" spans="1:26" ht="12.75" customHeight="1" x14ac:dyDescent="0.2">
      <c r="A91" s="38"/>
      <c r="B91" s="40"/>
      <c r="C91" s="39"/>
      <c r="D91" s="39"/>
      <c r="E91" s="39"/>
      <c r="F91" s="86"/>
      <c r="G91" s="34"/>
      <c r="H91" s="34"/>
      <c r="I91" s="34"/>
      <c r="J91" s="34"/>
      <c r="K91" s="34"/>
      <c r="L91" s="34"/>
      <c r="M91" s="34"/>
      <c r="N91" s="34"/>
      <c r="O91" s="34"/>
      <c r="P91" s="34"/>
      <c r="Q91" s="34"/>
      <c r="R91" s="34"/>
      <c r="S91" s="34"/>
      <c r="T91" s="34"/>
      <c r="U91" s="34"/>
      <c r="V91" s="34"/>
      <c r="W91" s="34"/>
      <c r="X91" s="34"/>
      <c r="Y91" s="34"/>
      <c r="Z91" s="34"/>
    </row>
    <row r="92" spans="1:26" ht="12.75" customHeight="1" x14ac:dyDescent="0.2">
      <c r="A92" s="38"/>
      <c r="B92" s="40"/>
      <c r="C92" s="39"/>
      <c r="D92" s="39"/>
      <c r="E92" s="39"/>
      <c r="F92" s="86"/>
      <c r="G92" s="34"/>
      <c r="H92" s="34"/>
      <c r="I92" s="34"/>
      <c r="J92" s="34"/>
      <c r="K92" s="34"/>
      <c r="L92" s="34"/>
      <c r="M92" s="34"/>
      <c r="N92" s="34"/>
      <c r="O92" s="34"/>
      <c r="P92" s="34"/>
      <c r="Q92" s="34"/>
      <c r="R92" s="34"/>
      <c r="S92" s="34"/>
      <c r="T92" s="34"/>
      <c r="U92" s="34"/>
      <c r="V92" s="34"/>
      <c r="W92" s="34"/>
      <c r="X92" s="34"/>
      <c r="Y92" s="34"/>
      <c r="Z92" s="34"/>
    </row>
    <row r="93" spans="1:26" ht="12.75" customHeight="1" x14ac:dyDescent="0.2">
      <c r="A93" s="38"/>
      <c r="B93" s="40"/>
      <c r="C93" s="39"/>
      <c r="D93" s="39"/>
      <c r="E93" s="39"/>
      <c r="F93" s="86"/>
      <c r="G93" s="34"/>
      <c r="H93" s="34"/>
      <c r="I93" s="34"/>
      <c r="J93" s="34"/>
      <c r="K93" s="34"/>
      <c r="L93" s="34"/>
      <c r="M93" s="34"/>
      <c r="N93" s="34"/>
      <c r="O93" s="34"/>
      <c r="P93" s="34"/>
      <c r="Q93" s="34"/>
      <c r="R93" s="34"/>
      <c r="S93" s="34"/>
      <c r="T93" s="34"/>
      <c r="U93" s="34"/>
      <c r="V93" s="34"/>
      <c r="W93" s="34"/>
      <c r="X93" s="34"/>
      <c r="Y93" s="34"/>
      <c r="Z93" s="34"/>
    </row>
    <row r="94" spans="1:26" ht="12.75" customHeight="1" x14ac:dyDescent="0.2">
      <c r="A94" s="38"/>
      <c r="B94" s="40"/>
      <c r="C94" s="39"/>
      <c r="D94" s="39"/>
      <c r="E94" s="39"/>
      <c r="F94" s="86"/>
      <c r="G94" s="34"/>
      <c r="H94" s="34"/>
      <c r="I94" s="34"/>
      <c r="J94" s="34"/>
      <c r="K94" s="34"/>
      <c r="L94" s="34"/>
      <c r="M94" s="34"/>
      <c r="N94" s="34"/>
      <c r="O94" s="34"/>
      <c r="P94" s="34"/>
      <c r="Q94" s="34"/>
      <c r="R94" s="34"/>
      <c r="S94" s="34"/>
      <c r="T94" s="34"/>
      <c r="U94" s="34"/>
      <c r="V94" s="34"/>
      <c r="W94" s="34"/>
      <c r="X94" s="34"/>
      <c r="Y94" s="34"/>
      <c r="Z94" s="34"/>
    </row>
    <row r="95" spans="1:26" ht="12.75" customHeight="1" x14ac:dyDescent="0.2">
      <c r="A95" s="38"/>
      <c r="B95" s="40"/>
      <c r="C95" s="39"/>
      <c r="D95" s="39"/>
      <c r="E95" s="39"/>
      <c r="F95" s="86"/>
      <c r="G95" s="34"/>
      <c r="H95" s="34"/>
      <c r="I95" s="34"/>
      <c r="J95" s="34"/>
      <c r="K95" s="34"/>
      <c r="L95" s="34"/>
      <c r="M95" s="34"/>
      <c r="N95" s="34"/>
      <c r="O95" s="34"/>
      <c r="P95" s="34"/>
      <c r="Q95" s="34"/>
      <c r="R95" s="34"/>
      <c r="S95" s="34"/>
      <c r="T95" s="34"/>
      <c r="U95" s="34"/>
      <c r="V95" s="34"/>
      <c r="W95" s="34"/>
      <c r="X95" s="34"/>
      <c r="Y95" s="34"/>
      <c r="Z95" s="34"/>
    </row>
    <row r="96" spans="1:26" ht="12.75" customHeight="1" x14ac:dyDescent="0.2">
      <c r="A96" s="38"/>
      <c r="B96" s="40"/>
      <c r="C96" s="39"/>
      <c r="D96" s="39"/>
      <c r="E96" s="39"/>
      <c r="F96" s="86"/>
      <c r="G96" s="34"/>
      <c r="H96" s="34"/>
      <c r="I96" s="34"/>
      <c r="J96" s="34"/>
      <c r="K96" s="34"/>
      <c r="L96" s="34"/>
      <c r="M96" s="34"/>
      <c r="N96" s="34"/>
      <c r="O96" s="34"/>
      <c r="P96" s="34"/>
      <c r="Q96" s="34"/>
      <c r="R96" s="34"/>
      <c r="S96" s="34"/>
      <c r="T96" s="34"/>
      <c r="U96" s="34"/>
      <c r="V96" s="34"/>
      <c r="W96" s="34"/>
      <c r="X96" s="34"/>
      <c r="Y96" s="34"/>
      <c r="Z96" s="34"/>
    </row>
    <row r="97" spans="1:26" ht="12.75" customHeight="1" x14ac:dyDescent="0.2">
      <c r="A97" s="38"/>
      <c r="B97" s="40"/>
      <c r="C97" s="39"/>
      <c r="D97" s="39"/>
      <c r="E97" s="39"/>
      <c r="F97" s="86"/>
      <c r="G97" s="34"/>
      <c r="H97" s="34"/>
      <c r="I97" s="34"/>
      <c r="J97" s="34"/>
      <c r="K97" s="34"/>
      <c r="L97" s="34"/>
      <c r="M97" s="34"/>
      <c r="N97" s="34"/>
      <c r="O97" s="34"/>
      <c r="P97" s="34"/>
      <c r="Q97" s="34"/>
      <c r="R97" s="34"/>
      <c r="S97" s="34"/>
      <c r="T97" s="34"/>
      <c r="U97" s="34"/>
      <c r="V97" s="34"/>
      <c r="W97" s="34"/>
      <c r="X97" s="34"/>
      <c r="Y97" s="34"/>
      <c r="Z97" s="34"/>
    </row>
    <row r="98" spans="1:26" ht="12.75" customHeight="1" x14ac:dyDescent="0.2">
      <c r="A98" s="38"/>
      <c r="B98" s="40"/>
      <c r="C98" s="39"/>
      <c r="D98" s="39"/>
      <c r="E98" s="39"/>
      <c r="F98" s="86"/>
      <c r="G98" s="34"/>
      <c r="H98" s="34"/>
      <c r="I98" s="34"/>
      <c r="J98" s="34"/>
      <c r="K98" s="34"/>
      <c r="L98" s="34"/>
      <c r="M98" s="34"/>
      <c r="N98" s="34"/>
      <c r="O98" s="34"/>
      <c r="P98" s="34"/>
      <c r="Q98" s="34"/>
      <c r="R98" s="34"/>
      <c r="S98" s="34"/>
      <c r="T98" s="34"/>
      <c r="U98" s="34"/>
      <c r="V98" s="34"/>
      <c r="W98" s="34"/>
      <c r="X98" s="34"/>
      <c r="Y98" s="34"/>
      <c r="Z98" s="34"/>
    </row>
    <row r="99" spans="1:26" ht="12.75" customHeight="1" x14ac:dyDescent="0.2">
      <c r="A99" s="38"/>
      <c r="B99" s="40"/>
      <c r="C99" s="39"/>
      <c r="D99" s="39"/>
      <c r="E99" s="39"/>
      <c r="F99" s="86"/>
      <c r="G99" s="34"/>
      <c r="H99" s="34"/>
      <c r="I99" s="34"/>
      <c r="J99" s="34"/>
      <c r="K99" s="34"/>
      <c r="L99" s="34"/>
      <c r="M99" s="34"/>
      <c r="N99" s="34"/>
      <c r="O99" s="34"/>
      <c r="P99" s="34"/>
      <c r="Q99" s="34"/>
      <c r="R99" s="34"/>
      <c r="S99" s="34"/>
      <c r="T99" s="34"/>
      <c r="U99" s="34"/>
      <c r="V99" s="34"/>
      <c r="W99" s="34"/>
      <c r="X99" s="34"/>
      <c r="Y99" s="34"/>
      <c r="Z99" s="34"/>
    </row>
    <row r="100" spans="1:26" ht="12.75" customHeight="1" x14ac:dyDescent="0.2">
      <c r="A100" s="38"/>
      <c r="B100" s="40"/>
      <c r="C100" s="39"/>
      <c r="D100" s="39"/>
      <c r="E100" s="39"/>
      <c r="F100" s="86"/>
      <c r="G100" s="34"/>
      <c r="H100" s="34"/>
      <c r="I100" s="34"/>
      <c r="J100" s="34"/>
      <c r="K100" s="34"/>
      <c r="L100" s="34"/>
      <c r="M100" s="34"/>
      <c r="N100" s="34"/>
      <c r="O100" s="34"/>
      <c r="P100" s="34"/>
      <c r="Q100" s="34"/>
      <c r="R100" s="34"/>
      <c r="S100" s="34"/>
      <c r="T100" s="34"/>
      <c r="U100" s="34"/>
      <c r="V100" s="34"/>
      <c r="W100" s="34"/>
      <c r="X100" s="34"/>
      <c r="Y100" s="34"/>
      <c r="Z100" s="34"/>
    </row>
    <row r="101" spans="1:26" ht="12.75" customHeight="1" x14ac:dyDescent="0.2">
      <c r="A101" s="38"/>
      <c r="B101" s="40"/>
      <c r="C101" s="39"/>
      <c r="D101" s="39"/>
      <c r="E101" s="39"/>
      <c r="F101" s="86"/>
      <c r="G101" s="34"/>
      <c r="H101" s="34"/>
      <c r="I101" s="34"/>
      <c r="J101" s="34"/>
      <c r="K101" s="34"/>
      <c r="L101" s="34"/>
      <c r="M101" s="34"/>
      <c r="N101" s="34"/>
      <c r="O101" s="34"/>
      <c r="P101" s="34"/>
      <c r="Q101" s="34"/>
      <c r="R101" s="34"/>
      <c r="S101" s="34"/>
      <c r="T101" s="34"/>
      <c r="U101" s="34"/>
      <c r="V101" s="34"/>
      <c r="W101" s="34"/>
      <c r="X101" s="34"/>
      <c r="Y101" s="34"/>
      <c r="Z101" s="34"/>
    </row>
    <row r="102" spans="1:26" ht="12.75" customHeight="1" x14ac:dyDescent="0.2">
      <c r="A102" s="38"/>
      <c r="B102" s="40"/>
      <c r="C102" s="39"/>
      <c r="D102" s="39"/>
      <c r="E102" s="39"/>
      <c r="F102" s="86"/>
      <c r="G102" s="34"/>
      <c r="H102" s="34"/>
      <c r="I102" s="34"/>
      <c r="J102" s="34"/>
      <c r="K102" s="34"/>
      <c r="L102" s="34"/>
      <c r="M102" s="34"/>
      <c r="N102" s="34"/>
      <c r="O102" s="34"/>
      <c r="P102" s="34"/>
      <c r="Q102" s="34"/>
      <c r="R102" s="34"/>
      <c r="S102" s="34"/>
      <c r="T102" s="34"/>
      <c r="U102" s="34"/>
      <c r="V102" s="34"/>
      <c r="W102" s="34"/>
      <c r="X102" s="34"/>
      <c r="Y102" s="34"/>
      <c r="Z102" s="34"/>
    </row>
    <row r="103" spans="1:26" ht="12.75" customHeight="1" x14ac:dyDescent="0.2">
      <c r="A103" s="38"/>
      <c r="B103" s="40"/>
      <c r="C103" s="39"/>
      <c r="D103" s="39"/>
      <c r="E103" s="39"/>
      <c r="F103" s="86"/>
      <c r="G103" s="34"/>
      <c r="H103" s="34"/>
      <c r="I103" s="34"/>
      <c r="J103" s="34"/>
      <c r="K103" s="34"/>
      <c r="L103" s="34"/>
      <c r="M103" s="34"/>
      <c r="N103" s="34"/>
      <c r="O103" s="34"/>
      <c r="P103" s="34"/>
      <c r="Q103" s="34"/>
      <c r="R103" s="34"/>
      <c r="S103" s="34"/>
      <c r="T103" s="34"/>
      <c r="U103" s="34"/>
      <c r="V103" s="34"/>
      <c r="W103" s="34"/>
      <c r="X103" s="34"/>
      <c r="Y103" s="34"/>
      <c r="Z103" s="34"/>
    </row>
    <row r="104" spans="1:26" ht="12.75" customHeight="1" x14ac:dyDescent="0.2">
      <c r="A104" s="38"/>
      <c r="B104" s="40"/>
      <c r="C104" s="39"/>
      <c r="D104" s="39"/>
      <c r="E104" s="39"/>
      <c r="F104" s="86"/>
      <c r="G104" s="34"/>
      <c r="H104" s="34"/>
      <c r="I104" s="34"/>
      <c r="J104" s="34"/>
      <c r="K104" s="34"/>
      <c r="L104" s="34"/>
      <c r="M104" s="34"/>
      <c r="N104" s="34"/>
      <c r="O104" s="34"/>
      <c r="P104" s="34"/>
      <c r="Q104" s="34"/>
      <c r="R104" s="34"/>
      <c r="S104" s="34"/>
      <c r="T104" s="34"/>
      <c r="U104" s="34"/>
      <c r="V104" s="34"/>
      <c r="W104" s="34"/>
      <c r="X104" s="34"/>
      <c r="Y104" s="34"/>
      <c r="Z104" s="34"/>
    </row>
    <row r="105" spans="1:26" ht="12.75" customHeight="1" x14ac:dyDescent="0.2">
      <c r="A105" s="38"/>
      <c r="B105" s="40"/>
      <c r="C105" s="39"/>
      <c r="D105" s="39"/>
      <c r="E105" s="39"/>
      <c r="F105" s="86"/>
      <c r="G105" s="34"/>
      <c r="H105" s="34"/>
      <c r="I105" s="34"/>
      <c r="J105" s="34"/>
      <c r="K105" s="34"/>
      <c r="L105" s="34"/>
      <c r="M105" s="34"/>
      <c r="N105" s="34"/>
      <c r="O105" s="34"/>
      <c r="P105" s="34"/>
      <c r="Q105" s="34"/>
      <c r="R105" s="34"/>
      <c r="S105" s="34"/>
      <c r="T105" s="34"/>
      <c r="U105" s="34"/>
      <c r="V105" s="34"/>
      <c r="W105" s="34"/>
      <c r="X105" s="34"/>
      <c r="Y105" s="34"/>
      <c r="Z105" s="34"/>
    </row>
    <row r="106" spans="1:26" ht="12.75" customHeight="1" x14ac:dyDescent="0.2">
      <c r="A106" s="38"/>
      <c r="B106" s="40"/>
      <c r="C106" s="39"/>
      <c r="D106" s="39"/>
      <c r="E106" s="39"/>
      <c r="F106" s="86"/>
      <c r="G106" s="34"/>
      <c r="H106" s="34"/>
      <c r="I106" s="34"/>
      <c r="J106" s="34"/>
      <c r="K106" s="34"/>
      <c r="L106" s="34"/>
      <c r="M106" s="34"/>
      <c r="N106" s="34"/>
      <c r="O106" s="34"/>
      <c r="P106" s="34"/>
      <c r="Q106" s="34"/>
      <c r="R106" s="34"/>
      <c r="S106" s="34"/>
      <c r="T106" s="34"/>
      <c r="U106" s="34"/>
      <c r="V106" s="34"/>
      <c r="W106" s="34"/>
      <c r="X106" s="34"/>
      <c r="Y106" s="34"/>
      <c r="Z106" s="34"/>
    </row>
    <row r="107" spans="1:26" ht="12.75" customHeight="1" x14ac:dyDescent="0.2">
      <c r="A107" s="38"/>
      <c r="B107" s="40"/>
      <c r="C107" s="39"/>
      <c r="D107" s="39"/>
      <c r="E107" s="39"/>
      <c r="F107" s="86"/>
      <c r="G107" s="34"/>
      <c r="H107" s="34"/>
      <c r="I107" s="34"/>
      <c r="J107" s="34"/>
      <c r="K107" s="34"/>
      <c r="L107" s="34"/>
      <c r="M107" s="34"/>
      <c r="N107" s="34"/>
      <c r="O107" s="34"/>
      <c r="P107" s="34"/>
      <c r="Q107" s="34"/>
      <c r="R107" s="34"/>
      <c r="S107" s="34"/>
      <c r="T107" s="34"/>
      <c r="U107" s="34"/>
      <c r="V107" s="34"/>
      <c r="W107" s="34"/>
      <c r="X107" s="34"/>
      <c r="Y107" s="34"/>
      <c r="Z107" s="34"/>
    </row>
    <row r="108" spans="1:26" ht="12.75" customHeight="1" x14ac:dyDescent="0.2">
      <c r="A108" s="38"/>
      <c r="B108" s="40"/>
      <c r="C108" s="39"/>
      <c r="D108" s="39"/>
      <c r="E108" s="39"/>
      <c r="F108" s="86"/>
      <c r="G108" s="34"/>
      <c r="H108" s="34"/>
      <c r="I108" s="34"/>
      <c r="J108" s="34"/>
      <c r="K108" s="34"/>
      <c r="L108" s="34"/>
      <c r="M108" s="34"/>
      <c r="N108" s="34"/>
      <c r="O108" s="34"/>
      <c r="P108" s="34"/>
      <c r="Q108" s="34"/>
      <c r="R108" s="34"/>
      <c r="S108" s="34"/>
      <c r="T108" s="34"/>
      <c r="U108" s="34"/>
      <c r="V108" s="34"/>
      <c r="W108" s="34"/>
      <c r="X108" s="34"/>
      <c r="Y108" s="34"/>
      <c r="Z108" s="34"/>
    </row>
    <row r="109" spans="1:26" ht="12.75" customHeight="1" x14ac:dyDescent="0.2">
      <c r="A109" s="38"/>
      <c r="B109" s="40"/>
      <c r="C109" s="39"/>
      <c r="D109" s="39"/>
      <c r="E109" s="39"/>
      <c r="F109" s="86"/>
      <c r="G109" s="34"/>
      <c r="H109" s="34"/>
      <c r="I109" s="34"/>
      <c r="J109" s="34"/>
      <c r="K109" s="34"/>
      <c r="L109" s="34"/>
      <c r="M109" s="34"/>
      <c r="N109" s="34"/>
      <c r="O109" s="34"/>
      <c r="P109" s="34"/>
      <c r="Q109" s="34"/>
      <c r="R109" s="34"/>
      <c r="S109" s="34"/>
      <c r="T109" s="34"/>
      <c r="U109" s="34"/>
      <c r="V109" s="34"/>
      <c r="W109" s="34"/>
      <c r="X109" s="34"/>
      <c r="Y109" s="34"/>
      <c r="Z109" s="34"/>
    </row>
    <row r="110" spans="1:26" ht="12.75" customHeight="1" x14ac:dyDescent="0.2">
      <c r="A110" s="38"/>
      <c r="B110" s="40"/>
      <c r="C110" s="39"/>
      <c r="D110" s="39"/>
      <c r="E110" s="39"/>
      <c r="F110" s="86"/>
      <c r="G110" s="34"/>
      <c r="H110" s="34"/>
      <c r="I110" s="34"/>
      <c r="J110" s="34"/>
      <c r="K110" s="34"/>
      <c r="L110" s="34"/>
      <c r="M110" s="34"/>
      <c r="N110" s="34"/>
      <c r="O110" s="34"/>
      <c r="P110" s="34"/>
      <c r="Q110" s="34"/>
      <c r="R110" s="34"/>
      <c r="S110" s="34"/>
      <c r="T110" s="34"/>
      <c r="U110" s="34"/>
      <c r="V110" s="34"/>
      <c r="W110" s="34"/>
      <c r="X110" s="34"/>
      <c r="Y110" s="34"/>
      <c r="Z110" s="34"/>
    </row>
    <row r="111" spans="1:26" ht="12.75" customHeight="1" x14ac:dyDescent="0.2">
      <c r="A111" s="38"/>
      <c r="B111" s="40"/>
      <c r="C111" s="39"/>
      <c r="D111" s="39"/>
      <c r="E111" s="39"/>
      <c r="F111" s="86"/>
      <c r="G111" s="34"/>
      <c r="H111" s="34"/>
      <c r="I111" s="34"/>
      <c r="J111" s="34"/>
      <c r="K111" s="34"/>
      <c r="L111" s="34"/>
      <c r="M111" s="34"/>
      <c r="N111" s="34"/>
      <c r="O111" s="34"/>
      <c r="P111" s="34"/>
      <c r="Q111" s="34"/>
      <c r="R111" s="34"/>
      <c r="S111" s="34"/>
      <c r="T111" s="34"/>
      <c r="U111" s="34"/>
      <c r="V111" s="34"/>
      <c r="W111" s="34"/>
      <c r="X111" s="34"/>
      <c r="Y111" s="34"/>
      <c r="Z111" s="34"/>
    </row>
    <row r="112" spans="1:26" ht="12.75" customHeight="1" x14ac:dyDescent="0.2">
      <c r="A112" s="38"/>
      <c r="B112" s="40"/>
      <c r="C112" s="39"/>
      <c r="D112" s="39"/>
      <c r="E112" s="39"/>
      <c r="F112" s="86"/>
      <c r="G112" s="34"/>
      <c r="H112" s="34"/>
      <c r="I112" s="34"/>
      <c r="J112" s="34"/>
      <c r="K112" s="34"/>
      <c r="L112" s="34"/>
      <c r="M112" s="34"/>
      <c r="N112" s="34"/>
      <c r="O112" s="34"/>
      <c r="P112" s="34"/>
      <c r="Q112" s="34"/>
      <c r="R112" s="34"/>
      <c r="S112" s="34"/>
      <c r="T112" s="34"/>
      <c r="U112" s="34"/>
      <c r="V112" s="34"/>
      <c r="W112" s="34"/>
      <c r="X112" s="34"/>
      <c r="Y112" s="34"/>
      <c r="Z112" s="34"/>
    </row>
    <row r="113" spans="1:26" ht="12.75" customHeight="1" x14ac:dyDescent="0.2">
      <c r="A113" s="38"/>
      <c r="B113" s="40"/>
      <c r="C113" s="39"/>
      <c r="D113" s="39"/>
      <c r="E113" s="39"/>
      <c r="F113" s="86"/>
      <c r="G113" s="34"/>
      <c r="H113" s="34"/>
      <c r="I113" s="34"/>
      <c r="J113" s="34"/>
      <c r="K113" s="34"/>
      <c r="L113" s="34"/>
      <c r="M113" s="34"/>
      <c r="N113" s="34"/>
      <c r="O113" s="34"/>
      <c r="P113" s="34"/>
      <c r="Q113" s="34"/>
      <c r="R113" s="34"/>
      <c r="S113" s="34"/>
      <c r="T113" s="34"/>
      <c r="U113" s="34"/>
      <c r="V113" s="34"/>
      <c r="W113" s="34"/>
      <c r="X113" s="34"/>
      <c r="Y113" s="34"/>
      <c r="Z113" s="34"/>
    </row>
    <row r="114" spans="1:26" ht="12.75" customHeight="1" x14ac:dyDescent="0.2">
      <c r="A114" s="38"/>
      <c r="B114" s="40"/>
      <c r="C114" s="39"/>
      <c r="D114" s="39"/>
      <c r="E114" s="39"/>
      <c r="F114" s="86"/>
      <c r="G114" s="34"/>
      <c r="H114" s="34"/>
      <c r="I114" s="34"/>
      <c r="J114" s="34"/>
      <c r="K114" s="34"/>
      <c r="L114" s="34"/>
      <c r="M114" s="34"/>
      <c r="N114" s="34"/>
      <c r="O114" s="34"/>
      <c r="P114" s="34"/>
      <c r="Q114" s="34"/>
      <c r="R114" s="34"/>
      <c r="S114" s="34"/>
      <c r="T114" s="34"/>
      <c r="U114" s="34"/>
      <c r="V114" s="34"/>
      <c r="W114" s="34"/>
      <c r="X114" s="34"/>
      <c r="Y114" s="34"/>
      <c r="Z114" s="34"/>
    </row>
    <row r="115" spans="1:26" ht="12.75" customHeight="1" x14ac:dyDescent="0.2">
      <c r="A115" s="38"/>
      <c r="B115" s="40"/>
      <c r="C115" s="39"/>
      <c r="D115" s="39"/>
      <c r="E115" s="39"/>
      <c r="F115" s="86"/>
      <c r="G115" s="34"/>
      <c r="H115" s="34"/>
      <c r="I115" s="34"/>
      <c r="J115" s="34"/>
      <c r="K115" s="34"/>
      <c r="L115" s="34"/>
      <c r="M115" s="34"/>
      <c r="N115" s="34"/>
      <c r="O115" s="34"/>
      <c r="P115" s="34"/>
      <c r="Q115" s="34"/>
      <c r="R115" s="34"/>
      <c r="S115" s="34"/>
      <c r="T115" s="34"/>
      <c r="U115" s="34"/>
      <c r="V115" s="34"/>
      <c r="W115" s="34"/>
      <c r="X115" s="34"/>
      <c r="Y115" s="34"/>
      <c r="Z115" s="34"/>
    </row>
    <row r="116" spans="1:26" ht="12.75" customHeight="1" x14ac:dyDescent="0.2">
      <c r="A116" s="38"/>
      <c r="B116" s="40"/>
      <c r="C116" s="39"/>
      <c r="D116" s="39"/>
      <c r="E116" s="39"/>
      <c r="F116" s="86"/>
      <c r="G116" s="34"/>
      <c r="H116" s="34"/>
      <c r="I116" s="34"/>
      <c r="J116" s="34"/>
      <c r="K116" s="34"/>
      <c r="L116" s="34"/>
      <c r="M116" s="34"/>
      <c r="N116" s="34"/>
      <c r="O116" s="34"/>
      <c r="P116" s="34"/>
      <c r="Q116" s="34"/>
      <c r="R116" s="34"/>
      <c r="S116" s="34"/>
      <c r="T116" s="34"/>
      <c r="U116" s="34"/>
      <c r="V116" s="34"/>
      <c r="W116" s="34"/>
      <c r="X116" s="34"/>
      <c r="Y116" s="34"/>
      <c r="Z116" s="34"/>
    </row>
    <row r="117" spans="1:26" ht="12.75" customHeight="1" x14ac:dyDescent="0.2">
      <c r="A117" s="38"/>
      <c r="B117" s="40"/>
      <c r="C117" s="39"/>
      <c r="D117" s="39"/>
      <c r="E117" s="39"/>
      <c r="F117" s="86"/>
      <c r="G117" s="34"/>
      <c r="H117" s="34"/>
      <c r="I117" s="34"/>
      <c r="J117" s="34"/>
      <c r="K117" s="34"/>
      <c r="L117" s="34"/>
      <c r="M117" s="34"/>
      <c r="N117" s="34"/>
      <c r="O117" s="34"/>
      <c r="P117" s="34"/>
      <c r="Q117" s="34"/>
      <c r="R117" s="34"/>
      <c r="S117" s="34"/>
      <c r="T117" s="34"/>
      <c r="U117" s="34"/>
      <c r="V117" s="34"/>
      <c r="W117" s="34"/>
      <c r="X117" s="34"/>
      <c r="Y117" s="34"/>
      <c r="Z117" s="34"/>
    </row>
    <row r="118" spans="1:26" ht="12.75" customHeight="1" x14ac:dyDescent="0.2">
      <c r="A118" s="38"/>
      <c r="B118" s="40"/>
      <c r="C118" s="39"/>
      <c r="D118" s="39"/>
      <c r="E118" s="39"/>
      <c r="F118" s="86"/>
      <c r="G118" s="34"/>
      <c r="H118" s="34"/>
      <c r="I118" s="34"/>
      <c r="J118" s="34"/>
      <c r="K118" s="34"/>
      <c r="L118" s="34"/>
      <c r="M118" s="34"/>
      <c r="N118" s="34"/>
      <c r="O118" s="34"/>
      <c r="P118" s="34"/>
      <c r="Q118" s="34"/>
      <c r="R118" s="34"/>
      <c r="S118" s="34"/>
      <c r="T118" s="34"/>
      <c r="U118" s="34"/>
      <c r="V118" s="34"/>
      <c r="W118" s="34"/>
      <c r="X118" s="34"/>
      <c r="Y118" s="34"/>
      <c r="Z118" s="34"/>
    </row>
    <row r="119" spans="1:26" ht="12.75" customHeight="1" x14ac:dyDescent="0.2">
      <c r="A119" s="38"/>
      <c r="B119" s="40"/>
      <c r="C119" s="39"/>
      <c r="D119" s="39"/>
      <c r="E119" s="39"/>
      <c r="F119" s="86"/>
      <c r="G119" s="34"/>
      <c r="H119" s="34"/>
      <c r="I119" s="34"/>
      <c r="J119" s="34"/>
      <c r="K119" s="34"/>
      <c r="L119" s="34"/>
      <c r="M119" s="34"/>
      <c r="N119" s="34"/>
      <c r="O119" s="34"/>
      <c r="P119" s="34"/>
      <c r="Q119" s="34"/>
      <c r="R119" s="34"/>
      <c r="S119" s="34"/>
      <c r="T119" s="34"/>
      <c r="U119" s="34"/>
      <c r="V119" s="34"/>
      <c r="W119" s="34"/>
      <c r="X119" s="34"/>
      <c r="Y119" s="34"/>
      <c r="Z119" s="34"/>
    </row>
    <row r="120" spans="1:26" ht="12.75" customHeight="1" x14ac:dyDescent="0.2">
      <c r="A120" s="38"/>
      <c r="B120" s="40"/>
      <c r="C120" s="39"/>
      <c r="D120" s="39"/>
      <c r="E120" s="39"/>
      <c r="F120" s="86"/>
      <c r="G120" s="34"/>
      <c r="H120" s="34"/>
      <c r="I120" s="34"/>
      <c r="J120" s="34"/>
      <c r="K120" s="34"/>
      <c r="L120" s="34"/>
      <c r="M120" s="34"/>
      <c r="N120" s="34"/>
      <c r="O120" s="34"/>
      <c r="P120" s="34"/>
      <c r="Q120" s="34"/>
      <c r="R120" s="34"/>
      <c r="S120" s="34"/>
      <c r="T120" s="34"/>
      <c r="U120" s="34"/>
      <c r="V120" s="34"/>
      <c r="W120" s="34"/>
      <c r="X120" s="34"/>
      <c r="Y120" s="34"/>
      <c r="Z120" s="34"/>
    </row>
    <row r="121" spans="1:26" ht="12.75" customHeight="1" x14ac:dyDescent="0.2">
      <c r="A121" s="38"/>
      <c r="B121" s="40"/>
      <c r="C121" s="39"/>
      <c r="D121" s="39"/>
      <c r="E121" s="39"/>
      <c r="F121" s="86"/>
      <c r="G121" s="34"/>
      <c r="H121" s="34"/>
      <c r="I121" s="34"/>
      <c r="J121" s="34"/>
      <c r="K121" s="34"/>
      <c r="L121" s="34"/>
      <c r="M121" s="34"/>
      <c r="N121" s="34"/>
      <c r="O121" s="34"/>
      <c r="P121" s="34"/>
      <c r="Q121" s="34"/>
      <c r="R121" s="34"/>
      <c r="S121" s="34"/>
      <c r="T121" s="34"/>
      <c r="U121" s="34"/>
      <c r="V121" s="34"/>
      <c r="W121" s="34"/>
      <c r="X121" s="34"/>
      <c r="Y121" s="34"/>
      <c r="Z121" s="34"/>
    </row>
    <row r="122" spans="1:26" ht="12.75" customHeight="1" x14ac:dyDescent="0.2">
      <c r="A122" s="38"/>
      <c r="B122" s="40"/>
      <c r="C122" s="39"/>
      <c r="D122" s="39"/>
      <c r="E122" s="39"/>
      <c r="F122" s="86"/>
      <c r="G122" s="34"/>
      <c r="H122" s="34"/>
      <c r="I122" s="34"/>
      <c r="J122" s="34"/>
      <c r="K122" s="34"/>
      <c r="L122" s="34"/>
      <c r="M122" s="34"/>
      <c r="N122" s="34"/>
      <c r="O122" s="34"/>
      <c r="P122" s="34"/>
      <c r="Q122" s="34"/>
      <c r="R122" s="34"/>
      <c r="S122" s="34"/>
      <c r="T122" s="34"/>
      <c r="U122" s="34"/>
      <c r="V122" s="34"/>
      <c r="W122" s="34"/>
      <c r="X122" s="34"/>
      <c r="Y122" s="34"/>
      <c r="Z122" s="34"/>
    </row>
    <row r="123" spans="1:26" ht="12.75" customHeight="1" x14ac:dyDescent="0.2">
      <c r="A123" s="38"/>
      <c r="B123" s="40"/>
      <c r="C123" s="39"/>
      <c r="D123" s="39"/>
      <c r="E123" s="39"/>
      <c r="F123" s="86"/>
      <c r="G123" s="34"/>
      <c r="H123" s="34"/>
      <c r="I123" s="34"/>
      <c r="J123" s="34"/>
      <c r="K123" s="34"/>
      <c r="L123" s="34"/>
      <c r="M123" s="34"/>
      <c r="N123" s="34"/>
      <c r="O123" s="34"/>
      <c r="P123" s="34"/>
      <c r="Q123" s="34"/>
      <c r="R123" s="34"/>
      <c r="S123" s="34"/>
      <c r="T123" s="34"/>
      <c r="U123" s="34"/>
      <c r="V123" s="34"/>
      <c r="W123" s="34"/>
      <c r="X123" s="34"/>
      <c r="Y123" s="34"/>
      <c r="Z123" s="34"/>
    </row>
    <row r="124" spans="1:26" ht="12.75" customHeight="1" x14ac:dyDescent="0.2">
      <c r="A124" s="38"/>
      <c r="B124" s="40"/>
      <c r="C124" s="39"/>
      <c r="D124" s="39"/>
      <c r="E124" s="39"/>
      <c r="F124" s="86"/>
      <c r="G124" s="34"/>
      <c r="H124" s="34"/>
      <c r="I124" s="34"/>
      <c r="J124" s="34"/>
      <c r="K124" s="34"/>
      <c r="L124" s="34"/>
      <c r="M124" s="34"/>
      <c r="N124" s="34"/>
      <c r="O124" s="34"/>
      <c r="P124" s="34"/>
      <c r="Q124" s="34"/>
      <c r="R124" s="34"/>
      <c r="S124" s="34"/>
      <c r="T124" s="34"/>
      <c r="U124" s="34"/>
      <c r="V124" s="34"/>
      <c r="W124" s="34"/>
      <c r="X124" s="34"/>
      <c r="Y124" s="34"/>
      <c r="Z124" s="34"/>
    </row>
    <row r="125" spans="1:26" ht="12.75" customHeight="1" x14ac:dyDescent="0.2">
      <c r="A125" s="38"/>
      <c r="B125" s="40"/>
      <c r="C125" s="39"/>
      <c r="D125" s="39"/>
      <c r="E125" s="39"/>
      <c r="F125" s="86"/>
      <c r="G125" s="34"/>
      <c r="H125" s="34"/>
      <c r="I125" s="34"/>
      <c r="J125" s="34"/>
      <c r="K125" s="34"/>
      <c r="L125" s="34"/>
      <c r="M125" s="34"/>
      <c r="N125" s="34"/>
      <c r="O125" s="34"/>
      <c r="P125" s="34"/>
      <c r="Q125" s="34"/>
      <c r="R125" s="34"/>
      <c r="S125" s="34"/>
      <c r="T125" s="34"/>
      <c r="U125" s="34"/>
      <c r="V125" s="34"/>
      <c r="W125" s="34"/>
      <c r="X125" s="34"/>
      <c r="Y125" s="34"/>
      <c r="Z125" s="34"/>
    </row>
    <row r="126" spans="1:26" ht="12.75" customHeight="1" x14ac:dyDescent="0.2">
      <c r="A126" s="38"/>
      <c r="B126" s="40"/>
      <c r="C126" s="39"/>
      <c r="D126" s="39"/>
      <c r="E126" s="39"/>
      <c r="F126" s="86"/>
      <c r="G126" s="34"/>
      <c r="H126" s="34"/>
      <c r="I126" s="34"/>
      <c r="J126" s="34"/>
      <c r="K126" s="34"/>
      <c r="L126" s="34"/>
      <c r="M126" s="34"/>
      <c r="N126" s="34"/>
      <c r="O126" s="34"/>
      <c r="P126" s="34"/>
      <c r="Q126" s="34"/>
      <c r="R126" s="34"/>
      <c r="S126" s="34"/>
      <c r="T126" s="34"/>
      <c r="U126" s="34"/>
      <c r="V126" s="34"/>
      <c r="W126" s="34"/>
      <c r="X126" s="34"/>
      <c r="Y126" s="34"/>
      <c r="Z126" s="34"/>
    </row>
    <row r="127" spans="1:26" ht="12.75" customHeight="1" x14ac:dyDescent="0.2">
      <c r="A127" s="38"/>
      <c r="B127" s="40"/>
      <c r="C127" s="39"/>
      <c r="D127" s="39"/>
      <c r="E127" s="39"/>
      <c r="F127" s="86"/>
      <c r="G127" s="34"/>
      <c r="H127" s="34"/>
      <c r="I127" s="34"/>
      <c r="J127" s="34"/>
      <c r="K127" s="34"/>
      <c r="L127" s="34"/>
      <c r="M127" s="34"/>
      <c r="N127" s="34"/>
      <c r="O127" s="34"/>
      <c r="P127" s="34"/>
      <c r="Q127" s="34"/>
      <c r="R127" s="34"/>
      <c r="S127" s="34"/>
      <c r="T127" s="34"/>
      <c r="U127" s="34"/>
      <c r="V127" s="34"/>
      <c r="W127" s="34"/>
      <c r="X127" s="34"/>
      <c r="Y127" s="34"/>
      <c r="Z127" s="34"/>
    </row>
    <row r="128" spans="1:26" ht="12.75" customHeight="1" x14ac:dyDescent="0.2">
      <c r="A128" s="38"/>
      <c r="B128" s="40"/>
      <c r="C128" s="39"/>
      <c r="D128" s="39"/>
      <c r="E128" s="39"/>
      <c r="F128" s="86"/>
      <c r="G128" s="34"/>
      <c r="H128" s="34"/>
      <c r="I128" s="34"/>
      <c r="J128" s="34"/>
      <c r="K128" s="34"/>
      <c r="L128" s="34"/>
      <c r="M128" s="34"/>
      <c r="N128" s="34"/>
      <c r="O128" s="34"/>
      <c r="P128" s="34"/>
      <c r="Q128" s="34"/>
      <c r="R128" s="34"/>
      <c r="S128" s="34"/>
      <c r="T128" s="34"/>
      <c r="U128" s="34"/>
      <c r="V128" s="34"/>
      <c r="W128" s="34"/>
      <c r="X128" s="34"/>
      <c r="Y128" s="34"/>
      <c r="Z128" s="34"/>
    </row>
    <row r="129" spans="1:26" ht="12.75" customHeight="1" x14ac:dyDescent="0.2">
      <c r="A129" s="38"/>
      <c r="B129" s="40"/>
      <c r="C129" s="39"/>
      <c r="D129" s="39"/>
      <c r="E129" s="39"/>
      <c r="F129" s="86"/>
      <c r="G129" s="34"/>
      <c r="H129" s="34"/>
      <c r="I129" s="34"/>
      <c r="J129" s="34"/>
      <c r="K129" s="34"/>
      <c r="L129" s="34"/>
      <c r="M129" s="34"/>
      <c r="N129" s="34"/>
      <c r="O129" s="34"/>
      <c r="P129" s="34"/>
      <c r="Q129" s="34"/>
      <c r="R129" s="34"/>
      <c r="S129" s="34"/>
      <c r="T129" s="34"/>
      <c r="U129" s="34"/>
      <c r="V129" s="34"/>
      <c r="W129" s="34"/>
      <c r="X129" s="34"/>
      <c r="Y129" s="34"/>
      <c r="Z129" s="34"/>
    </row>
    <row r="130" spans="1:26" ht="12.75" customHeight="1" x14ac:dyDescent="0.2">
      <c r="A130" s="38"/>
      <c r="B130" s="40"/>
      <c r="C130" s="39"/>
      <c r="D130" s="39"/>
      <c r="E130" s="39"/>
      <c r="F130" s="86"/>
      <c r="G130" s="34"/>
      <c r="H130" s="34"/>
      <c r="I130" s="34"/>
      <c r="J130" s="34"/>
      <c r="K130" s="34"/>
      <c r="L130" s="34"/>
      <c r="M130" s="34"/>
      <c r="N130" s="34"/>
      <c r="O130" s="34"/>
      <c r="P130" s="34"/>
      <c r="Q130" s="34"/>
      <c r="R130" s="34"/>
      <c r="S130" s="34"/>
      <c r="T130" s="34"/>
      <c r="U130" s="34"/>
      <c r="V130" s="34"/>
      <c r="W130" s="34"/>
      <c r="X130" s="34"/>
      <c r="Y130" s="34"/>
      <c r="Z130" s="34"/>
    </row>
    <row r="131" spans="1:26" ht="12.75" customHeight="1" x14ac:dyDescent="0.2">
      <c r="A131" s="38"/>
      <c r="B131" s="40"/>
      <c r="C131" s="39"/>
      <c r="D131" s="39"/>
      <c r="E131" s="39"/>
      <c r="F131" s="86"/>
      <c r="G131" s="34"/>
      <c r="H131" s="34"/>
      <c r="I131" s="34"/>
      <c r="J131" s="34"/>
      <c r="K131" s="34"/>
      <c r="L131" s="34"/>
      <c r="M131" s="34"/>
      <c r="N131" s="34"/>
      <c r="O131" s="34"/>
      <c r="P131" s="34"/>
      <c r="Q131" s="34"/>
      <c r="R131" s="34"/>
      <c r="S131" s="34"/>
      <c r="T131" s="34"/>
      <c r="U131" s="34"/>
      <c r="V131" s="34"/>
      <c r="W131" s="34"/>
      <c r="X131" s="34"/>
      <c r="Y131" s="34"/>
      <c r="Z131" s="34"/>
    </row>
    <row r="132" spans="1:26" ht="12.75" customHeight="1" x14ac:dyDescent="0.2">
      <c r="A132" s="38"/>
      <c r="B132" s="40"/>
      <c r="C132" s="39"/>
      <c r="D132" s="39"/>
      <c r="E132" s="39"/>
      <c r="F132" s="86"/>
      <c r="G132" s="34"/>
      <c r="H132" s="34"/>
      <c r="I132" s="34"/>
      <c r="J132" s="34"/>
      <c r="K132" s="34"/>
      <c r="L132" s="34"/>
      <c r="M132" s="34"/>
      <c r="N132" s="34"/>
      <c r="O132" s="34"/>
      <c r="P132" s="34"/>
      <c r="Q132" s="34"/>
      <c r="R132" s="34"/>
      <c r="S132" s="34"/>
      <c r="T132" s="34"/>
      <c r="U132" s="34"/>
      <c r="V132" s="34"/>
      <c r="W132" s="34"/>
      <c r="X132" s="34"/>
      <c r="Y132" s="34"/>
      <c r="Z132" s="34"/>
    </row>
    <row r="133" spans="1:26" ht="12.75" customHeight="1" x14ac:dyDescent="0.2">
      <c r="A133" s="38"/>
      <c r="B133" s="40"/>
      <c r="C133" s="39"/>
      <c r="D133" s="39"/>
      <c r="E133" s="39"/>
      <c r="F133" s="86"/>
      <c r="G133" s="34"/>
      <c r="H133" s="34"/>
      <c r="I133" s="34"/>
      <c r="J133" s="34"/>
      <c r="K133" s="34"/>
      <c r="L133" s="34"/>
      <c r="M133" s="34"/>
      <c r="N133" s="34"/>
      <c r="O133" s="34"/>
      <c r="P133" s="34"/>
      <c r="Q133" s="34"/>
      <c r="R133" s="34"/>
      <c r="S133" s="34"/>
      <c r="T133" s="34"/>
      <c r="U133" s="34"/>
      <c r="V133" s="34"/>
      <c r="W133" s="34"/>
      <c r="X133" s="34"/>
      <c r="Y133" s="34"/>
      <c r="Z133" s="34"/>
    </row>
    <row r="134" spans="1:26" ht="12.75" customHeight="1" x14ac:dyDescent="0.2">
      <c r="A134" s="38"/>
      <c r="B134" s="40"/>
      <c r="C134" s="39"/>
      <c r="D134" s="39"/>
      <c r="E134" s="39"/>
      <c r="F134" s="86"/>
      <c r="G134" s="34"/>
      <c r="H134" s="34"/>
      <c r="I134" s="34"/>
      <c r="J134" s="34"/>
      <c r="K134" s="34"/>
      <c r="L134" s="34"/>
      <c r="M134" s="34"/>
      <c r="N134" s="34"/>
      <c r="O134" s="34"/>
      <c r="P134" s="34"/>
      <c r="Q134" s="34"/>
      <c r="R134" s="34"/>
      <c r="S134" s="34"/>
      <c r="T134" s="34"/>
      <c r="U134" s="34"/>
      <c r="V134" s="34"/>
      <c r="W134" s="34"/>
      <c r="X134" s="34"/>
      <c r="Y134" s="34"/>
      <c r="Z134" s="34"/>
    </row>
    <row r="135" spans="1:26" ht="12.75" customHeight="1" x14ac:dyDescent="0.2">
      <c r="A135" s="38"/>
      <c r="B135" s="40"/>
      <c r="C135" s="39"/>
      <c r="D135" s="39"/>
      <c r="E135" s="39"/>
      <c r="F135" s="86"/>
      <c r="G135" s="34"/>
      <c r="H135" s="34"/>
      <c r="I135" s="34"/>
      <c r="J135" s="34"/>
      <c r="K135" s="34"/>
      <c r="L135" s="34"/>
      <c r="M135" s="34"/>
      <c r="N135" s="34"/>
      <c r="O135" s="34"/>
      <c r="P135" s="34"/>
      <c r="Q135" s="34"/>
      <c r="R135" s="34"/>
      <c r="S135" s="34"/>
      <c r="T135" s="34"/>
      <c r="U135" s="34"/>
      <c r="V135" s="34"/>
      <c r="W135" s="34"/>
      <c r="X135" s="34"/>
      <c r="Y135" s="34"/>
      <c r="Z135" s="34"/>
    </row>
    <row r="136" spans="1:26" ht="12.75" customHeight="1" x14ac:dyDescent="0.2">
      <c r="A136" s="38"/>
      <c r="B136" s="40"/>
      <c r="C136" s="39"/>
      <c r="D136" s="39"/>
      <c r="E136" s="39"/>
      <c r="F136" s="86"/>
      <c r="G136" s="34"/>
      <c r="H136" s="34"/>
      <c r="I136" s="34"/>
      <c r="J136" s="34"/>
      <c r="K136" s="34"/>
      <c r="L136" s="34"/>
      <c r="M136" s="34"/>
      <c r="N136" s="34"/>
      <c r="O136" s="34"/>
      <c r="P136" s="34"/>
      <c r="Q136" s="34"/>
      <c r="R136" s="34"/>
      <c r="S136" s="34"/>
      <c r="T136" s="34"/>
      <c r="U136" s="34"/>
      <c r="V136" s="34"/>
      <c r="W136" s="34"/>
      <c r="X136" s="34"/>
      <c r="Y136" s="34"/>
      <c r="Z136" s="34"/>
    </row>
    <row r="137" spans="1:26" ht="12.75" customHeight="1" x14ac:dyDescent="0.2">
      <c r="A137" s="38"/>
      <c r="B137" s="40"/>
      <c r="C137" s="39"/>
      <c r="D137" s="39"/>
      <c r="E137" s="39"/>
      <c r="F137" s="86"/>
      <c r="G137" s="34"/>
      <c r="H137" s="34"/>
      <c r="I137" s="34"/>
      <c r="J137" s="34"/>
      <c r="K137" s="34"/>
      <c r="L137" s="34"/>
      <c r="M137" s="34"/>
      <c r="N137" s="34"/>
      <c r="O137" s="34"/>
      <c r="P137" s="34"/>
      <c r="Q137" s="34"/>
      <c r="R137" s="34"/>
      <c r="S137" s="34"/>
      <c r="T137" s="34"/>
      <c r="U137" s="34"/>
      <c r="V137" s="34"/>
      <c r="W137" s="34"/>
      <c r="X137" s="34"/>
      <c r="Y137" s="34"/>
      <c r="Z137" s="34"/>
    </row>
    <row r="138" spans="1:26" ht="12.75" customHeight="1" x14ac:dyDescent="0.2">
      <c r="A138" s="38"/>
      <c r="B138" s="40"/>
      <c r="C138" s="39"/>
      <c r="D138" s="39"/>
      <c r="E138" s="39"/>
      <c r="F138" s="86"/>
      <c r="G138" s="34"/>
      <c r="H138" s="34"/>
      <c r="I138" s="34"/>
      <c r="J138" s="34"/>
      <c r="K138" s="34"/>
      <c r="L138" s="34"/>
      <c r="M138" s="34"/>
      <c r="N138" s="34"/>
      <c r="O138" s="34"/>
      <c r="P138" s="34"/>
      <c r="Q138" s="34"/>
      <c r="R138" s="34"/>
      <c r="S138" s="34"/>
      <c r="T138" s="34"/>
      <c r="U138" s="34"/>
      <c r="V138" s="34"/>
      <c r="W138" s="34"/>
      <c r="X138" s="34"/>
      <c r="Y138" s="34"/>
      <c r="Z138" s="34"/>
    </row>
    <row r="139" spans="1:26" ht="12.75" customHeight="1" x14ac:dyDescent="0.2">
      <c r="A139" s="38"/>
      <c r="B139" s="40"/>
      <c r="C139" s="39"/>
      <c r="D139" s="39"/>
      <c r="E139" s="39"/>
      <c r="F139" s="86"/>
      <c r="G139" s="34"/>
      <c r="H139" s="34"/>
      <c r="I139" s="34"/>
      <c r="J139" s="34"/>
      <c r="K139" s="34"/>
      <c r="L139" s="34"/>
      <c r="M139" s="34"/>
      <c r="N139" s="34"/>
      <c r="O139" s="34"/>
      <c r="P139" s="34"/>
      <c r="Q139" s="34"/>
      <c r="R139" s="34"/>
      <c r="S139" s="34"/>
      <c r="T139" s="34"/>
      <c r="U139" s="34"/>
      <c r="V139" s="34"/>
      <c r="W139" s="34"/>
      <c r="X139" s="34"/>
      <c r="Y139" s="34"/>
      <c r="Z139" s="34"/>
    </row>
    <row r="140" spans="1:26" ht="12.75" customHeight="1" x14ac:dyDescent="0.2">
      <c r="A140" s="38"/>
      <c r="B140" s="40"/>
      <c r="C140" s="39"/>
      <c r="D140" s="39"/>
      <c r="E140" s="39"/>
      <c r="F140" s="86"/>
      <c r="G140" s="34"/>
      <c r="H140" s="34"/>
      <c r="I140" s="34"/>
      <c r="J140" s="34"/>
      <c r="K140" s="34"/>
      <c r="L140" s="34"/>
      <c r="M140" s="34"/>
      <c r="N140" s="34"/>
      <c r="O140" s="34"/>
      <c r="P140" s="34"/>
      <c r="Q140" s="34"/>
      <c r="R140" s="34"/>
      <c r="S140" s="34"/>
      <c r="T140" s="34"/>
      <c r="U140" s="34"/>
      <c r="V140" s="34"/>
      <c r="W140" s="34"/>
      <c r="X140" s="34"/>
      <c r="Y140" s="34"/>
      <c r="Z140" s="34"/>
    </row>
    <row r="141" spans="1:26" ht="12.75" customHeight="1" x14ac:dyDescent="0.2">
      <c r="A141" s="38"/>
      <c r="B141" s="40"/>
      <c r="C141" s="39"/>
      <c r="D141" s="39"/>
      <c r="E141" s="39"/>
      <c r="F141" s="86"/>
      <c r="G141" s="34"/>
      <c r="H141" s="34"/>
      <c r="I141" s="34"/>
      <c r="J141" s="34"/>
      <c r="K141" s="34"/>
      <c r="L141" s="34"/>
      <c r="M141" s="34"/>
      <c r="N141" s="34"/>
      <c r="O141" s="34"/>
      <c r="P141" s="34"/>
      <c r="Q141" s="34"/>
      <c r="R141" s="34"/>
      <c r="S141" s="34"/>
      <c r="T141" s="34"/>
      <c r="U141" s="34"/>
      <c r="V141" s="34"/>
      <c r="W141" s="34"/>
      <c r="X141" s="34"/>
      <c r="Y141" s="34"/>
      <c r="Z141" s="34"/>
    </row>
    <row r="142" spans="1:26" ht="12.75" customHeight="1" x14ac:dyDescent="0.2">
      <c r="A142" s="38"/>
      <c r="B142" s="40"/>
      <c r="C142" s="39"/>
      <c r="D142" s="39"/>
      <c r="E142" s="39"/>
      <c r="F142" s="86"/>
      <c r="G142" s="34"/>
      <c r="H142" s="34"/>
      <c r="I142" s="34"/>
      <c r="J142" s="34"/>
      <c r="K142" s="34"/>
      <c r="L142" s="34"/>
      <c r="M142" s="34"/>
      <c r="N142" s="34"/>
      <c r="O142" s="34"/>
      <c r="P142" s="34"/>
      <c r="Q142" s="34"/>
      <c r="R142" s="34"/>
      <c r="S142" s="34"/>
      <c r="T142" s="34"/>
      <c r="U142" s="34"/>
      <c r="V142" s="34"/>
      <c r="W142" s="34"/>
      <c r="X142" s="34"/>
      <c r="Y142" s="34"/>
      <c r="Z142" s="34"/>
    </row>
    <row r="143" spans="1:26" ht="12.75" customHeight="1" x14ac:dyDescent="0.2">
      <c r="A143" s="38"/>
      <c r="B143" s="40"/>
      <c r="C143" s="39"/>
      <c r="D143" s="39"/>
      <c r="E143" s="39"/>
      <c r="F143" s="86"/>
      <c r="G143" s="34"/>
      <c r="H143" s="34"/>
      <c r="I143" s="34"/>
      <c r="J143" s="34"/>
      <c r="K143" s="34"/>
      <c r="L143" s="34"/>
      <c r="M143" s="34"/>
      <c r="N143" s="34"/>
      <c r="O143" s="34"/>
      <c r="P143" s="34"/>
      <c r="Q143" s="34"/>
      <c r="R143" s="34"/>
      <c r="S143" s="34"/>
      <c r="T143" s="34"/>
      <c r="U143" s="34"/>
      <c r="V143" s="34"/>
      <c r="W143" s="34"/>
      <c r="X143" s="34"/>
      <c r="Y143" s="34"/>
      <c r="Z143" s="34"/>
    </row>
    <row r="144" spans="1:26" ht="12.75" customHeight="1" x14ac:dyDescent="0.2">
      <c r="A144" s="38"/>
      <c r="B144" s="40"/>
      <c r="C144" s="39"/>
      <c r="D144" s="39"/>
      <c r="E144" s="39"/>
      <c r="F144" s="86"/>
      <c r="G144" s="34"/>
      <c r="H144" s="34"/>
      <c r="I144" s="34"/>
      <c r="J144" s="34"/>
      <c r="K144" s="34"/>
      <c r="L144" s="34"/>
      <c r="M144" s="34"/>
      <c r="N144" s="34"/>
      <c r="O144" s="34"/>
      <c r="P144" s="34"/>
      <c r="Q144" s="34"/>
      <c r="R144" s="34"/>
      <c r="S144" s="34"/>
      <c r="T144" s="34"/>
      <c r="U144" s="34"/>
      <c r="V144" s="34"/>
      <c r="W144" s="34"/>
      <c r="X144" s="34"/>
      <c r="Y144" s="34"/>
      <c r="Z144" s="34"/>
    </row>
    <row r="145" spans="1:26" ht="12.75" customHeight="1" x14ac:dyDescent="0.2">
      <c r="A145" s="38"/>
      <c r="B145" s="40"/>
      <c r="C145" s="39"/>
      <c r="D145" s="39"/>
      <c r="E145" s="39"/>
      <c r="F145" s="86"/>
      <c r="G145" s="34"/>
      <c r="H145" s="34"/>
      <c r="I145" s="34"/>
      <c r="J145" s="34"/>
      <c r="K145" s="34"/>
      <c r="L145" s="34"/>
      <c r="M145" s="34"/>
      <c r="N145" s="34"/>
      <c r="O145" s="34"/>
      <c r="P145" s="34"/>
      <c r="Q145" s="34"/>
      <c r="R145" s="34"/>
      <c r="S145" s="34"/>
      <c r="T145" s="34"/>
      <c r="U145" s="34"/>
      <c r="V145" s="34"/>
      <c r="W145" s="34"/>
      <c r="X145" s="34"/>
      <c r="Y145" s="34"/>
      <c r="Z145" s="34"/>
    </row>
    <row r="146" spans="1:26" ht="12.75" customHeight="1" x14ac:dyDescent="0.2">
      <c r="A146" s="38"/>
      <c r="B146" s="40"/>
      <c r="C146" s="39"/>
      <c r="D146" s="39"/>
      <c r="E146" s="39"/>
      <c r="F146" s="86"/>
      <c r="G146" s="34"/>
      <c r="H146" s="34"/>
      <c r="I146" s="34"/>
      <c r="J146" s="34"/>
      <c r="K146" s="34"/>
      <c r="L146" s="34"/>
      <c r="M146" s="34"/>
      <c r="N146" s="34"/>
      <c r="O146" s="34"/>
      <c r="P146" s="34"/>
      <c r="Q146" s="34"/>
      <c r="R146" s="34"/>
      <c r="S146" s="34"/>
      <c r="T146" s="34"/>
      <c r="U146" s="34"/>
      <c r="V146" s="34"/>
      <c r="W146" s="34"/>
      <c r="X146" s="34"/>
      <c r="Y146" s="34"/>
      <c r="Z146" s="34"/>
    </row>
    <row r="147" spans="1:26" ht="12.75" customHeight="1" x14ac:dyDescent="0.2">
      <c r="A147" s="38"/>
      <c r="B147" s="40"/>
      <c r="C147" s="39"/>
      <c r="D147" s="39"/>
      <c r="E147" s="39"/>
      <c r="F147" s="86"/>
      <c r="G147" s="34"/>
      <c r="H147" s="34"/>
      <c r="I147" s="34"/>
      <c r="J147" s="34"/>
      <c r="K147" s="34"/>
      <c r="L147" s="34"/>
      <c r="M147" s="34"/>
      <c r="N147" s="34"/>
      <c r="O147" s="34"/>
      <c r="P147" s="34"/>
      <c r="Q147" s="34"/>
      <c r="R147" s="34"/>
      <c r="S147" s="34"/>
      <c r="T147" s="34"/>
      <c r="U147" s="34"/>
      <c r="V147" s="34"/>
      <c r="W147" s="34"/>
      <c r="X147" s="34"/>
      <c r="Y147" s="34"/>
      <c r="Z147" s="34"/>
    </row>
    <row r="148" spans="1:26" ht="12.75" customHeight="1" x14ac:dyDescent="0.2">
      <c r="A148" s="38"/>
      <c r="B148" s="40"/>
      <c r="C148" s="39"/>
      <c r="D148" s="39"/>
      <c r="E148" s="39"/>
      <c r="F148" s="86"/>
      <c r="G148" s="34"/>
      <c r="H148" s="34"/>
      <c r="I148" s="34"/>
      <c r="J148" s="34"/>
      <c r="K148" s="34"/>
      <c r="L148" s="34"/>
      <c r="M148" s="34"/>
      <c r="N148" s="34"/>
      <c r="O148" s="34"/>
      <c r="P148" s="34"/>
      <c r="Q148" s="34"/>
      <c r="R148" s="34"/>
      <c r="S148" s="34"/>
      <c r="T148" s="34"/>
      <c r="U148" s="34"/>
      <c r="V148" s="34"/>
      <c r="W148" s="34"/>
      <c r="X148" s="34"/>
      <c r="Y148" s="34"/>
      <c r="Z148" s="34"/>
    </row>
    <row r="149" spans="1:26" ht="12.75" customHeight="1" x14ac:dyDescent="0.2">
      <c r="A149" s="38"/>
      <c r="B149" s="40"/>
      <c r="C149" s="39"/>
      <c r="D149" s="39"/>
      <c r="E149" s="39"/>
      <c r="F149" s="86"/>
      <c r="G149" s="34"/>
      <c r="H149" s="34"/>
      <c r="I149" s="34"/>
      <c r="J149" s="34"/>
      <c r="K149" s="34"/>
      <c r="L149" s="34"/>
      <c r="M149" s="34"/>
      <c r="N149" s="34"/>
      <c r="O149" s="34"/>
      <c r="P149" s="34"/>
      <c r="Q149" s="34"/>
      <c r="R149" s="34"/>
      <c r="S149" s="34"/>
      <c r="T149" s="34"/>
      <c r="U149" s="34"/>
      <c r="V149" s="34"/>
      <c r="W149" s="34"/>
      <c r="X149" s="34"/>
      <c r="Y149" s="34"/>
      <c r="Z149" s="34"/>
    </row>
    <row r="150" spans="1:26" ht="12.75" customHeight="1" x14ac:dyDescent="0.2">
      <c r="A150" s="38"/>
      <c r="B150" s="40"/>
      <c r="C150" s="39"/>
      <c r="D150" s="39"/>
      <c r="E150" s="39"/>
      <c r="F150" s="86"/>
      <c r="G150" s="34"/>
      <c r="H150" s="34"/>
      <c r="I150" s="34"/>
      <c r="J150" s="34"/>
      <c r="K150" s="34"/>
      <c r="L150" s="34"/>
      <c r="M150" s="34"/>
      <c r="N150" s="34"/>
      <c r="O150" s="34"/>
      <c r="P150" s="34"/>
      <c r="Q150" s="34"/>
      <c r="R150" s="34"/>
      <c r="S150" s="34"/>
      <c r="T150" s="34"/>
      <c r="U150" s="34"/>
      <c r="V150" s="34"/>
      <c r="W150" s="34"/>
      <c r="X150" s="34"/>
      <c r="Y150" s="34"/>
      <c r="Z150" s="34"/>
    </row>
    <row r="151" spans="1:26" ht="12.75" customHeight="1" x14ac:dyDescent="0.2">
      <c r="A151" s="38"/>
      <c r="B151" s="40"/>
      <c r="C151" s="39"/>
      <c r="D151" s="39"/>
      <c r="E151" s="39"/>
      <c r="F151" s="86"/>
      <c r="G151" s="34"/>
      <c r="H151" s="34"/>
      <c r="I151" s="34"/>
      <c r="J151" s="34"/>
      <c r="K151" s="34"/>
      <c r="L151" s="34"/>
      <c r="M151" s="34"/>
      <c r="N151" s="34"/>
      <c r="O151" s="34"/>
      <c r="P151" s="34"/>
      <c r="Q151" s="34"/>
      <c r="R151" s="34"/>
      <c r="S151" s="34"/>
      <c r="T151" s="34"/>
      <c r="U151" s="34"/>
      <c r="V151" s="34"/>
      <c r="W151" s="34"/>
      <c r="X151" s="34"/>
      <c r="Y151" s="34"/>
      <c r="Z151" s="34"/>
    </row>
    <row r="152" spans="1:26" ht="12.75" customHeight="1" x14ac:dyDescent="0.2">
      <c r="A152" s="38"/>
      <c r="B152" s="40"/>
      <c r="C152" s="39"/>
      <c r="D152" s="39"/>
      <c r="E152" s="39"/>
      <c r="F152" s="86"/>
      <c r="G152" s="34"/>
      <c r="H152" s="34"/>
      <c r="I152" s="34"/>
      <c r="J152" s="34"/>
      <c r="K152" s="34"/>
      <c r="L152" s="34"/>
      <c r="M152" s="34"/>
      <c r="N152" s="34"/>
      <c r="O152" s="34"/>
      <c r="P152" s="34"/>
      <c r="Q152" s="34"/>
      <c r="R152" s="34"/>
      <c r="S152" s="34"/>
      <c r="T152" s="34"/>
      <c r="U152" s="34"/>
      <c r="V152" s="34"/>
      <c r="W152" s="34"/>
      <c r="X152" s="34"/>
      <c r="Y152" s="34"/>
      <c r="Z152" s="34"/>
    </row>
    <row r="153" spans="1:26" ht="12.75" customHeight="1" x14ac:dyDescent="0.2">
      <c r="A153" s="38"/>
      <c r="B153" s="40"/>
      <c r="C153" s="39"/>
      <c r="D153" s="39"/>
      <c r="E153" s="39"/>
      <c r="F153" s="86"/>
      <c r="G153" s="34"/>
      <c r="H153" s="34"/>
      <c r="I153" s="34"/>
      <c r="J153" s="34"/>
      <c r="K153" s="34"/>
      <c r="L153" s="34"/>
      <c r="M153" s="34"/>
      <c r="N153" s="34"/>
      <c r="O153" s="34"/>
      <c r="P153" s="34"/>
      <c r="Q153" s="34"/>
      <c r="R153" s="34"/>
      <c r="S153" s="34"/>
      <c r="T153" s="34"/>
      <c r="U153" s="34"/>
      <c r="V153" s="34"/>
      <c r="W153" s="34"/>
      <c r="X153" s="34"/>
      <c r="Y153" s="34"/>
      <c r="Z153" s="34"/>
    </row>
    <row r="154" spans="1:26" ht="12.75" customHeight="1" x14ac:dyDescent="0.2">
      <c r="A154" s="38"/>
      <c r="B154" s="40"/>
      <c r="C154" s="39"/>
      <c r="D154" s="39"/>
      <c r="E154" s="39"/>
      <c r="F154" s="86"/>
      <c r="G154" s="34"/>
      <c r="H154" s="34"/>
      <c r="I154" s="34"/>
      <c r="J154" s="34"/>
      <c r="K154" s="34"/>
      <c r="L154" s="34"/>
      <c r="M154" s="34"/>
      <c r="N154" s="34"/>
      <c r="O154" s="34"/>
      <c r="P154" s="34"/>
      <c r="Q154" s="34"/>
      <c r="R154" s="34"/>
      <c r="S154" s="34"/>
      <c r="T154" s="34"/>
      <c r="U154" s="34"/>
      <c r="V154" s="34"/>
      <c r="W154" s="34"/>
      <c r="X154" s="34"/>
      <c r="Y154" s="34"/>
      <c r="Z154" s="34"/>
    </row>
    <row r="155" spans="1:26" ht="12.75" customHeight="1" x14ac:dyDescent="0.2">
      <c r="A155" s="38"/>
      <c r="B155" s="40"/>
      <c r="C155" s="39"/>
      <c r="D155" s="39"/>
      <c r="E155" s="39"/>
      <c r="F155" s="86"/>
      <c r="G155" s="34"/>
      <c r="H155" s="34"/>
      <c r="I155" s="34"/>
      <c r="J155" s="34"/>
      <c r="K155" s="34"/>
      <c r="L155" s="34"/>
      <c r="M155" s="34"/>
      <c r="N155" s="34"/>
      <c r="O155" s="34"/>
      <c r="P155" s="34"/>
      <c r="Q155" s="34"/>
      <c r="R155" s="34"/>
      <c r="S155" s="34"/>
      <c r="T155" s="34"/>
      <c r="U155" s="34"/>
      <c r="V155" s="34"/>
      <c r="W155" s="34"/>
      <c r="X155" s="34"/>
      <c r="Y155" s="34"/>
      <c r="Z155" s="34"/>
    </row>
    <row r="156" spans="1:26" ht="12.75" customHeight="1" x14ac:dyDescent="0.2">
      <c r="A156" s="38"/>
      <c r="B156" s="40"/>
      <c r="C156" s="39"/>
      <c r="D156" s="39"/>
      <c r="E156" s="39"/>
      <c r="F156" s="86"/>
      <c r="G156" s="34"/>
      <c r="H156" s="34"/>
      <c r="I156" s="34"/>
      <c r="J156" s="34"/>
      <c r="K156" s="34"/>
      <c r="L156" s="34"/>
      <c r="M156" s="34"/>
      <c r="N156" s="34"/>
      <c r="O156" s="34"/>
      <c r="P156" s="34"/>
      <c r="Q156" s="34"/>
      <c r="R156" s="34"/>
      <c r="S156" s="34"/>
      <c r="T156" s="34"/>
      <c r="U156" s="34"/>
      <c r="V156" s="34"/>
      <c r="W156" s="34"/>
      <c r="X156" s="34"/>
      <c r="Y156" s="34"/>
      <c r="Z156" s="34"/>
    </row>
    <row r="157" spans="1:26" ht="12.75" customHeight="1" x14ac:dyDescent="0.2">
      <c r="A157" s="38"/>
      <c r="B157" s="40"/>
      <c r="C157" s="39"/>
      <c r="D157" s="39"/>
      <c r="E157" s="39"/>
      <c r="F157" s="86"/>
      <c r="G157" s="34"/>
      <c r="H157" s="34"/>
      <c r="I157" s="34"/>
      <c r="J157" s="34"/>
      <c r="K157" s="34"/>
      <c r="L157" s="34"/>
      <c r="M157" s="34"/>
      <c r="N157" s="34"/>
      <c r="O157" s="34"/>
      <c r="P157" s="34"/>
      <c r="Q157" s="34"/>
      <c r="R157" s="34"/>
      <c r="S157" s="34"/>
      <c r="T157" s="34"/>
      <c r="U157" s="34"/>
      <c r="V157" s="34"/>
      <c r="W157" s="34"/>
      <c r="X157" s="34"/>
      <c r="Y157" s="34"/>
      <c r="Z157" s="34"/>
    </row>
    <row r="158" spans="1:26" ht="12.75" customHeight="1" x14ac:dyDescent="0.2">
      <c r="A158" s="38"/>
      <c r="B158" s="40"/>
      <c r="C158" s="39"/>
      <c r="D158" s="39"/>
      <c r="E158" s="39"/>
      <c r="F158" s="86"/>
      <c r="G158" s="34"/>
      <c r="H158" s="34"/>
      <c r="I158" s="34"/>
      <c r="J158" s="34"/>
      <c r="K158" s="34"/>
      <c r="L158" s="34"/>
      <c r="M158" s="34"/>
      <c r="N158" s="34"/>
      <c r="O158" s="34"/>
      <c r="P158" s="34"/>
      <c r="Q158" s="34"/>
      <c r="R158" s="34"/>
      <c r="S158" s="34"/>
      <c r="T158" s="34"/>
      <c r="U158" s="34"/>
      <c r="V158" s="34"/>
      <c r="W158" s="34"/>
      <c r="X158" s="34"/>
      <c r="Y158" s="34"/>
      <c r="Z158" s="34"/>
    </row>
    <row r="159" spans="1:26" ht="12.75" customHeight="1" x14ac:dyDescent="0.2">
      <c r="A159" s="38"/>
      <c r="B159" s="40"/>
      <c r="C159" s="39"/>
      <c r="D159" s="39"/>
      <c r="E159" s="39"/>
      <c r="F159" s="86"/>
      <c r="G159" s="34"/>
      <c r="H159" s="34"/>
      <c r="I159" s="34"/>
      <c r="J159" s="34"/>
      <c r="K159" s="34"/>
      <c r="L159" s="34"/>
      <c r="M159" s="34"/>
      <c r="N159" s="34"/>
      <c r="O159" s="34"/>
      <c r="P159" s="34"/>
      <c r="Q159" s="34"/>
      <c r="R159" s="34"/>
      <c r="S159" s="34"/>
      <c r="T159" s="34"/>
      <c r="U159" s="34"/>
      <c r="V159" s="34"/>
      <c r="W159" s="34"/>
      <c r="X159" s="34"/>
      <c r="Y159" s="34"/>
      <c r="Z159" s="34"/>
    </row>
    <row r="160" spans="1:26" ht="12.75" customHeight="1" x14ac:dyDescent="0.2">
      <c r="A160" s="38"/>
      <c r="B160" s="40"/>
      <c r="C160" s="39"/>
      <c r="D160" s="39"/>
      <c r="E160" s="39"/>
      <c r="F160" s="86"/>
      <c r="G160" s="34"/>
      <c r="H160" s="34"/>
      <c r="I160" s="34"/>
      <c r="J160" s="34"/>
      <c r="K160" s="34"/>
      <c r="L160" s="34"/>
      <c r="M160" s="34"/>
      <c r="N160" s="34"/>
      <c r="O160" s="34"/>
      <c r="P160" s="34"/>
      <c r="Q160" s="34"/>
      <c r="R160" s="34"/>
      <c r="S160" s="34"/>
      <c r="T160" s="34"/>
      <c r="U160" s="34"/>
      <c r="V160" s="34"/>
      <c r="W160" s="34"/>
      <c r="X160" s="34"/>
      <c r="Y160" s="34"/>
      <c r="Z160" s="34"/>
    </row>
    <row r="161" spans="1:26" ht="12.75" customHeight="1" x14ac:dyDescent="0.2">
      <c r="A161" s="38"/>
      <c r="B161" s="40"/>
      <c r="C161" s="39"/>
      <c r="D161" s="39"/>
      <c r="E161" s="39"/>
      <c r="F161" s="86"/>
      <c r="G161" s="34"/>
      <c r="H161" s="34"/>
      <c r="I161" s="34"/>
      <c r="J161" s="34"/>
      <c r="K161" s="34"/>
      <c r="L161" s="34"/>
      <c r="M161" s="34"/>
      <c r="N161" s="34"/>
      <c r="O161" s="34"/>
      <c r="P161" s="34"/>
      <c r="Q161" s="34"/>
      <c r="R161" s="34"/>
      <c r="S161" s="34"/>
      <c r="T161" s="34"/>
      <c r="U161" s="34"/>
      <c r="V161" s="34"/>
      <c r="W161" s="34"/>
      <c r="X161" s="34"/>
      <c r="Y161" s="34"/>
      <c r="Z161" s="34"/>
    </row>
    <row r="162" spans="1:26" ht="12.75" customHeight="1" x14ac:dyDescent="0.2">
      <c r="A162" s="38"/>
      <c r="B162" s="40"/>
      <c r="C162" s="39"/>
      <c r="D162" s="39"/>
      <c r="E162" s="39"/>
      <c r="F162" s="86"/>
      <c r="G162" s="34"/>
      <c r="H162" s="34"/>
      <c r="I162" s="34"/>
      <c r="J162" s="34"/>
      <c r="K162" s="34"/>
      <c r="L162" s="34"/>
      <c r="M162" s="34"/>
      <c r="N162" s="34"/>
      <c r="O162" s="34"/>
      <c r="P162" s="34"/>
      <c r="Q162" s="34"/>
      <c r="R162" s="34"/>
      <c r="S162" s="34"/>
      <c r="T162" s="34"/>
      <c r="U162" s="34"/>
      <c r="V162" s="34"/>
      <c r="W162" s="34"/>
      <c r="X162" s="34"/>
      <c r="Y162" s="34"/>
      <c r="Z162" s="34"/>
    </row>
    <row r="163" spans="1:26" ht="12.75" customHeight="1" x14ac:dyDescent="0.2">
      <c r="A163" s="38"/>
      <c r="B163" s="40"/>
      <c r="C163" s="39"/>
      <c r="D163" s="39"/>
      <c r="E163" s="39"/>
      <c r="F163" s="86"/>
      <c r="G163" s="34"/>
      <c r="H163" s="34"/>
      <c r="I163" s="34"/>
      <c r="J163" s="34"/>
      <c r="K163" s="34"/>
      <c r="L163" s="34"/>
      <c r="M163" s="34"/>
      <c r="N163" s="34"/>
      <c r="O163" s="34"/>
      <c r="P163" s="34"/>
      <c r="Q163" s="34"/>
      <c r="R163" s="34"/>
      <c r="S163" s="34"/>
      <c r="T163" s="34"/>
      <c r="U163" s="34"/>
      <c r="V163" s="34"/>
      <c r="W163" s="34"/>
      <c r="X163" s="34"/>
      <c r="Y163" s="34"/>
      <c r="Z163" s="34"/>
    </row>
    <row r="164" spans="1:26" ht="12.75" customHeight="1" x14ac:dyDescent="0.2">
      <c r="A164" s="38"/>
      <c r="B164" s="40"/>
      <c r="C164" s="39"/>
      <c r="D164" s="39"/>
      <c r="E164" s="39"/>
      <c r="F164" s="86"/>
      <c r="G164" s="34"/>
      <c r="H164" s="34"/>
      <c r="I164" s="34"/>
      <c r="J164" s="34"/>
      <c r="K164" s="34"/>
      <c r="L164" s="34"/>
      <c r="M164" s="34"/>
      <c r="N164" s="34"/>
      <c r="O164" s="34"/>
      <c r="P164" s="34"/>
      <c r="Q164" s="34"/>
      <c r="R164" s="34"/>
      <c r="S164" s="34"/>
      <c r="T164" s="34"/>
      <c r="U164" s="34"/>
      <c r="V164" s="34"/>
      <c r="W164" s="34"/>
      <c r="X164" s="34"/>
      <c r="Y164" s="34"/>
      <c r="Z164" s="34"/>
    </row>
    <row r="165" spans="1:26" ht="12.75" customHeight="1" x14ac:dyDescent="0.2">
      <c r="A165" s="38"/>
      <c r="B165" s="40"/>
      <c r="C165" s="39"/>
      <c r="D165" s="39"/>
      <c r="E165" s="39"/>
      <c r="F165" s="86"/>
      <c r="G165" s="34"/>
      <c r="H165" s="34"/>
      <c r="I165" s="34"/>
      <c r="J165" s="34"/>
      <c r="K165" s="34"/>
      <c r="L165" s="34"/>
      <c r="M165" s="34"/>
      <c r="N165" s="34"/>
      <c r="O165" s="34"/>
      <c r="P165" s="34"/>
      <c r="Q165" s="34"/>
      <c r="R165" s="34"/>
      <c r="S165" s="34"/>
      <c r="T165" s="34"/>
      <c r="U165" s="34"/>
      <c r="V165" s="34"/>
      <c r="W165" s="34"/>
      <c r="X165" s="34"/>
      <c r="Y165" s="34"/>
      <c r="Z165" s="34"/>
    </row>
    <row r="166" spans="1:26" ht="12.75" customHeight="1" x14ac:dyDescent="0.2">
      <c r="A166" s="38"/>
      <c r="B166" s="40"/>
      <c r="C166" s="39"/>
      <c r="D166" s="39"/>
      <c r="E166" s="39"/>
      <c r="F166" s="86"/>
      <c r="G166" s="34"/>
      <c r="H166" s="34"/>
      <c r="I166" s="34"/>
      <c r="J166" s="34"/>
      <c r="K166" s="34"/>
      <c r="L166" s="34"/>
      <c r="M166" s="34"/>
      <c r="N166" s="34"/>
      <c r="O166" s="34"/>
      <c r="P166" s="34"/>
      <c r="Q166" s="34"/>
      <c r="R166" s="34"/>
      <c r="S166" s="34"/>
      <c r="T166" s="34"/>
      <c r="U166" s="34"/>
      <c r="V166" s="34"/>
      <c r="W166" s="34"/>
      <c r="X166" s="34"/>
      <c r="Y166" s="34"/>
      <c r="Z166" s="34"/>
    </row>
    <row r="167" spans="1:26" ht="12.75" customHeight="1" x14ac:dyDescent="0.2">
      <c r="A167" s="38"/>
      <c r="B167" s="40"/>
      <c r="C167" s="39"/>
      <c r="D167" s="39"/>
      <c r="E167" s="39"/>
      <c r="F167" s="86"/>
      <c r="G167" s="34"/>
      <c r="H167" s="34"/>
      <c r="I167" s="34"/>
      <c r="J167" s="34"/>
      <c r="K167" s="34"/>
      <c r="L167" s="34"/>
      <c r="M167" s="34"/>
      <c r="N167" s="34"/>
      <c r="O167" s="34"/>
      <c r="P167" s="34"/>
      <c r="Q167" s="34"/>
      <c r="R167" s="34"/>
      <c r="S167" s="34"/>
      <c r="T167" s="34"/>
      <c r="U167" s="34"/>
      <c r="V167" s="34"/>
      <c r="W167" s="34"/>
      <c r="X167" s="34"/>
      <c r="Y167" s="34"/>
      <c r="Z167" s="34"/>
    </row>
    <row r="168" spans="1:26" ht="12.75" customHeight="1" x14ac:dyDescent="0.2">
      <c r="A168" s="38"/>
      <c r="B168" s="40"/>
      <c r="C168" s="39"/>
      <c r="D168" s="39"/>
      <c r="E168" s="39"/>
      <c r="F168" s="86"/>
      <c r="G168" s="34"/>
      <c r="H168" s="34"/>
      <c r="I168" s="34"/>
      <c r="J168" s="34"/>
      <c r="K168" s="34"/>
      <c r="L168" s="34"/>
      <c r="M168" s="34"/>
      <c r="N168" s="34"/>
      <c r="O168" s="34"/>
      <c r="P168" s="34"/>
      <c r="Q168" s="34"/>
      <c r="R168" s="34"/>
      <c r="S168" s="34"/>
      <c r="T168" s="34"/>
      <c r="U168" s="34"/>
      <c r="V168" s="34"/>
      <c r="W168" s="34"/>
      <c r="X168" s="34"/>
      <c r="Y168" s="34"/>
      <c r="Z168" s="34"/>
    </row>
    <row r="169" spans="1:26" ht="12.75" customHeight="1" x14ac:dyDescent="0.2">
      <c r="A169" s="38"/>
      <c r="B169" s="40"/>
      <c r="C169" s="39"/>
      <c r="D169" s="39"/>
      <c r="E169" s="39"/>
      <c r="F169" s="86"/>
      <c r="G169" s="34"/>
      <c r="H169" s="34"/>
      <c r="I169" s="34"/>
      <c r="J169" s="34"/>
      <c r="K169" s="34"/>
      <c r="L169" s="34"/>
      <c r="M169" s="34"/>
      <c r="N169" s="34"/>
      <c r="O169" s="34"/>
      <c r="P169" s="34"/>
      <c r="Q169" s="34"/>
      <c r="R169" s="34"/>
      <c r="S169" s="34"/>
      <c r="T169" s="34"/>
      <c r="U169" s="34"/>
      <c r="V169" s="34"/>
      <c r="W169" s="34"/>
      <c r="X169" s="34"/>
      <c r="Y169" s="34"/>
      <c r="Z169" s="34"/>
    </row>
    <row r="170" spans="1:26" ht="12.75" customHeight="1" x14ac:dyDescent="0.2">
      <c r="A170" s="38"/>
      <c r="B170" s="40"/>
      <c r="C170" s="39"/>
      <c r="D170" s="39"/>
      <c r="E170" s="39"/>
      <c r="F170" s="86"/>
      <c r="G170" s="34"/>
      <c r="H170" s="34"/>
      <c r="I170" s="34"/>
      <c r="J170" s="34"/>
      <c r="K170" s="34"/>
      <c r="L170" s="34"/>
      <c r="M170" s="34"/>
      <c r="N170" s="34"/>
      <c r="O170" s="34"/>
      <c r="P170" s="34"/>
      <c r="Q170" s="34"/>
      <c r="R170" s="34"/>
      <c r="S170" s="34"/>
      <c r="T170" s="34"/>
      <c r="U170" s="34"/>
      <c r="V170" s="34"/>
      <c r="W170" s="34"/>
      <c r="X170" s="34"/>
      <c r="Y170" s="34"/>
      <c r="Z170" s="34"/>
    </row>
    <row r="171" spans="1:26" ht="12.75" customHeight="1" x14ac:dyDescent="0.2">
      <c r="A171" s="38"/>
      <c r="B171" s="40"/>
      <c r="C171" s="39"/>
      <c r="D171" s="39"/>
      <c r="E171" s="39"/>
      <c r="F171" s="86"/>
      <c r="G171" s="34"/>
      <c r="H171" s="34"/>
      <c r="I171" s="34"/>
      <c r="J171" s="34"/>
      <c r="K171" s="34"/>
      <c r="L171" s="34"/>
      <c r="M171" s="34"/>
      <c r="N171" s="34"/>
      <c r="O171" s="34"/>
      <c r="P171" s="34"/>
      <c r="Q171" s="34"/>
      <c r="R171" s="34"/>
      <c r="S171" s="34"/>
      <c r="T171" s="34"/>
      <c r="U171" s="34"/>
      <c r="V171" s="34"/>
      <c r="W171" s="34"/>
      <c r="X171" s="34"/>
      <c r="Y171" s="34"/>
      <c r="Z171" s="34"/>
    </row>
    <row r="172" spans="1:26" ht="12.75" customHeight="1" x14ac:dyDescent="0.2">
      <c r="A172" s="38"/>
      <c r="B172" s="40"/>
      <c r="C172" s="39"/>
      <c r="D172" s="39"/>
      <c r="E172" s="39"/>
      <c r="F172" s="86"/>
      <c r="G172" s="34"/>
      <c r="H172" s="34"/>
      <c r="I172" s="34"/>
      <c r="J172" s="34"/>
      <c r="K172" s="34"/>
      <c r="L172" s="34"/>
      <c r="M172" s="34"/>
      <c r="N172" s="34"/>
      <c r="O172" s="34"/>
      <c r="P172" s="34"/>
      <c r="Q172" s="34"/>
      <c r="R172" s="34"/>
      <c r="S172" s="34"/>
      <c r="T172" s="34"/>
      <c r="U172" s="34"/>
      <c r="V172" s="34"/>
      <c r="W172" s="34"/>
      <c r="X172" s="34"/>
      <c r="Y172" s="34"/>
      <c r="Z172" s="34"/>
    </row>
    <row r="173" spans="1:26" ht="12.75" customHeight="1" x14ac:dyDescent="0.2">
      <c r="A173" s="38"/>
      <c r="B173" s="40"/>
      <c r="C173" s="39"/>
      <c r="D173" s="39"/>
      <c r="E173" s="39"/>
      <c r="F173" s="86"/>
      <c r="G173" s="34"/>
      <c r="H173" s="34"/>
      <c r="I173" s="34"/>
      <c r="J173" s="34"/>
      <c r="K173" s="34"/>
      <c r="L173" s="34"/>
      <c r="M173" s="34"/>
      <c r="N173" s="34"/>
      <c r="O173" s="34"/>
      <c r="P173" s="34"/>
      <c r="Q173" s="34"/>
      <c r="R173" s="34"/>
      <c r="S173" s="34"/>
      <c r="T173" s="34"/>
      <c r="U173" s="34"/>
      <c r="V173" s="34"/>
      <c r="W173" s="34"/>
      <c r="X173" s="34"/>
      <c r="Y173" s="34"/>
      <c r="Z173" s="34"/>
    </row>
    <row r="174" spans="1:26" ht="12.75" customHeight="1" x14ac:dyDescent="0.2">
      <c r="A174" s="38"/>
      <c r="B174" s="40"/>
      <c r="C174" s="39"/>
      <c r="D174" s="39"/>
      <c r="E174" s="39"/>
      <c r="F174" s="86"/>
      <c r="G174" s="34"/>
      <c r="H174" s="34"/>
      <c r="I174" s="34"/>
      <c r="J174" s="34"/>
      <c r="K174" s="34"/>
      <c r="L174" s="34"/>
      <c r="M174" s="34"/>
      <c r="N174" s="34"/>
      <c r="O174" s="34"/>
      <c r="P174" s="34"/>
      <c r="Q174" s="34"/>
      <c r="R174" s="34"/>
      <c r="S174" s="34"/>
      <c r="T174" s="34"/>
      <c r="U174" s="34"/>
      <c r="V174" s="34"/>
      <c r="W174" s="34"/>
      <c r="X174" s="34"/>
      <c r="Y174" s="34"/>
      <c r="Z174" s="34"/>
    </row>
    <row r="175" spans="1:26" ht="12.75" customHeight="1" x14ac:dyDescent="0.2">
      <c r="A175" s="38"/>
      <c r="B175" s="40"/>
      <c r="C175" s="39"/>
      <c r="D175" s="39"/>
      <c r="E175" s="39"/>
      <c r="F175" s="86"/>
      <c r="G175" s="34"/>
      <c r="H175" s="34"/>
      <c r="I175" s="34"/>
      <c r="J175" s="34"/>
      <c r="K175" s="34"/>
      <c r="L175" s="34"/>
      <c r="M175" s="34"/>
      <c r="N175" s="34"/>
      <c r="O175" s="34"/>
      <c r="P175" s="34"/>
      <c r="Q175" s="34"/>
      <c r="R175" s="34"/>
      <c r="S175" s="34"/>
      <c r="T175" s="34"/>
      <c r="U175" s="34"/>
      <c r="V175" s="34"/>
      <c r="W175" s="34"/>
      <c r="X175" s="34"/>
      <c r="Y175" s="34"/>
      <c r="Z175" s="34"/>
    </row>
    <row r="176" spans="1:26" ht="12.75" customHeight="1" x14ac:dyDescent="0.2">
      <c r="A176" s="38"/>
      <c r="B176" s="40"/>
      <c r="C176" s="39"/>
      <c r="D176" s="39"/>
      <c r="E176" s="39"/>
      <c r="F176" s="86"/>
      <c r="G176" s="34"/>
      <c r="H176" s="34"/>
      <c r="I176" s="34"/>
      <c r="J176" s="34"/>
      <c r="K176" s="34"/>
      <c r="L176" s="34"/>
      <c r="M176" s="34"/>
      <c r="N176" s="34"/>
      <c r="O176" s="34"/>
      <c r="P176" s="34"/>
      <c r="Q176" s="34"/>
      <c r="R176" s="34"/>
      <c r="S176" s="34"/>
      <c r="T176" s="34"/>
      <c r="U176" s="34"/>
      <c r="V176" s="34"/>
      <c r="W176" s="34"/>
      <c r="X176" s="34"/>
      <c r="Y176" s="34"/>
      <c r="Z176" s="34"/>
    </row>
    <row r="177" spans="1:26" ht="12.75" customHeight="1" x14ac:dyDescent="0.2">
      <c r="A177" s="38"/>
      <c r="B177" s="40"/>
      <c r="C177" s="39"/>
      <c r="D177" s="39"/>
      <c r="E177" s="39"/>
      <c r="F177" s="86"/>
      <c r="G177" s="34"/>
      <c r="H177" s="34"/>
      <c r="I177" s="34"/>
      <c r="J177" s="34"/>
      <c r="K177" s="34"/>
      <c r="L177" s="34"/>
      <c r="M177" s="34"/>
      <c r="N177" s="34"/>
      <c r="O177" s="34"/>
      <c r="P177" s="34"/>
      <c r="Q177" s="34"/>
      <c r="R177" s="34"/>
      <c r="S177" s="34"/>
      <c r="T177" s="34"/>
      <c r="U177" s="34"/>
      <c r="V177" s="34"/>
      <c r="W177" s="34"/>
      <c r="X177" s="34"/>
      <c r="Y177" s="34"/>
      <c r="Z177" s="34"/>
    </row>
    <row r="178" spans="1:26" ht="12.75" customHeight="1" x14ac:dyDescent="0.2">
      <c r="A178" s="38"/>
      <c r="B178" s="40"/>
      <c r="C178" s="39"/>
      <c r="D178" s="39"/>
      <c r="E178" s="39"/>
      <c r="F178" s="86"/>
      <c r="G178" s="34"/>
      <c r="H178" s="34"/>
      <c r="I178" s="34"/>
      <c r="J178" s="34"/>
      <c r="K178" s="34"/>
      <c r="L178" s="34"/>
      <c r="M178" s="34"/>
      <c r="N178" s="34"/>
      <c r="O178" s="34"/>
      <c r="P178" s="34"/>
      <c r="Q178" s="34"/>
      <c r="R178" s="34"/>
      <c r="S178" s="34"/>
      <c r="T178" s="34"/>
      <c r="U178" s="34"/>
      <c r="V178" s="34"/>
      <c r="W178" s="34"/>
      <c r="X178" s="34"/>
      <c r="Y178" s="34"/>
      <c r="Z178" s="34"/>
    </row>
    <row r="179" spans="1:26" ht="12.75" customHeight="1" x14ac:dyDescent="0.2">
      <c r="A179" s="38"/>
      <c r="B179" s="40"/>
      <c r="C179" s="39"/>
      <c r="D179" s="39"/>
      <c r="E179" s="39"/>
      <c r="F179" s="86"/>
      <c r="G179" s="34"/>
      <c r="H179" s="34"/>
      <c r="I179" s="34"/>
      <c r="J179" s="34"/>
      <c r="K179" s="34"/>
      <c r="L179" s="34"/>
      <c r="M179" s="34"/>
      <c r="N179" s="34"/>
      <c r="O179" s="34"/>
      <c r="P179" s="34"/>
      <c r="Q179" s="34"/>
      <c r="R179" s="34"/>
      <c r="S179" s="34"/>
      <c r="T179" s="34"/>
      <c r="U179" s="34"/>
      <c r="V179" s="34"/>
      <c r="W179" s="34"/>
      <c r="X179" s="34"/>
      <c r="Y179" s="34"/>
      <c r="Z179" s="34"/>
    </row>
    <row r="180" spans="1:26" ht="12.75" customHeight="1" x14ac:dyDescent="0.2">
      <c r="A180" s="38"/>
      <c r="B180" s="40"/>
      <c r="C180" s="39"/>
      <c r="D180" s="39"/>
      <c r="E180" s="39"/>
      <c r="F180" s="86"/>
      <c r="G180" s="34"/>
      <c r="H180" s="34"/>
      <c r="I180" s="34"/>
      <c r="J180" s="34"/>
      <c r="K180" s="34"/>
      <c r="L180" s="34"/>
      <c r="M180" s="34"/>
      <c r="N180" s="34"/>
      <c r="O180" s="34"/>
      <c r="P180" s="34"/>
      <c r="Q180" s="34"/>
      <c r="R180" s="34"/>
      <c r="S180" s="34"/>
      <c r="T180" s="34"/>
      <c r="U180" s="34"/>
      <c r="V180" s="34"/>
      <c r="W180" s="34"/>
      <c r="X180" s="34"/>
      <c r="Y180" s="34"/>
      <c r="Z180" s="34"/>
    </row>
    <row r="181" spans="1:26" ht="12.75" customHeight="1" x14ac:dyDescent="0.2">
      <c r="A181" s="38"/>
      <c r="B181" s="40"/>
      <c r="C181" s="39"/>
      <c r="D181" s="39"/>
      <c r="E181" s="39"/>
      <c r="F181" s="86"/>
      <c r="G181" s="34"/>
      <c r="H181" s="34"/>
      <c r="I181" s="34"/>
      <c r="J181" s="34"/>
      <c r="K181" s="34"/>
      <c r="L181" s="34"/>
      <c r="M181" s="34"/>
      <c r="N181" s="34"/>
      <c r="O181" s="34"/>
      <c r="P181" s="34"/>
      <c r="Q181" s="34"/>
      <c r="R181" s="34"/>
      <c r="S181" s="34"/>
      <c r="T181" s="34"/>
      <c r="U181" s="34"/>
      <c r="V181" s="34"/>
      <c r="W181" s="34"/>
      <c r="X181" s="34"/>
      <c r="Y181" s="34"/>
      <c r="Z181" s="34"/>
    </row>
    <row r="182" spans="1:26" ht="12.75" customHeight="1" x14ac:dyDescent="0.2">
      <c r="A182" s="38"/>
      <c r="B182" s="40"/>
      <c r="C182" s="39"/>
      <c r="D182" s="39"/>
      <c r="E182" s="39"/>
      <c r="F182" s="86"/>
      <c r="G182" s="34"/>
      <c r="H182" s="34"/>
      <c r="I182" s="34"/>
      <c r="J182" s="34"/>
      <c r="K182" s="34"/>
      <c r="L182" s="34"/>
      <c r="M182" s="34"/>
      <c r="N182" s="34"/>
      <c r="O182" s="34"/>
      <c r="P182" s="34"/>
      <c r="Q182" s="34"/>
      <c r="R182" s="34"/>
      <c r="S182" s="34"/>
      <c r="T182" s="34"/>
      <c r="U182" s="34"/>
      <c r="V182" s="34"/>
      <c r="W182" s="34"/>
      <c r="X182" s="34"/>
      <c r="Y182" s="34"/>
      <c r="Z182" s="34"/>
    </row>
    <row r="183" spans="1:26" ht="12.75" customHeight="1" x14ac:dyDescent="0.2">
      <c r="A183" s="38"/>
      <c r="B183" s="40"/>
      <c r="C183" s="39"/>
      <c r="D183" s="39"/>
      <c r="E183" s="39"/>
      <c r="F183" s="86"/>
      <c r="G183" s="34"/>
      <c r="H183" s="34"/>
      <c r="I183" s="34"/>
      <c r="J183" s="34"/>
      <c r="K183" s="34"/>
      <c r="L183" s="34"/>
      <c r="M183" s="34"/>
      <c r="N183" s="34"/>
      <c r="O183" s="34"/>
      <c r="P183" s="34"/>
      <c r="Q183" s="34"/>
      <c r="R183" s="34"/>
      <c r="S183" s="34"/>
      <c r="T183" s="34"/>
      <c r="U183" s="34"/>
      <c r="V183" s="34"/>
      <c r="W183" s="34"/>
      <c r="X183" s="34"/>
      <c r="Y183" s="34"/>
      <c r="Z183" s="34"/>
    </row>
    <row r="184" spans="1:26" ht="12.75" customHeight="1" x14ac:dyDescent="0.2">
      <c r="A184" s="38"/>
      <c r="B184" s="40"/>
      <c r="C184" s="39"/>
      <c r="D184" s="39"/>
      <c r="E184" s="39"/>
      <c r="F184" s="86"/>
      <c r="G184" s="34"/>
      <c r="H184" s="34"/>
      <c r="I184" s="34"/>
      <c r="J184" s="34"/>
      <c r="K184" s="34"/>
      <c r="L184" s="34"/>
      <c r="M184" s="34"/>
      <c r="N184" s="34"/>
      <c r="O184" s="34"/>
      <c r="P184" s="34"/>
      <c r="Q184" s="34"/>
      <c r="R184" s="34"/>
      <c r="S184" s="34"/>
      <c r="T184" s="34"/>
      <c r="U184" s="34"/>
      <c r="V184" s="34"/>
      <c r="W184" s="34"/>
      <c r="X184" s="34"/>
      <c r="Y184" s="34"/>
      <c r="Z184" s="34"/>
    </row>
    <row r="185" spans="1:26" ht="12.75" customHeight="1" x14ac:dyDescent="0.2">
      <c r="A185" s="38"/>
      <c r="B185" s="40"/>
      <c r="C185" s="39"/>
      <c r="D185" s="39"/>
      <c r="E185" s="39"/>
      <c r="F185" s="86"/>
      <c r="G185" s="34"/>
      <c r="H185" s="34"/>
      <c r="I185" s="34"/>
      <c r="J185" s="34"/>
      <c r="K185" s="34"/>
      <c r="L185" s="34"/>
      <c r="M185" s="34"/>
      <c r="N185" s="34"/>
      <c r="O185" s="34"/>
      <c r="P185" s="34"/>
      <c r="Q185" s="34"/>
      <c r="R185" s="34"/>
      <c r="S185" s="34"/>
      <c r="T185" s="34"/>
      <c r="U185" s="34"/>
      <c r="V185" s="34"/>
      <c r="W185" s="34"/>
      <c r="X185" s="34"/>
      <c r="Y185" s="34"/>
      <c r="Z185" s="34"/>
    </row>
    <row r="186" spans="1:26" ht="12.75" customHeight="1" x14ac:dyDescent="0.2">
      <c r="A186" s="38"/>
      <c r="B186" s="40"/>
      <c r="C186" s="39"/>
      <c r="D186" s="39"/>
      <c r="E186" s="39"/>
      <c r="F186" s="86"/>
      <c r="G186" s="34"/>
      <c r="H186" s="34"/>
      <c r="I186" s="34"/>
      <c r="J186" s="34"/>
      <c r="K186" s="34"/>
      <c r="L186" s="34"/>
      <c r="M186" s="34"/>
      <c r="N186" s="34"/>
      <c r="O186" s="34"/>
      <c r="P186" s="34"/>
      <c r="Q186" s="34"/>
      <c r="R186" s="34"/>
      <c r="S186" s="34"/>
      <c r="T186" s="34"/>
      <c r="U186" s="34"/>
      <c r="V186" s="34"/>
      <c r="W186" s="34"/>
      <c r="X186" s="34"/>
      <c r="Y186" s="34"/>
      <c r="Z186" s="34"/>
    </row>
    <row r="187" spans="1:26" ht="12.75" customHeight="1" x14ac:dyDescent="0.2">
      <c r="A187" s="38"/>
      <c r="B187" s="40"/>
      <c r="C187" s="39"/>
      <c r="D187" s="39"/>
      <c r="E187" s="39"/>
      <c r="F187" s="86"/>
      <c r="G187" s="34"/>
      <c r="H187" s="34"/>
      <c r="I187" s="34"/>
      <c r="J187" s="34"/>
      <c r="K187" s="34"/>
      <c r="L187" s="34"/>
      <c r="M187" s="34"/>
      <c r="N187" s="34"/>
      <c r="O187" s="34"/>
      <c r="P187" s="34"/>
      <c r="Q187" s="34"/>
      <c r="R187" s="34"/>
      <c r="S187" s="34"/>
      <c r="T187" s="34"/>
      <c r="U187" s="34"/>
      <c r="V187" s="34"/>
      <c r="W187" s="34"/>
      <c r="X187" s="34"/>
      <c r="Y187" s="34"/>
      <c r="Z187" s="34"/>
    </row>
    <row r="188" spans="1:26" ht="12.75" customHeight="1" x14ac:dyDescent="0.2">
      <c r="A188" s="38"/>
      <c r="B188" s="40"/>
      <c r="C188" s="39"/>
      <c r="D188" s="39"/>
      <c r="E188" s="39"/>
      <c r="F188" s="86"/>
      <c r="G188" s="34"/>
      <c r="H188" s="34"/>
      <c r="I188" s="34"/>
      <c r="J188" s="34"/>
      <c r="K188" s="34"/>
      <c r="L188" s="34"/>
      <c r="M188" s="34"/>
      <c r="N188" s="34"/>
      <c r="O188" s="34"/>
      <c r="P188" s="34"/>
      <c r="Q188" s="34"/>
      <c r="R188" s="34"/>
      <c r="S188" s="34"/>
      <c r="T188" s="34"/>
      <c r="U188" s="34"/>
      <c r="V188" s="34"/>
      <c r="W188" s="34"/>
      <c r="X188" s="34"/>
      <c r="Y188" s="34"/>
      <c r="Z188" s="34"/>
    </row>
    <row r="189" spans="1:26" ht="12.75" customHeight="1" x14ac:dyDescent="0.2">
      <c r="A189" s="38"/>
      <c r="B189" s="40"/>
      <c r="C189" s="39"/>
      <c r="D189" s="39"/>
      <c r="E189" s="39"/>
      <c r="F189" s="86"/>
      <c r="G189" s="34"/>
      <c r="H189" s="34"/>
      <c r="I189" s="34"/>
      <c r="J189" s="34"/>
      <c r="K189" s="34"/>
      <c r="L189" s="34"/>
      <c r="M189" s="34"/>
      <c r="N189" s="34"/>
      <c r="O189" s="34"/>
      <c r="P189" s="34"/>
      <c r="Q189" s="34"/>
      <c r="R189" s="34"/>
      <c r="S189" s="34"/>
      <c r="T189" s="34"/>
      <c r="U189" s="34"/>
      <c r="V189" s="34"/>
      <c r="W189" s="34"/>
      <c r="X189" s="34"/>
      <c r="Y189" s="34"/>
      <c r="Z189" s="34"/>
    </row>
    <row r="190" spans="1:26" ht="12.75" customHeight="1" x14ac:dyDescent="0.2">
      <c r="A190" s="38"/>
      <c r="B190" s="40"/>
      <c r="C190" s="39"/>
      <c r="D190" s="39"/>
      <c r="E190" s="39"/>
      <c r="F190" s="86"/>
      <c r="G190" s="34"/>
      <c r="H190" s="34"/>
      <c r="I190" s="34"/>
      <c r="J190" s="34"/>
      <c r="K190" s="34"/>
      <c r="L190" s="34"/>
      <c r="M190" s="34"/>
      <c r="N190" s="34"/>
      <c r="O190" s="34"/>
      <c r="P190" s="34"/>
      <c r="Q190" s="34"/>
      <c r="R190" s="34"/>
      <c r="S190" s="34"/>
      <c r="T190" s="34"/>
      <c r="U190" s="34"/>
      <c r="V190" s="34"/>
      <c r="W190" s="34"/>
      <c r="X190" s="34"/>
      <c r="Y190" s="34"/>
      <c r="Z190" s="34"/>
    </row>
    <row r="191" spans="1:26" ht="12.75" customHeight="1" x14ac:dyDescent="0.2">
      <c r="A191" s="38"/>
      <c r="B191" s="40"/>
      <c r="C191" s="39"/>
      <c r="D191" s="39"/>
      <c r="E191" s="39"/>
      <c r="F191" s="86"/>
      <c r="G191" s="34"/>
      <c r="H191" s="34"/>
      <c r="I191" s="34"/>
      <c r="J191" s="34"/>
      <c r="K191" s="34"/>
      <c r="L191" s="34"/>
      <c r="M191" s="34"/>
      <c r="N191" s="34"/>
      <c r="O191" s="34"/>
      <c r="P191" s="34"/>
      <c r="Q191" s="34"/>
      <c r="R191" s="34"/>
      <c r="S191" s="34"/>
      <c r="T191" s="34"/>
      <c r="U191" s="34"/>
      <c r="V191" s="34"/>
      <c r="W191" s="34"/>
      <c r="X191" s="34"/>
      <c r="Y191" s="34"/>
      <c r="Z191" s="34"/>
    </row>
    <row r="192" spans="1:26" ht="12.75" customHeight="1" x14ac:dyDescent="0.2">
      <c r="A192" s="38"/>
      <c r="B192" s="40"/>
      <c r="C192" s="39"/>
      <c r="D192" s="39"/>
      <c r="E192" s="39"/>
      <c r="F192" s="86"/>
      <c r="G192" s="34"/>
      <c r="H192" s="34"/>
      <c r="I192" s="34"/>
      <c r="J192" s="34"/>
      <c r="K192" s="34"/>
      <c r="L192" s="34"/>
      <c r="M192" s="34"/>
      <c r="N192" s="34"/>
      <c r="O192" s="34"/>
      <c r="P192" s="34"/>
      <c r="Q192" s="34"/>
      <c r="R192" s="34"/>
      <c r="S192" s="34"/>
      <c r="T192" s="34"/>
      <c r="U192" s="34"/>
      <c r="V192" s="34"/>
      <c r="W192" s="34"/>
      <c r="X192" s="34"/>
      <c r="Y192" s="34"/>
      <c r="Z192" s="34"/>
    </row>
    <row r="193" spans="1:26" ht="12.75" customHeight="1" x14ac:dyDescent="0.2">
      <c r="A193" s="38"/>
      <c r="B193" s="40"/>
      <c r="C193" s="39"/>
      <c r="D193" s="39"/>
      <c r="E193" s="39"/>
      <c r="F193" s="40"/>
      <c r="G193" s="34"/>
      <c r="H193" s="34"/>
      <c r="I193" s="34"/>
      <c r="J193" s="34"/>
      <c r="K193" s="34"/>
      <c r="L193" s="34"/>
      <c r="M193" s="34"/>
      <c r="N193" s="34"/>
      <c r="O193" s="34"/>
      <c r="P193" s="34"/>
      <c r="Q193" s="34"/>
      <c r="R193" s="34"/>
      <c r="S193" s="34"/>
      <c r="T193" s="34"/>
      <c r="U193" s="34"/>
      <c r="V193" s="34"/>
      <c r="W193" s="34"/>
      <c r="X193" s="34"/>
      <c r="Y193" s="34"/>
      <c r="Z193" s="34"/>
    </row>
    <row r="194" spans="1:26" ht="12.75" customHeight="1" x14ac:dyDescent="0.2">
      <c r="A194" s="38"/>
      <c r="B194" s="40"/>
      <c r="C194" s="39"/>
      <c r="D194" s="39"/>
      <c r="E194" s="39"/>
      <c r="F194" s="40"/>
      <c r="G194" s="34"/>
      <c r="H194" s="34"/>
      <c r="I194" s="34"/>
      <c r="J194" s="34"/>
      <c r="K194" s="34"/>
      <c r="L194" s="34"/>
      <c r="M194" s="34"/>
      <c r="N194" s="34"/>
      <c r="O194" s="34"/>
      <c r="P194" s="34"/>
      <c r="Q194" s="34"/>
      <c r="R194" s="34"/>
      <c r="S194" s="34"/>
      <c r="T194" s="34"/>
      <c r="U194" s="34"/>
      <c r="V194" s="34"/>
      <c r="W194" s="34"/>
      <c r="X194" s="34"/>
      <c r="Y194" s="34"/>
      <c r="Z194" s="34"/>
    </row>
    <row r="195" spans="1:26" ht="12.75" customHeight="1" x14ac:dyDescent="0.2">
      <c r="A195" s="38"/>
      <c r="B195" s="40"/>
      <c r="C195" s="39"/>
      <c r="D195" s="39"/>
      <c r="E195" s="39"/>
      <c r="F195" s="40"/>
      <c r="G195" s="34"/>
      <c r="H195" s="34"/>
      <c r="I195" s="34"/>
      <c r="J195" s="34"/>
      <c r="K195" s="34"/>
      <c r="L195" s="34"/>
      <c r="M195" s="34"/>
      <c r="N195" s="34"/>
      <c r="O195" s="34"/>
      <c r="P195" s="34"/>
      <c r="Q195" s="34"/>
      <c r="R195" s="34"/>
      <c r="S195" s="34"/>
      <c r="T195" s="34"/>
      <c r="U195" s="34"/>
      <c r="V195" s="34"/>
      <c r="W195" s="34"/>
      <c r="X195" s="34"/>
      <c r="Y195" s="34"/>
      <c r="Z195" s="34"/>
    </row>
    <row r="196" spans="1:26" ht="12.75" customHeight="1" x14ac:dyDescent="0.2">
      <c r="A196" s="38"/>
      <c r="B196" s="40"/>
      <c r="C196" s="39"/>
      <c r="D196" s="39"/>
      <c r="E196" s="39"/>
      <c r="F196" s="40"/>
      <c r="G196" s="34"/>
      <c r="H196" s="34"/>
      <c r="I196" s="34"/>
      <c r="J196" s="34"/>
      <c r="K196" s="34"/>
      <c r="L196" s="34"/>
      <c r="M196" s="34"/>
      <c r="N196" s="34"/>
      <c r="O196" s="34"/>
      <c r="P196" s="34"/>
      <c r="Q196" s="34"/>
      <c r="R196" s="34"/>
      <c r="S196" s="34"/>
      <c r="T196" s="34"/>
      <c r="U196" s="34"/>
      <c r="V196" s="34"/>
      <c r="W196" s="34"/>
      <c r="X196" s="34"/>
      <c r="Y196" s="34"/>
      <c r="Z196" s="34"/>
    </row>
    <row r="197" spans="1:26" ht="12.75" customHeight="1" x14ac:dyDescent="0.2">
      <c r="A197" s="38"/>
      <c r="B197" s="40"/>
      <c r="C197" s="39"/>
      <c r="D197" s="39"/>
      <c r="E197" s="39"/>
      <c r="F197" s="40"/>
      <c r="G197" s="34"/>
      <c r="H197" s="34"/>
      <c r="I197" s="34"/>
      <c r="J197" s="34"/>
      <c r="K197" s="34"/>
      <c r="L197" s="34"/>
      <c r="M197" s="34"/>
      <c r="N197" s="34"/>
      <c r="O197" s="34"/>
      <c r="P197" s="34"/>
      <c r="Q197" s="34"/>
      <c r="R197" s="34"/>
      <c r="S197" s="34"/>
      <c r="T197" s="34"/>
      <c r="U197" s="34"/>
      <c r="V197" s="34"/>
      <c r="W197" s="34"/>
      <c r="X197" s="34"/>
      <c r="Y197" s="34"/>
      <c r="Z197" s="34"/>
    </row>
    <row r="198" spans="1:26" ht="12.75" customHeight="1" x14ac:dyDescent="0.2">
      <c r="A198" s="38"/>
      <c r="B198" s="40"/>
      <c r="C198" s="39"/>
      <c r="D198" s="39"/>
      <c r="E198" s="39"/>
      <c r="F198" s="40"/>
      <c r="G198" s="34"/>
      <c r="H198" s="34"/>
      <c r="I198" s="34"/>
      <c r="J198" s="34"/>
      <c r="K198" s="34"/>
      <c r="L198" s="34"/>
      <c r="M198" s="34"/>
      <c r="N198" s="34"/>
      <c r="O198" s="34"/>
      <c r="P198" s="34"/>
      <c r="Q198" s="34"/>
      <c r="R198" s="34"/>
      <c r="S198" s="34"/>
      <c r="T198" s="34"/>
      <c r="U198" s="34"/>
      <c r="V198" s="34"/>
      <c r="W198" s="34"/>
      <c r="X198" s="34"/>
      <c r="Y198" s="34"/>
      <c r="Z198" s="34"/>
    </row>
    <row r="199" spans="1:26" ht="12.75" customHeight="1" x14ac:dyDescent="0.2">
      <c r="A199" s="38"/>
      <c r="B199" s="40"/>
      <c r="C199" s="39"/>
      <c r="D199" s="39"/>
      <c r="E199" s="39"/>
      <c r="F199" s="40"/>
      <c r="G199" s="34"/>
      <c r="H199" s="34"/>
      <c r="I199" s="34"/>
      <c r="J199" s="34"/>
      <c r="K199" s="34"/>
      <c r="L199" s="34"/>
      <c r="M199" s="34"/>
      <c r="N199" s="34"/>
      <c r="O199" s="34"/>
      <c r="P199" s="34"/>
      <c r="Q199" s="34"/>
      <c r="R199" s="34"/>
      <c r="S199" s="34"/>
      <c r="T199" s="34"/>
      <c r="U199" s="34"/>
      <c r="V199" s="34"/>
      <c r="W199" s="34"/>
      <c r="X199" s="34"/>
      <c r="Y199" s="34"/>
      <c r="Z199" s="34"/>
    </row>
    <row r="200" spans="1:26" ht="12.75" customHeight="1" x14ac:dyDescent="0.2">
      <c r="A200" s="38"/>
      <c r="B200" s="40"/>
      <c r="C200" s="39"/>
      <c r="D200" s="39"/>
      <c r="E200" s="39"/>
      <c r="F200" s="40"/>
      <c r="G200" s="34"/>
      <c r="H200" s="34"/>
      <c r="I200" s="34"/>
      <c r="J200" s="34"/>
      <c r="K200" s="34"/>
      <c r="L200" s="34"/>
      <c r="M200" s="34"/>
      <c r="N200" s="34"/>
      <c r="O200" s="34"/>
      <c r="P200" s="34"/>
      <c r="Q200" s="34"/>
      <c r="R200" s="34"/>
      <c r="S200" s="34"/>
      <c r="T200" s="34"/>
      <c r="U200" s="34"/>
      <c r="V200" s="34"/>
      <c r="W200" s="34"/>
      <c r="X200" s="34"/>
      <c r="Y200" s="34"/>
      <c r="Z200" s="34"/>
    </row>
    <row r="201" spans="1:26" ht="12.75" customHeight="1" x14ac:dyDescent="0.2">
      <c r="A201" s="38"/>
      <c r="B201" s="40"/>
      <c r="C201" s="39"/>
      <c r="D201" s="39"/>
      <c r="E201" s="39"/>
      <c r="F201" s="40"/>
      <c r="G201" s="34"/>
      <c r="H201" s="34"/>
      <c r="I201" s="34"/>
      <c r="J201" s="34"/>
      <c r="K201" s="34"/>
      <c r="L201" s="34"/>
      <c r="M201" s="34"/>
      <c r="N201" s="34"/>
      <c r="O201" s="34"/>
      <c r="P201" s="34"/>
      <c r="Q201" s="34"/>
      <c r="R201" s="34"/>
      <c r="S201" s="34"/>
      <c r="T201" s="34"/>
      <c r="U201" s="34"/>
      <c r="V201" s="34"/>
      <c r="W201" s="34"/>
      <c r="X201" s="34"/>
      <c r="Y201" s="34"/>
      <c r="Z201" s="34"/>
    </row>
    <row r="202" spans="1:26" ht="12.75" customHeight="1" x14ac:dyDescent="0.2">
      <c r="A202" s="38"/>
      <c r="B202" s="40"/>
      <c r="C202" s="39"/>
      <c r="D202" s="39"/>
      <c r="E202" s="39"/>
      <c r="F202" s="40"/>
      <c r="G202" s="34"/>
      <c r="H202" s="34"/>
      <c r="I202" s="34"/>
      <c r="J202" s="34"/>
      <c r="K202" s="34"/>
      <c r="L202" s="34"/>
      <c r="M202" s="34"/>
      <c r="N202" s="34"/>
      <c r="O202" s="34"/>
      <c r="P202" s="34"/>
      <c r="Q202" s="34"/>
      <c r="R202" s="34"/>
      <c r="S202" s="34"/>
      <c r="T202" s="34"/>
      <c r="U202" s="34"/>
      <c r="V202" s="34"/>
      <c r="W202" s="34"/>
      <c r="X202" s="34"/>
      <c r="Y202" s="34"/>
      <c r="Z202" s="34"/>
    </row>
    <row r="203" spans="1:26" ht="12.75" customHeight="1" x14ac:dyDescent="0.2">
      <c r="A203" s="38"/>
      <c r="B203" s="40"/>
      <c r="C203" s="39"/>
      <c r="D203" s="39"/>
      <c r="E203" s="39"/>
      <c r="F203" s="40"/>
      <c r="G203" s="34"/>
      <c r="H203" s="34"/>
      <c r="I203" s="34"/>
      <c r="J203" s="34"/>
      <c r="K203" s="34"/>
      <c r="L203" s="34"/>
      <c r="M203" s="34"/>
      <c r="N203" s="34"/>
      <c r="O203" s="34"/>
      <c r="P203" s="34"/>
      <c r="Q203" s="34"/>
      <c r="R203" s="34"/>
      <c r="S203" s="34"/>
      <c r="T203" s="34"/>
      <c r="U203" s="34"/>
      <c r="V203" s="34"/>
      <c r="W203" s="34"/>
      <c r="X203" s="34"/>
      <c r="Y203" s="34"/>
      <c r="Z203" s="34"/>
    </row>
    <row r="204" spans="1:26" ht="12.75" customHeight="1" x14ac:dyDescent="0.2">
      <c r="A204" s="38"/>
      <c r="B204" s="40"/>
      <c r="C204" s="39"/>
      <c r="D204" s="39"/>
      <c r="E204" s="39"/>
      <c r="F204" s="40"/>
      <c r="G204" s="34"/>
      <c r="H204" s="34"/>
      <c r="I204" s="34"/>
      <c r="J204" s="34"/>
      <c r="K204" s="34"/>
      <c r="L204" s="34"/>
      <c r="M204" s="34"/>
      <c r="N204" s="34"/>
      <c r="O204" s="34"/>
      <c r="P204" s="34"/>
      <c r="Q204" s="34"/>
      <c r="R204" s="34"/>
      <c r="S204" s="34"/>
      <c r="T204" s="34"/>
      <c r="U204" s="34"/>
      <c r="V204" s="34"/>
      <c r="W204" s="34"/>
      <c r="X204" s="34"/>
      <c r="Y204" s="34"/>
      <c r="Z204" s="34"/>
    </row>
    <row r="205" spans="1:26" ht="12.75" customHeight="1" x14ac:dyDescent="0.2">
      <c r="A205" s="38"/>
      <c r="B205" s="40"/>
      <c r="C205" s="39"/>
      <c r="D205" s="39"/>
      <c r="E205" s="39"/>
      <c r="F205" s="40"/>
      <c r="G205" s="34"/>
      <c r="H205" s="34"/>
      <c r="I205" s="34"/>
      <c r="J205" s="34"/>
      <c r="K205" s="34"/>
      <c r="L205" s="34"/>
      <c r="M205" s="34"/>
      <c r="N205" s="34"/>
      <c r="O205" s="34"/>
      <c r="P205" s="34"/>
      <c r="Q205" s="34"/>
      <c r="R205" s="34"/>
      <c r="S205" s="34"/>
      <c r="T205" s="34"/>
      <c r="U205" s="34"/>
      <c r="V205" s="34"/>
      <c r="W205" s="34"/>
      <c r="X205" s="34"/>
      <c r="Y205" s="34"/>
      <c r="Z205" s="34"/>
    </row>
    <row r="206" spans="1:26" ht="12.75" customHeight="1" x14ac:dyDescent="0.2">
      <c r="A206" s="38"/>
      <c r="B206" s="40"/>
      <c r="C206" s="39"/>
      <c r="D206" s="39"/>
      <c r="E206" s="39"/>
      <c r="F206" s="40"/>
      <c r="G206" s="34"/>
      <c r="H206" s="34"/>
      <c r="I206" s="34"/>
      <c r="J206" s="34"/>
      <c r="K206" s="34"/>
      <c r="L206" s="34"/>
      <c r="M206" s="34"/>
      <c r="N206" s="34"/>
      <c r="O206" s="34"/>
      <c r="P206" s="34"/>
      <c r="Q206" s="34"/>
      <c r="R206" s="34"/>
      <c r="S206" s="34"/>
      <c r="T206" s="34"/>
      <c r="U206" s="34"/>
      <c r="V206" s="34"/>
      <c r="W206" s="34"/>
      <c r="X206" s="34"/>
      <c r="Y206" s="34"/>
      <c r="Z206" s="34"/>
    </row>
    <row r="207" spans="1:26" ht="12.75" customHeight="1" x14ac:dyDescent="0.2">
      <c r="A207" s="38"/>
      <c r="B207" s="40"/>
      <c r="C207" s="39"/>
      <c r="D207" s="39"/>
      <c r="E207" s="39"/>
      <c r="F207" s="40"/>
      <c r="G207" s="34"/>
      <c r="H207" s="34"/>
      <c r="I207" s="34"/>
      <c r="J207" s="34"/>
      <c r="K207" s="34"/>
      <c r="L207" s="34"/>
      <c r="M207" s="34"/>
      <c r="N207" s="34"/>
      <c r="O207" s="34"/>
      <c r="P207" s="34"/>
      <c r="Q207" s="34"/>
      <c r="R207" s="34"/>
      <c r="S207" s="34"/>
      <c r="T207" s="34"/>
      <c r="U207" s="34"/>
      <c r="V207" s="34"/>
      <c r="W207" s="34"/>
      <c r="X207" s="34"/>
      <c r="Y207" s="34"/>
      <c r="Z207" s="34"/>
    </row>
    <row r="208" spans="1:26" ht="12.75" customHeight="1" x14ac:dyDescent="0.2">
      <c r="A208" s="38"/>
      <c r="B208" s="40"/>
      <c r="C208" s="39"/>
      <c r="D208" s="39"/>
      <c r="E208" s="39"/>
      <c r="F208" s="40"/>
      <c r="G208" s="34"/>
      <c r="H208" s="34"/>
      <c r="I208" s="34"/>
      <c r="J208" s="34"/>
      <c r="K208" s="34"/>
      <c r="L208" s="34"/>
      <c r="M208" s="34"/>
      <c r="N208" s="34"/>
      <c r="O208" s="34"/>
      <c r="P208" s="34"/>
      <c r="Q208" s="34"/>
      <c r="R208" s="34"/>
      <c r="S208" s="34"/>
      <c r="T208" s="34"/>
      <c r="U208" s="34"/>
      <c r="V208" s="34"/>
      <c r="W208" s="34"/>
      <c r="X208" s="34"/>
      <c r="Y208" s="34"/>
      <c r="Z208" s="34"/>
    </row>
    <row r="209" spans="1:26" ht="12.75" customHeight="1" x14ac:dyDescent="0.2">
      <c r="A209" s="38"/>
      <c r="B209" s="40"/>
      <c r="C209" s="39"/>
      <c r="D209" s="39"/>
      <c r="E209" s="39"/>
      <c r="F209" s="40"/>
      <c r="G209" s="34"/>
      <c r="H209" s="34"/>
      <c r="I209" s="34"/>
      <c r="J209" s="34"/>
      <c r="K209" s="34"/>
      <c r="L209" s="34"/>
      <c r="M209" s="34"/>
      <c r="N209" s="34"/>
      <c r="O209" s="34"/>
      <c r="P209" s="34"/>
      <c r="Q209" s="34"/>
      <c r="R209" s="34"/>
      <c r="S209" s="34"/>
      <c r="T209" s="34"/>
      <c r="U209" s="34"/>
      <c r="V209" s="34"/>
      <c r="W209" s="34"/>
      <c r="X209" s="34"/>
      <c r="Y209" s="34"/>
      <c r="Z209" s="34"/>
    </row>
    <row r="210" spans="1:26" ht="12.75" customHeight="1" x14ac:dyDescent="0.2">
      <c r="A210" s="38"/>
      <c r="B210" s="40"/>
      <c r="C210" s="39"/>
      <c r="D210" s="39"/>
      <c r="E210" s="39"/>
      <c r="F210" s="40"/>
      <c r="G210" s="34"/>
      <c r="H210" s="34"/>
      <c r="I210" s="34"/>
      <c r="J210" s="34"/>
      <c r="K210" s="34"/>
      <c r="L210" s="34"/>
      <c r="M210" s="34"/>
      <c r="N210" s="34"/>
      <c r="O210" s="34"/>
      <c r="P210" s="34"/>
      <c r="Q210" s="34"/>
      <c r="R210" s="34"/>
      <c r="S210" s="34"/>
      <c r="T210" s="34"/>
      <c r="U210" s="34"/>
      <c r="V210" s="34"/>
      <c r="W210" s="34"/>
      <c r="X210" s="34"/>
      <c r="Y210" s="34"/>
      <c r="Z210" s="34"/>
    </row>
    <row r="211" spans="1:26" ht="12.75" customHeight="1" x14ac:dyDescent="0.2">
      <c r="A211" s="38"/>
      <c r="B211" s="40"/>
      <c r="C211" s="39"/>
      <c r="D211" s="39"/>
      <c r="E211" s="39"/>
      <c r="F211" s="40"/>
      <c r="G211" s="34"/>
      <c r="H211" s="34"/>
      <c r="I211" s="34"/>
      <c r="J211" s="34"/>
      <c r="K211" s="34"/>
      <c r="L211" s="34"/>
      <c r="M211" s="34"/>
      <c r="N211" s="34"/>
      <c r="O211" s="34"/>
      <c r="P211" s="34"/>
      <c r="Q211" s="34"/>
      <c r="R211" s="34"/>
      <c r="S211" s="34"/>
      <c r="T211" s="34"/>
      <c r="U211" s="34"/>
      <c r="V211" s="34"/>
      <c r="W211" s="34"/>
      <c r="X211" s="34"/>
      <c r="Y211" s="34"/>
      <c r="Z211" s="34"/>
    </row>
    <row r="212" spans="1:26" ht="12.75" customHeight="1" x14ac:dyDescent="0.2">
      <c r="A212" s="38"/>
      <c r="B212" s="40"/>
      <c r="C212" s="39"/>
      <c r="D212" s="39"/>
      <c r="E212" s="39"/>
      <c r="F212" s="40"/>
      <c r="G212" s="34"/>
      <c r="H212" s="34"/>
      <c r="I212" s="34"/>
      <c r="J212" s="34"/>
      <c r="K212" s="34"/>
      <c r="L212" s="34"/>
      <c r="M212" s="34"/>
      <c r="N212" s="34"/>
      <c r="O212" s="34"/>
      <c r="P212" s="34"/>
      <c r="Q212" s="34"/>
      <c r="R212" s="34"/>
      <c r="S212" s="34"/>
      <c r="T212" s="34"/>
      <c r="U212" s="34"/>
      <c r="V212" s="34"/>
      <c r="W212" s="34"/>
      <c r="X212" s="34"/>
      <c r="Y212" s="34"/>
      <c r="Z212" s="34"/>
    </row>
    <row r="213" spans="1:26" ht="12.75" customHeight="1" x14ac:dyDescent="0.2">
      <c r="A213" s="38"/>
      <c r="B213" s="40"/>
      <c r="C213" s="39"/>
      <c r="D213" s="39"/>
      <c r="E213" s="39"/>
      <c r="F213" s="40"/>
      <c r="G213" s="34"/>
      <c r="H213" s="34"/>
      <c r="I213" s="34"/>
      <c r="J213" s="34"/>
      <c r="K213" s="34"/>
      <c r="L213" s="34"/>
      <c r="M213" s="34"/>
      <c r="N213" s="34"/>
      <c r="O213" s="34"/>
      <c r="P213" s="34"/>
      <c r="Q213" s="34"/>
      <c r="R213" s="34"/>
      <c r="S213" s="34"/>
      <c r="T213" s="34"/>
      <c r="U213" s="34"/>
      <c r="V213" s="34"/>
      <c r="W213" s="34"/>
      <c r="X213" s="34"/>
      <c r="Y213" s="34"/>
      <c r="Z213" s="34"/>
    </row>
    <row r="214" spans="1:26" ht="12.75" customHeight="1" x14ac:dyDescent="0.2">
      <c r="A214" s="38"/>
      <c r="B214" s="40"/>
      <c r="C214" s="39"/>
      <c r="D214" s="39"/>
      <c r="E214" s="39"/>
      <c r="F214" s="40"/>
      <c r="G214" s="34"/>
      <c r="H214" s="34"/>
      <c r="I214" s="34"/>
      <c r="J214" s="34"/>
      <c r="K214" s="34"/>
      <c r="L214" s="34"/>
      <c r="M214" s="34"/>
      <c r="N214" s="34"/>
      <c r="O214" s="34"/>
      <c r="P214" s="34"/>
      <c r="Q214" s="34"/>
      <c r="R214" s="34"/>
      <c r="S214" s="34"/>
      <c r="T214" s="34"/>
      <c r="U214" s="34"/>
      <c r="V214" s="34"/>
      <c r="W214" s="34"/>
      <c r="X214" s="34"/>
      <c r="Y214" s="34"/>
      <c r="Z214" s="34"/>
    </row>
    <row r="215" spans="1:26" ht="12.75" customHeight="1" x14ac:dyDescent="0.2">
      <c r="A215" s="38"/>
      <c r="B215" s="40"/>
      <c r="C215" s="39"/>
      <c r="D215" s="39"/>
      <c r="E215" s="39"/>
      <c r="F215" s="40"/>
      <c r="G215" s="34"/>
      <c r="H215" s="34"/>
      <c r="I215" s="34"/>
      <c r="J215" s="34"/>
      <c r="K215" s="34"/>
      <c r="L215" s="34"/>
      <c r="M215" s="34"/>
      <c r="N215" s="34"/>
      <c r="O215" s="34"/>
      <c r="P215" s="34"/>
      <c r="Q215" s="34"/>
      <c r="R215" s="34"/>
      <c r="S215" s="34"/>
      <c r="T215" s="34"/>
      <c r="U215" s="34"/>
      <c r="V215" s="34"/>
      <c r="W215" s="34"/>
      <c r="X215" s="34"/>
      <c r="Y215" s="34"/>
      <c r="Z215" s="34"/>
    </row>
    <row r="216" spans="1:26" ht="12.75" customHeight="1" x14ac:dyDescent="0.2">
      <c r="A216" s="38"/>
      <c r="B216" s="40"/>
      <c r="C216" s="39"/>
      <c r="D216" s="39"/>
      <c r="E216" s="39"/>
      <c r="F216" s="40"/>
      <c r="G216" s="34"/>
      <c r="H216" s="34"/>
      <c r="I216" s="34"/>
      <c r="J216" s="34"/>
      <c r="K216" s="34"/>
      <c r="L216" s="34"/>
      <c r="M216" s="34"/>
      <c r="N216" s="34"/>
      <c r="O216" s="34"/>
      <c r="P216" s="34"/>
      <c r="Q216" s="34"/>
      <c r="R216" s="34"/>
      <c r="S216" s="34"/>
      <c r="T216" s="34"/>
      <c r="U216" s="34"/>
      <c r="V216" s="34"/>
      <c r="W216" s="34"/>
      <c r="X216" s="34"/>
      <c r="Y216" s="34"/>
      <c r="Z216" s="34"/>
    </row>
    <row r="217" spans="1:26" ht="12.75" customHeight="1" x14ac:dyDescent="0.2">
      <c r="A217" s="38"/>
      <c r="B217" s="40"/>
      <c r="C217" s="39"/>
      <c r="D217" s="39"/>
      <c r="E217" s="39"/>
      <c r="F217" s="40"/>
      <c r="G217" s="34"/>
      <c r="H217" s="34"/>
      <c r="I217" s="34"/>
      <c r="J217" s="34"/>
      <c r="K217" s="34"/>
      <c r="L217" s="34"/>
      <c r="M217" s="34"/>
      <c r="N217" s="34"/>
      <c r="O217" s="34"/>
      <c r="P217" s="34"/>
      <c r="Q217" s="34"/>
      <c r="R217" s="34"/>
      <c r="S217" s="34"/>
      <c r="T217" s="34"/>
      <c r="U217" s="34"/>
      <c r="V217" s="34"/>
      <c r="W217" s="34"/>
      <c r="X217" s="34"/>
      <c r="Y217" s="34"/>
      <c r="Z217" s="34"/>
    </row>
    <row r="218" spans="1:26" ht="12.75" customHeight="1" x14ac:dyDescent="0.2">
      <c r="A218" s="38"/>
      <c r="B218" s="40"/>
      <c r="C218" s="39"/>
      <c r="D218" s="39"/>
      <c r="E218" s="39"/>
      <c r="F218" s="40"/>
      <c r="G218" s="34"/>
      <c r="H218" s="34"/>
      <c r="I218" s="34"/>
      <c r="J218" s="34"/>
      <c r="K218" s="34"/>
      <c r="L218" s="34"/>
      <c r="M218" s="34"/>
      <c r="N218" s="34"/>
      <c r="O218" s="34"/>
      <c r="P218" s="34"/>
      <c r="Q218" s="34"/>
      <c r="R218" s="34"/>
      <c r="S218" s="34"/>
      <c r="T218" s="34"/>
      <c r="U218" s="34"/>
      <c r="V218" s="34"/>
      <c r="W218" s="34"/>
      <c r="X218" s="34"/>
      <c r="Y218" s="34"/>
      <c r="Z218" s="34"/>
    </row>
    <row r="219" spans="1:26" ht="12.75" customHeight="1" x14ac:dyDescent="0.2">
      <c r="A219" s="38"/>
      <c r="B219" s="40"/>
      <c r="C219" s="39"/>
      <c r="D219" s="39"/>
      <c r="E219" s="39"/>
      <c r="F219" s="40"/>
      <c r="G219" s="34"/>
      <c r="H219" s="34"/>
      <c r="I219" s="34"/>
      <c r="J219" s="34"/>
      <c r="K219" s="34"/>
      <c r="L219" s="34"/>
      <c r="M219" s="34"/>
      <c r="N219" s="34"/>
      <c r="O219" s="34"/>
      <c r="P219" s="34"/>
      <c r="Q219" s="34"/>
      <c r="R219" s="34"/>
      <c r="S219" s="34"/>
      <c r="T219" s="34"/>
      <c r="U219" s="34"/>
      <c r="V219" s="34"/>
      <c r="W219" s="34"/>
      <c r="X219" s="34"/>
      <c r="Y219" s="34"/>
      <c r="Z219" s="34"/>
    </row>
    <row r="220" spans="1:26" ht="12.75" customHeight="1"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2.75" customHeight="1"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2.75" customHeight="1"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2.75" customHeight="1"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2.75" customHeight="1"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2.75" customHeight="1"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2.75" customHeight="1"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2.75" customHeight="1"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2.75" customHeight="1"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2.75" customHeight="1"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2.75" customHeight="1"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2.75" customHeight="1"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2.75" customHeight="1"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2.75" customHeight="1"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2.75" customHeight="1"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2.75" customHeight="1"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2.75" customHeight="1"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2.75" customHeight="1"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2.75" customHeight="1"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2.75" customHeight="1"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2.75" customHeight="1"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2.75" customHeight="1"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2.75" customHeight="1"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2.75" customHeight="1"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2.75" customHeight="1"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2.75" customHeight="1"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2.75" customHeight="1"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2.75" customHeight="1"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2.75" customHeight="1"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2.75" customHeight="1"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2.75" customHeight="1"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2.75" customHeight="1"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2.75" customHeight="1"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2.75" customHeight="1"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2.75" customHeight="1"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2.75" customHeight="1"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2.75" customHeight="1"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2.75" customHeight="1"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2.75" customHeight="1"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2.75" customHeight="1"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2.75" customHeight="1"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2.75" customHeight="1"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2.75" customHeight="1"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2.75" customHeight="1"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2.75" customHeight="1"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2.75" customHeight="1"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2.75" customHeight="1"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2.75" customHeight="1"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2.75" customHeight="1"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2.75" customHeight="1"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2.75" customHeight="1"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2.75" customHeight="1"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2.75" customHeight="1"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2.75" customHeight="1"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2.75" customHeight="1"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2.75" customHeight="1"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2.75" customHeight="1"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2.75" customHeight="1"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2.75" customHeight="1"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2.75" customHeight="1"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2.75" customHeight="1"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2.75" customHeight="1"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2.75" customHeight="1"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2.75" customHeight="1"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2.75" customHeight="1"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2.75" customHeight="1"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2.75" customHeight="1"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2.75" customHeight="1"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2.75" customHeight="1"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2.75" customHeight="1"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2.75" customHeight="1"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2.75" customHeight="1"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2.75" customHeight="1"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2.75" customHeight="1"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2.75" customHeight="1"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2.75" customHeight="1"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2.75" customHeight="1"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2.75" customHeight="1"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2.75" customHeight="1"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2.75" customHeight="1"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2.75" customHeight="1"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2.75" customHeight="1"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2.75" customHeight="1"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2.75" customHeight="1"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2.75" customHeight="1"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2.75" customHeight="1"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2.75" customHeight="1"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2.75" customHeight="1"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2.75" customHeight="1"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2.75" customHeight="1"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2.75" customHeight="1"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2.75" customHeight="1"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2.75" customHeight="1"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2.75" customHeight="1"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2.75" customHeight="1"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2.75" customHeight="1"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2.75" customHeight="1"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2.75" customHeight="1"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2.75" customHeight="1"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2.75" customHeight="1"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2.75" customHeight="1"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2.75" customHeight="1"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2.75" customHeight="1"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2.75" customHeight="1"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2.75" customHeight="1"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2.75" customHeight="1"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2.75" customHeight="1"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2.75" customHeight="1"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2.75" customHeight="1"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2.75" customHeight="1"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2.75" customHeight="1"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2.75" customHeight="1"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2.75" customHeight="1"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2.75" customHeight="1"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2.75" customHeight="1"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2.75" customHeight="1"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2.75" customHeight="1"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2.75" customHeight="1"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2.75" customHeight="1"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2.75" customHeight="1"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2.75" customHeight="1"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2.75" customHeight="1"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2.75" customHeight="1"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2.75" customHeight="1"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2.75" customHeight="1"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2.75" customHeight="1"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2.75" customHeight="1"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2.75" customHeight="1"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2.75" customHeight="1"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2.75" customHeight="1"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2.75" customHeight="1"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2.75" customHeight="1"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2.75" customHeight="1"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2.75" customHeight="1"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2.75" customHeight="1"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2.75" customHeight="1"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2.75" customHeight="1"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2.75" customHeight="1"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2.75" customHeight="1"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2.75" customHeight="1"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2.75" customHeight="1"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2.75" customHeight="1"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2.75" customHeight="1"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2.75" customHeight="1"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2.75" customHeight="1"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2.75" customHeight="1"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2.75" customHeight="1"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2.75" customHeight="1"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2.75" customHeight="1"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2.75" customHeight="1"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2.75" customHeight="1"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2.75" customHeight="1"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2.75" customHeight="1"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2.75" customHeight="1"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2.75" customHeight="1"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2.75" customHeight="1"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2.75" customHeight="1"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2.75" customHeight="1"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2.75" customHeight="1"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2.75" customHeight="1"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2.75" customHeight="1"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2.75" customHeight="1"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2.75" customHeight="1"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2.75" customHeight="1"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2.75" customHeight="1"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2.75" customHeight="1"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2.75" customHeight="1"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2.75" customHeight="1"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2.75" customHeight="1"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2.75" customHeight="1"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2.75" customHeight="1"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2.75" customHeight="1"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2.75" customHeight="1"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2.75" customHeight="1"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2.75" customHeight="1"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2.75" customHeight="1"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2.75" customHeight="1"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2.75" customHeight="1"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2.75" customHeight="1"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2.75" customHeight="1"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2.75" customHeight="1"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2.75" customHeight="1"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2.75" customHeight="1"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2.75" customHeight="1"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2.75" customHeight="1"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2.75" customHeight="1"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2.75" customHeight="1"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2.75" customHeight="1"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2.75" customHeight="1"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2.75" customHeight="1"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2.75" customHeight="1"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2.75" customHeight="1"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2.75" customHeight="1"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2.75" customHeight="1"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2.75" customHeight="1"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2.75" customHeight="1"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2.75" customHeight="1"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2.75" customHeight="1"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2.75" customHeight="1"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2.75" customHeight="1"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2.75" customHeight="1"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2.75" customHeight="1"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2.75" customHeight="1"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2.75" customHeight="1"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2.75" customHeight="1"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2.75" customHeight="1"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2.75" customHeight="1"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2.75" customHeight="1"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2.75" customHeight="1"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2.75" customHeight="1"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2.75" customHeight="1"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2.75" customHeight="1"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2.75" customHeight="1"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2.75" customHeight="1"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2.75" customHeight="1"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2.75" customHeight="1"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2.75" customHeight="1"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2.75" customHeight="1"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2.75" customHeight="1"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2.75" customHeight="1"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2.75" customHeight="1"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2.75" customHeight="1"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2.75" customHeight="1"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2.75" customHeight="1"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2.75" customHeight="1"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2.75" customHeight="1"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2.75" customHeight="1"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2.75" customHeight="1"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2.75" customHeight="1"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2.75" customHeight="1"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2.75" customHeight="1"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2.75" customHeight="1"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2.75" customHeight="1"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2.75" customHeight="1"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2.75" customHeight="1"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2.75" customHeight="1"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2.75" customHeight="1"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2.75" customHeight="1"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2.75" customHeight="1"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2.75" customHeight="1"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2.75" customHeight="1"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2.75" customHeight="1"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2.75" customHeight="1"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2.75" customHeight="1"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2.75" customHeight="1"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2.75" customHeight="1"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2.75" customHeight="1"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2.75" customHeight="1"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2.75" customHeight="1"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2.75" customHeight="1"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2.75" customHeight="1"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2.75" customHeight="1"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2.75" customHeight="1"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2.75" customHeight="1"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2.75" customHeight="1"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2.75" customHeight="1"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2.75" customHeight="1"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2.75" customHeight="1"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2.75" customHeight="1"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2.75" customHeight="1"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2.75" customHeight="1"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2.75" customHeight="1"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2.75" customHeight="1"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2.75" customHeight="1"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2.75" customHeight="1"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2.75" customHeight="1"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2.75" customHeight="1"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2.75" customHeight="1"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2.75" customHeight="1"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2.75" customHeight="1"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2.75" customHeight="1"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2.75" customHeight="1"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2.75" customHeight="1"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2.75" customHeight="1"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2.75" customHeight="1"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2.75" customHeight="1"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2.75" customHeight="1"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2.75" customHeight="1"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2.75" customHeight="1"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2.75" customHeight="1"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2.75" customHeight="1"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2.75" customHeight="1"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2.75" customHeight="1"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2.75" customHeight="1"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2.75" customHeight="1"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2.75" customHeight="1"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2.75" customHeight="1"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2.75" customHeight="1"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2.75" customHeight="1"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2.75" customHeight="1"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2.75" customHeight="1"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2.75" customHeight="1"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2.75" customHeight="1"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2.75" customHeight="1"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2.75" customHeight="1"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2.75" customHeight="1"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2.75" customHeight="1"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2.75" customHeight="1"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2.75" customHeight="1"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2.75" customHeight="1"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2.75" customHeight="1"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2.75" customHeight="1"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2.75" customHeight="1"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2.75" customHeight="1"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2.75" customHeight="1"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2.75" customHeight="1"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2.75" customHeight="1"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2.75" customHeight="1"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2.75" customHeight="1"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2.75" customHeight="1"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2.75" customHeight="1"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2.75" customHeight="1"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2.75" customHeight="1"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2.75" customHeight="1"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2.75" customHeight="1"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2.75" customHeight="1"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2.75" customHeight="1"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2.75" customHeight="1"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2.75" customHeight="1"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2.75" customHeight="1"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2.75" customHeight="1"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2.75" customHeight="1"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2.75" customHeight="1"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2.75" customHeight="1"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2.75" customHeight="1"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2.75" customHeight="1"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2.75" customHeight="1"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2.75" customHeight="1"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2.75" customHeight="1"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2.75" customHeight="1"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2.75" customHeight="1"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2.75" customHeight="1"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2.75" customHeight="1"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2.75" customHeight="1"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2.75" customHeight="1"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2.75" customHeight="1"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2.75" customHeight="1"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2.75" customHeight="1"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2.75" customHeight="1"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2.75" customHeight="1"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2.75" customHeight="1"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2.75" customHeight="1"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2.75" customHeight="1"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2.75" customHeight="1"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2.75" customHeight="1"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2.75" customHeight="1"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2.75" customHeight="1"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2.75" customHeight="1"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2.75" customHeight="1"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2.75" customHeight="1"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2.75" customHeight="1"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2.75" customHeight="1"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2.75" customHeight="1"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2.75" customHeight="1"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2.75" customHeight="1"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2.75" customHeight="1"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2.75" customHeight="1"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2.75" customHeight="1"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2.75" customHeight="1"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2.75" customHeight="1"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2.75" customHeight="1"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2.75" customHeight="1"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2.75" customHeight="1"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2.75" customHeight="1"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2.75" customHeight="1"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2.75" customHeight="1"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2.75" customHeight="1"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2.75" customHeight="1"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2.75" customHeight="1"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2.75" customHeight="1"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2.75" customHeight="1"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2.75" customHeight="1"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2.75" customHeight="1"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2.75" customHeight="1"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2.75" customHeight="1"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2.75" customHeight="1"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2.75" customHeight="1"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2.75" customHeight="1"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2.75" customHeight="1"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2.75" customHeight="1"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2.75" customHeight="1"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2.75" customHeight="1"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2.75" customHeight="1"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2.75" customHeight="1"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2.75" customHeight="1"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2.75" customHeight="1"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2.75" customHeight="1"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2.75" customHeight="1"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2.75" customHeight="1"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2.75" customHeight="1"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2.75" customHeight="1"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2.75" customHeight="1"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2.75" customHeight="1"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2.75" customHeight="1"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2.75" customHeight="1"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2.75" customHeight="1"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2.75" customHeight="1"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2.75" customHeight="1"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2.75" customHeight="1"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2.75" customHeight="1"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2.75" customHeight="1"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2.75" customHeight="1"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2.75" customHeight="1"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2.75" customHeight="1"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2.75" customHeight="1"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2.75" customHeight="1"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2.75" customHeight="1"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2.75" customHeight="1"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2.75" customHeight="1"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2.75" customHeight="1"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2.75" customHeight="1"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2.75" customHeight="1"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2.75" customHeight="1"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2.75" customHeight="1"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2.75" customHeight="1"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2.75" customHeight="1"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2.75" customHeight="1"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2.75" customHeight="1"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2.75" customHeight="1"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2.75" customHeight="1"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2.75" customHeight="1"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2.75" customHeight="1"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2.75" customHeight="1"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2.75" customHeight="1"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2.75" customHeight="1"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2.75" customHeight="1"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2.75" customHeight="1"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2.75" customHeight="1"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2.75" customHeight="1"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2.75" customHeight="1"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2.75" customHeight="1"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2.75" customHeight="1"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2.75" customHeight="1"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2.75" customHeight="1"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2.75" customHeight="1"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2.75" customHeight="1"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2.75" customHeight="1"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2.75" customHeight="1"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2.75" customHeight="1"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2.75" customHeight="1"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2.75" customHeight="1"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2.75" customHeight="1"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2.75" customHeight="1"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2.75" customHeight="1"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2.75" customHeight="1"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2.75" customHeight="1"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2.75" customHeight="1"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2.75" customHeight="1"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2.75" customHeight="1"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2.75" customHeight="1"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2.75" customHeight="1"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2.75" customHeight="1"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2.75" customHeight="1"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2.75" customHeight="1"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2.75" customHeight="1"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2.75" customHeight="1"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2.75" customHeight="1"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2.75" customHeight="1"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2.75" customHeight="1"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2.75" customHeight="1"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2.75" customHeight="1"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2.75" customHeight="1"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2.75" customHeight="1"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2.75" customHeight="1"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2.75" customHeight="1"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2.75" customHeight="1"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2.75" customHeight="1"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2.75" customHeight="1"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2.75" customHeight="1"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2.75" customHeight="1"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2.75" customHeight="1"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2.75" customHeight="1"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2.75" customHeight="1"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2.75" customHeight="1"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2.75" customHeight="1"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2.75" customHeight="1"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2.75" customHeight="1"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2.75" customHeight="1"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2.75" customHeight="1"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2.75" customHeight="1"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2.75" customHeight="1"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2.75" customHeight="1"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2.75" customHeight="1"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2.75" customHeight="1"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2.75" customHeight="1"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2.75" customHeight="1"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2.75" customHeight="1"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2.75" customHeight="1"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2.75" customHeight="1"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2.75" customHeight="1"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2.75" customHeight="1"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2.75" customHeight="1"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2.75" customHeight="1"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2.75" customHeight="1"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2.75" customHeight="1"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2.75" customHeight="1"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2.75" customHeight="1"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2.75" customHeight="1"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2.75" customHeight="1"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2.75" customHeight="1"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2.75" customHeight="1"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2.75" customHeight="1"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2.75" customHeight="1"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2.75" customHeight="1"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2.75" customHeight="1"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2.75" customHeight="1"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2.75" customHeight="1"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2.75" customHeight="1"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2.75" customHeight="1"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2.75" customHeight="1"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2.75" customHeight="1"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2.75" customHeight="1"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2.75" customHeight="1"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2.75" customHeight="1"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2.75" customHeight="1"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2.75" customHeight="1"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2.75" customHeight="1"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2.75" customHeight="1"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2.75" customHeight="1"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2.75" customHeight="1"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2.75" customHeight="1"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2.75" customHeight="1"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2.75" customHeight="1"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2.75" customHeight="1"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2.75" customHeight="1"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2.75" customHeight="1"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2.75" customHeight="1"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2.75" customHeight="1"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2.75" customHeight="1"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2.75" customHeight="1"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2.75" customHeight="1"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2.75" customHeight="1"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2.75" customHeight="1"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2.75" customHeight="1"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2.75" customHeight="1"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2.75" customHeight="1"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2.75" customHeight="1"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2.75" customHeight="1"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2.75" customHeight="1"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2.75" customHeight="1"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2.75" customHeight="1"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2.75" customHeight="1"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2.75" customHeight="1"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2.75" customHeight="1"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2.75" customHeight="1"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2.75" customHeight="1"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2.75" customHeight="1"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2.75" customHeight="1"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2.75" customHeight="1"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2.75" customHeight="1"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2.75" customHeight="1"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2.75" customHeight="1"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2.75" customHeight="1"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2.75" customHeight="1"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2.75" customHeight="1"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2.75" customHeight="1"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2.75" customHeight="1"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2.75" customHeight="1"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2.75" customHeight="1"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2.75" customHeight="1"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2.75" customHeight="1"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2.75" customHeight="1"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2.75" customHeight="1"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2.75" customHeight="1"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2.75" customHeight="1"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2.75" customHeight="1"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2.75" customHeight="1"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2.75" customHeight="1"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2.75" customHeight="1"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2.75" customHeight="1"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2.75" customHeight="1"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2.75" customHeight="1"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2.75" customHeight="1"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2.75" customHeight="1"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2.75" customHeight="1"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2.75" customHeight="1"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2.75" customHeight="1"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2.75" customHeight="1"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2.75" customHeight="1"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2.75" customHeight="1"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2.75" customHeight="1"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2.75" customHeight="1"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2.75" customHeight="1"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2.75" customHeight="1"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2.75" customHeight="1"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2.75" customHeight="1"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2.75" customHeight="1"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2.75" customHeight="1"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2.75" customHeight="1"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2.75" customHeight="1"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2.75" customHeight="1"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2.75" customHeight="1"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2.75" customHeight="1"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2.75" customHeight="1"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2.75" customHeight="1"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2.75" customHeight="1"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2.75" customHeight="1"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2.75" customHeight="1"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2.75" customHeight="1"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2.75" customHeight="1"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2.75" customHeight="1"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2.75" customHeight="1"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2.75" customHeight="1"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2.75" customHeight="1"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2.75" customHeight="1"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2.75" customHeight="1"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2.75" customHeight="1"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2.75" customHeight="1"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2.75" customHeight="1"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2.75" customHeight="1"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2.75" customHeight="1"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2.75" customHeight="1"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2.75" customHeight="1"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2.75" customHeight="1"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2.75" customHeight="1"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2.75" customHeight="1"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2.75" customHeight="1"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2.75" customHeight="1"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2.75" customHeight="1"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2.75" customHeight="1"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2.75" customHeight="1"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2.75" customHeight="1"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2.75" customHeight="1"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2.75" customHeight="1"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2.75" customHeight="1"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2.75" customHeight="1"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2.75" customHeight="1"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2.75" customHeight="1"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2.75" customHeight="1"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2.75" customHeight="1"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2.75" customHeight="1"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2.75" customHeight="1"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2.75" customHeight="1"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2.75" customHeight="1"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2.75" customHeight="1"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2.75" customHeight="1"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2.75" customHeight="1"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2.75" customHeight="1"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2.75" customHeight="1"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2.75" customHeight="1"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2.75" customHeight="1"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2.75" customHeight="1"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2.75" customHeight="1"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2.75" customHeight="1"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2.75" customHeight="1"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2.75" customHeight="1"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2.75" customHeight="1"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2.75" customHeight="1"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2.75" customHeight="1"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2.75" customHeight="1"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2.75" customHeight="1"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2.75" customHeight="1"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2.75" customHeight="1"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2.75" customHeight="1"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2.75" customHeight="1"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2.75" customHeight="1"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2.75" customHeight="1"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2.75" customHeight="1"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2.75" customHeight="1"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2.75" customHeight="1"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2.75" customHeight="1"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2.75" customHeight="1"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2.75" customHeight="1"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2.75" customHeight="1"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2.75" customHeight="1"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2.75" customHeight="1"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2.75" customHeight="1"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2.75" customHeight="1"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2.75" customHeight="1"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2.75" customHeight="1"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2.75" customHeight="1"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2.75" customHeight="1"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2.75" customHeight="1"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2.75" customHeight="1"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2.75" customHeight="1"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2.75" customHeight="1"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2.75" customHeight="1"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2.75" customHeight="1"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2.75" customHeight="1"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2.75" customHeight="1"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2.75" customHeight="1"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2.75" customHeight="1"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2.75" customHeight="1"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2.75" customHeight="1"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2.75" customHeight="1"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2.75" customHeight="1"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2.75" customHeight="1"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2.75" customHeight="1"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2.75" customHeight="1"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2.75" customHeight="1"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2.75" customHeight="1"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2.75" customHeight="1"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2.75" customHeight="1"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2.75" customHeight="1"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2.75" customHeight="1"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2.75" customHeight="1"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2.75" customHeight="1"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2.75" customHeight="1"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2.75" customHeight="1"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2.75" customHeight="1"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2.75" customHeight="1"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2.75" customHeight="1"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2.75" customHeight="1"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2.75" customHeight="1"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2.75" customHeight="1"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2.75" customHeight="1"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2.75" customHeight="1"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2.75" customHeight="1"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2.75" customHeight="1"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2.75" customHeight="1"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2.75" customHeight="1"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2.75" customHeight="1"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2.75" customHeight="1"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2.75" customHeight="1"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2.75" customHeight="1"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2.75" customHeight="1"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2.75" customHeight="1"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2.75" customHeight="1"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2.75" customHeight="1"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2.75" customHeight="1"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2.75" customHeight="1"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2.75" customHeight="1"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2.75" customHeight="1"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2.75" customHeight="1"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2.75" customHeight="1"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2.75" customHeight="1"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2.75" customHeight="1"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2.75" customHeight="1"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2.75" customHeight="1"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2.75" customHeight="1"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2.75" customHeight="1"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2.75" customHeight="1"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2.75" customHeight="1"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2.75" customHeight="1"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2.75" customHeight="1"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2.75" customHeight="1"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2.75" customHeight="1"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2.75" customHeight="1"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2.75" customHeight="1"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2.75" customHeight="1"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2.75" customHeight="1"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2.75" customHeight="1"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2.75" customHeight="1"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2.75" customHeight="1"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2.75" customHeight="1"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2.75" customHeight="1"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2.75" customHeight="1"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2.75" customHeight="1"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2.75" customHeight="1"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2.75" customHeight="1"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2.75" customHeight="1"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2.75" customHeight="1"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2.75" customHeight="1"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2.75" customHeight="1"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2.75" customHeight="1"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2.75" customHeight="1"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2.75" customHeight="1"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2.75" customHeight="1"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2.75" customHeight="1"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2.75" customHeight="1"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2.75" customHeight="1"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2.75" customHeight="1"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2.75" customHeight="1"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2.75" customHeight="1"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2.75" customHeight="1"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2.75" customHeight="1"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2.75" customHeight="1"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2.75" customHeight="1"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2.75" customHeight="1"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2.75" customHeight="1"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2.75" customHeight="1"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2.75" customHeight="1"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2.75" customHeight="1"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2.75" customHeight="1"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2.75" customHeight="1"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2.75" customHeight="1"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2.75" customHeight="1"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2.75" customHeight="1"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2.75" customHeight="1"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2.75" customHeight="1"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sheetData>
  <conditionalFormatting sqref="F31:F192">
    <cfRule type="cellIs" dxfId="3" priority="1" stopIfTrue="1" operator="equal">
      <formula>1</formula>
    </cfRule>
  </conditionalFormatting>
  <hyperlinks>
    <hyperlink ref="A5" location="INDICE!A8" display="VOLVER AL INDICE" xr:uid="{58E1E4BD-33DB-43AD-BFC2-C410CACCF5E3}"/>
  </hyperlinks>
  <printOptions gridLines="1"/>
  <pageMargins left="0.39370078740157483" right="0.39370078740157483" top="0.59055118110236227" bottom="0.59055118110236227" header="0" footer="0"/>
  <pageSetup paperSize="9" scale="1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999"/>
  <sheetViews>
    <sheetView zoomScale="130" zoomScaleNormal="130" workbookViewId="0">
      <pane xSplit="1" ySplit="9" topLeftCell="E19" activePane="bottomRight" state="frozen"/>
      <selection pane="topRight" activeCell="B1" sqref="B1"/>
      <selection pane="bottomLeft" activeCell="A10" sqref="A10"/>
      <selection pane="bottomRight" activeCell="B23" sqref="B23:J25"/>
    </sheetView>
  </sheetViews>
  <sheetFormatPr baseColWidth="10" defaultColWidth="14.42578125" defaultRowHeight="15" customHeight="1" x14ac:dyDescent="0.2"/>
  <cols>
    <col min="1" max="1" width="12.140625" style="76" customWidth="1"/>
    <col min="2" max="10" width="20.42578125" style="76" customWidth="1"/>
    <col min="11" max="13" width="10.85546875" style="76" customWidth="1"/>
    <col min="14" max="26" width="11.42578125" style="76" customWidth="1"/>
    <col min="27" max="16384" width="14.42578125" style="76"/>
  </cols>
  <sheetData>
    <row r="1" spans="1:26" ht="3" customHeight="1" x14ac:dyDescent="0.2">
      <c r="A1" s="436"/>
      <c r="B1" s="152"/>
      <c r="C1" s="35"/>
      <c r="D1" s="35"/>
      <c r="E1" s="35"/>
      <c r="F1" s="35"/>
      <c r="G1" s="35"/>
      <c r="H1" s="35"/>
      <c r="I1" s="35"/>
      <c r="J1" s="36"/>
      <c r="K1" s="154"/>
      <c r="L1" s="154"/>
      <c r="M1" s="154"/>
      <c r="N1" s="154"/>
      <c r="O1" s="154"/>
      <c r="P1" s="154"/>
      <c r="Q1" s="154"/>
      <c r="R1" s="154"/>
      <c r="S1" s="154"/>
      <c r="T1" s="154"/>
      <c r="U1" s="154"/>
      <c r="V1" s="154"/>
      <c r="W1" s="154"/>
      <c r="X1" s="154"/>
      <c r="Y1" s="154"/>
      <c r="Z1" s="154"/>
    </row>
    <row r="2" spans="1:26" ht="11.25" x14ac:dyDescent="0.2">
      <c r="A2" s="488" t="s">
        <v>13</v>
      </c>
      <c r="B2" s="450" t="s">
        <v>90</v>
      </c>
      <c r="C2" s="184"/>
      <c r="D2" s="184"/>
      <c r="E2" s="184"/>
      <c r="F2" s="184"/>
      <c r="G2" s="184"/>
      <c r="H2" s="184"/>
      <c r="I2" s="184"/>
      <c r="J2" s="185"/>
      <c r="K2" s="154"/>
      <c r="L2" s="154"/>
      <c r="M2" s="154"/>
      <c r="N2" s="154"/>
      <c r="O2" s="154"/>
      <c r="P2" s="154"/>
      <c r="Q2" s="154"/>
      <c r="R2" s="154"/>
      <c r="S2" s="154"/>
      <c r="T2" s="154"/>
      <c r="U2" s="154"/>
      <c r="V2" s="154"/>
      <c r="W2" s="154"/>
      <c r="X2" s="154"/>
      <c r="Y2" s="154"/>
      <c r="Z2" s="154"/>
    </row>
    <row r="3" spans="1:26" ht="11.25" x14ac:dyDescent="0.2">
      <c r="A3" s="488" t="s">
        <v>14</v>
      </c>
      <c r="B3" s="235" t="s">
        <v>88</v>
      </c>
      <c r="C3" s="196"/>
      <c r="D3" s="196"/>
      <c r="E3" s="196"/>
      <c r="F3" s="196"/>
      <c r="G3" s="196"/>
      <c r="H3" s="196"/>
      <c r="I3" s="196"/>
      <c r="J3" s="197"/>
      <c r="K3" s="154"/>
      <c r="L3" s="154"/>
      <c r="M3" s="154"/>
      <c r="N3" s="154"/>
      <c r="O3" s="154"/>
      <c r="P3" s="154"/>
      <c r="Q3" s="154"/>
      <c r="R3" s="154"/>
      <c r="S3" s="154"/>
      <c r="T3" s="154"/>
      <c r="U3" s="154"/>
      <c r="V3" s="154"/>
      <c r="W3" s="154"/>
      <c r="X3" s="154"/>
      <c r="Y3" s="154"/>
      <c r="Z3" s="154"/>
    </row>
    <row r="4" spans="1:26" ht="3" customHeight="1" x14ac:dyDescent="0.2">
      <c r="A4" s="489"/>
      <c r="B4" s="152"/>
      <c r="C4" s="35"/>
      <c r="D4" s="35"/>
      <c r="E4" s="35"/>
      <c r="F4" s="35"/>
      <c r="G4" s="35"/>
      <c r="H4" s="35"/>
      <c r="I4" s="35"/>
      <c r="J4" s="36"/>
      <c r="K4" s="154"/>
      <c r="L4" s="154"/>
      <c r="M4" s="154"/>
      <c r="N4" s="154"/>
      <c r="O4" s="154"/>
      <c r="P4" s="154"/>
      <c r="Q4" s="154"/>
      <c r="R4" s="154"/>
      <c r="S4" s="154"/>
      <c r="T4" s="154"/>
      <c r="U4" s="154"/>
      <c r="V4" s="154"/>
      <c r="W4" s="154"/>
      <c r="X4" s="154"/>
      <c r="Y4" s="154"/>
      <c r="Z4" s="154"/>
    </row>
    <row r="5" spans="1:26" ht="22.5" x14ac:dyDescent="0.2">
      <c r="A5" s="438" t="s">
        <v>84</v>
      </c>
      <c r="B5" s="91"/>
      <c r="C5" s="91"/>
      <c r="D5" s="91"/>
      <c r="E5" s="91"/>
      <c r="F5" s="91"/>
      <c r="G5" s="91"/>
      <c r="H5" s="91"/>
      <c r="I5" s="91"/>
      <c r="J5" s="168"/>
      <c r="K5" s="154"/>
      <c r="L5" s="154"/>
      <c r="M5" s="154"/>
      <c r="N5" s="154"/>
      <c r="O5" s="154"/>
      <c r="P5" s="154"/>
      <c r="Q5" s="154"/>
      <c r="R5" s="154"/>
      <c r="S5" s="154"/>
      <c r="T5" s="154"/>
      <c r="U5" s="154"/>
      <c r="V5" s="154"/>
      <c r="W5" s="154"/>
      <c r="X5" s="154"/>
      <c r="Y5" s="154"/>
      <c r="Z5" s="154"/>
    </row>
    <row r="6" spans="1:26" ht="3" customHeight="1" x14ac:dyDescent="0.2">
      <c r="A6" s="490"/>
      <c r="B6" s="271"/>
      <c r="C6" s="88"/>
      <c r="D6" s="88"/>
      <c r="E6" s="88"/>
      <c r="F6" s="88"/>
      <c r="G6" s="88"/>
      <c r="H6" s="88"/>
      <c r="I6" s="88"/>
      <c r="J6" s="94"/>
      <c r="K6" s="154"/>
      <c r="L6" s="154"/>
      <c r="M6" s="154"/>
      <c r="N6" s="154"/>
      <c r="O6" s="154"/>
      <c r="P6" s="154"/>
      <c r="Q6" s="154"/>
      <c r="R6" s="154"/>
      <c r="S6" s="154"/>
      <c r="T6" s="154"/>
      <c r="U6" s="154"/>
      <c r="V6" s="154"/>
      <c r="W6" s="154"/>
      <c r="X6" s="154"/>
      <c r="Y6" s="154"/>
      <c r="Z6" s="154"/>
    </row>
    <row r="7" spans="1:26" s="841" customFormat="1" ht="21" customHeight="1" x14ac:dyDescent="0.2">
      <c r="A7" s="491" t="s">
        <v>15</v>
      </c>
      <c r="B7" s="207" t="s">
        <v>44</v>
      </c>
      <c r="C7" s="208" t="s">
        <v>48</v>
      </c>
      <c r="D7" s="209" t="s">
        <v>44</v>
      </c>
      <c r="E7" s="211" t="s">
        <v>44</v>
      </c>
      <c r="F7" s="208" t="s">
        <v>48</v>
      </c>
      <c r="G7" s="209" t="s">
        <v>44</v>
      </c>
      <c r="H7" s="211" t="s">
        <v>44</v>
      </c>
      <c r="I7" s="208" t="s">
        <v>48</v>
      </c>
      <c r="J7" s="212" t="s">
        <v>44</v>
      </c>
      <c r="K7" s="1013"/>
      <c r="L7" s="1013"/>
      <c r="M7" s="1013"/>
      <c r="N7" s="1013"/>
      <c r="O7" s="1013"/>
      <c r="P7" s="1013"/>
      <c r="Q7" s="1013"/>
      <c r="R7" s="1013"/>
      <c r="S7" s="1013"/>
      <c r="T7" s="1013"/>
      <c r="U7" s="1013"/>
      <c r="V7" s="1013"/>
      <c r="W7" s="1013"/>
      <c r="X7" s="1013"/>
      <c r="Y7" s="1013"/>
      <c r="Z7" s="1013"/>
    </row>
    <row r="8" spans="1:26" s="841" customFormat="1" ht="13.5" customHeight="1" x14ac:dyDescent="0.2">
      <c r="A8" s="492"/>
      <c r="B8" s="210" t="s">
        <v>11</v>
      </c>
      <c r="C8" s="190"/>
      <c r="D8" s="191"/>
      <c r="E8" s="210" t="s">
        <v>49</v>
      </c>
      <c r="F8" s="190"/>
      <c r="G8" s="191"/>
      <c r="H8" s="213" t="s">
        <v>50</v>
      </c>
      <c r="I8" s="190"/>
      <c r="J8" s="198"/>
      <c r="K8" s="1013"/>
      <c r="L8" s="1013"/>
      <c r="M8" s="1013"/>
      <c r="N8" s="1013"/>
      <c r="O8" s="1013"/>
      <c r="P8" s="1013"/>
      <c r="Q8" s="1013"/>
      <c r="R8" s="1013"/>
      <c r="S8" s="1013"/>
      <c r="T8" s="1013"/>
      <c r="U8" s="1013"/>
      <c r="V8" s="1013"/>
      <c r="W8" s="1013"/>
      <c r="X8" s="1013"/>
      <c r="Y8" s="1013"/>
      <c r="Z8" s="1013"/>
    </row>
    <row r="9" spans="1:26" s="841" customFormat="1" ht="34.5" thickBot="1" x14ac:dyDescent="0.25">
      <c r="A9" s="494" t="s">
        <v>24</v>
      </c>
      <c r="B9" s="495" t="s">
        <v>51</v>
      </c>
      <c r="C9" s="496" t="s">
        <v>52</v>
      </c>
      <c r="D9" s="497" t="s">
        <v>53</v>
      </c>
      <c r="E9" s="495" t="s">
        <v>54</v>
      </c>
      <c r="F9" s="496" t="s">
        <v>52</v>
      </c>
      <c r="G9" s="497" t="s">
        <v>53</v>
      </c>
      <c r="H9" s="495" t="s">
        <v>55</v>
      </c>
      <c r="I9" s="496" t="s">
        <v>52</v>
      </c>
      <c r="J9" s="500" t="s">
        <v>53</v>
      </c>
      <c r="K9" s="1013"/>
      <c r="L9" s="1014"/>
      <c r="M9" s="1014"/>
      <c r="N9" s="1014"/>
      <c r="O9" s="1014"/>
      <c r="P9" s="1014"/>
      <c r="Q9" s="1014"/>
      <c r="R9" s="1014"/>
      <c r="S9" s="1014"/>
      <c r="T9" s="1014"/>
      <c r="U9" s="1014"/>
      <c r="V9" s="1014"/>
      <c r="W9" s="1014"/>
      <c r="X9" s="1014"/>
      <c r="Y9" s="1014"/>
      <c r="Z9" s="1014"/>
    </row>
    <row r="10" spans="1:26" ht="12.75" customHeight="1" x14ac:dyDescent="0.2">
      <c r="A10" s="527">
        <v>2010</v>
      </c>
      <c r="B10" s="601">
        <v>42499077</v>
      </c>
      <c r="C10" s="261">
        <v>40245.338068181816</v>
      </c>
      <c r="D10" s="1010">
        <f>B10/C10</f>
        <v>1056</v>
      </c>
      <c r="E10" s="254">
        <v>14805138274</v>
      </c>
      <c r="F10" s="261">
        <v>30406416.938889999</v>
      </c>
      <c r="G10" s="1010">
        <f>E10/F10</f>
        <v>486.90834910785344</v>
      </c>
      <c r="H10" s="1006">
        <v>68174447000</v>
      </c>
      <c r="I10" s="255">
        <v>99698352</v>
      </c>
      <c r="J10" s="256">
        <f>(H10/I10)</f>
        <v>683.80716062387876</v>
      </c>
      <c r="K10" s="163"/>
      <c r="L10" s="163"/>
      <c r="M10" s="163"/>
      <c r="N10" s="163"/>
      <c r="O10" s="163"/>
      <c r="P10" s="163"/>
      <c r="Q10" s="163"/>
      <c r="R10" s="163"/>
      <c r="S10" s="163"/>
      <c r="T10" s="163"/>
      <c r="U10" s="163"/>
      <c r="V10" s="163"/>
      <c r="W10" s="163"/>
      <c r="X10" s="163"/>
      <c r="Y10" s="163"/>
      <c r="Z10" s="163"/>
    </row>
    <row r="11" spans="1:26" ht="12.75" customHeight="1" x14ac:dyDescent="0.2">
      <c r="A11" s="527">
        <v>2011</v>
      </c>
      <c r="B11" s="602">
        <v>48159266</v>
      </c>
      <c r="C11" s="257">
        <v>44841.029795158283</v>
      </c>
      <c r="D11" s="1007">
        <f t="shared" ref="D11:D25" si="0">B11/C11</f>
        <v>1074</v>
      </c>
      <c r="E11" s="230">
        <v>17804328812</v>
      </c>
      <c r="F11" s="257">
        <v>28831839.210900001</v>
      </c>
      <c r="G11" s="1007">
        <f t="shared" ref="G11:G24" si="1">E11/F11</f>
        <v>617.52317227369235</v>
      </c>
      <c r="H11" s="258">
        <v>82981091000</v>
      </c>
      <c r="I11" s="257">
        <v>99360518</v>
      </c>
      <c r="J11" s="606">
        <f t="shared" ref="J11:J25" si="2">(H11/I11)</f>
        <v>835.15155385965284</v>
      </c>
      <c r="K11" s="163"/>
      <c r="L11" s="163"/>
      <c r="M11" s="163"/>
      <c r="N11" s="163"/>
      <c r="O11" s="163"/>
      <c r="P11" s="163"/>
      <c r="Q11" s="163"/>
      <c r="R11" s="163"/>
      <c r="S11" s="163"/>
      <c r="T11" s="163"/>
      <c r="U11" s="163"/>
      <c r="V11" s="163"/>
      <c r="W11" s="163"/>
      <c r="X11" s="163"/>
      <c r="Y11" s="163"/>
      <c r="Z11" s="163"/>
    </row>
    <row r="12" spans="1:26" ht="12.75" customHeight="1" x14ac:dyDescent="0.2">
      <c r="A12" s="527">
        <v>2012</v>
      </c>
      <c r="B12" s="602">
        <v>38315169</v>
      </c>
      <c r="C12" s="257">
        <v>26982.513380281689</v>
      </c>
      <c r="D12" s="1007">
        <f t="shared" si="0"/>
        <v>1420</v>
      </c>
      <c r="E12" s="230">
        <v>16911216458</v>
      </c>
      <c r="F12" s="257">
        <v>26789200.876639999</v>
      </c>
      <c r="G12" s="1007">
        <f t="shared" si="1"/>
        <v>631.26991118075739</v>
      </c>
      <c r="H12" s="258">
        <v>79982388000</v>
      </c>
      <c r="I12" s="257">
        <v>98717168</v>
      </c>
      <c r="J12" s="606">
        <f t="shared" si="2"/>
        <v>810.21761078073064</v>
      </c>
      <c r="K12" s="163"/>
      <c r="L12" s="163"/>
      <c r="M12" s="163"/>
      <c r="N12" s="163"/>
      <c r="O12" s="163"/>
      <c r="P12" s="163"/>
      <c r="Q12" s="163"/>
      <c r="R12" s="163"/>
      <c r="S12" s="163"/>
      <c r="T12" s="163"/>
      <c r="U12" s="163"/>
      <c r="V12" s="163"/>
      <c r="W12" s="163"/>
      <c r="X12" s="163"/>
      <c r="Y12" s="163"/>
      <c r="Z12" s="163"/>
    </row>
    <row r="13" spans="1:26" ht="12.75" customHeight="1" x14ac:dyDescent="0.2">
      <c r="A13" s="527">
        <v>2013</v>
      </c>
      <c r="B13" s="602">
        <v>27173137.149999999</v>
      </c>
      <c r="C13" s="257">
        <v>14656.492529665587</v>
      </c>
      <c r="D13" s="1007">
        <f t="shared" si="0"/>
        <v>1854</v>
      </c>
      <c r="E13" s="230">
        <v>15809230556</v>
      </c>
      <c r="F13" s="257">
        <v>24821533.973859999</v>
      </c>
      <c r="G13" s="1007">
        <f t="shared" si="1"/>
        <v>636.91593648680146</v>
      </c>
      <c r="H13" s="258">
        <v>75962981000</v>
      </c>
      <c r="I13" s="257">
        <v>89235430</v>
      </c>
      <c r="J13" s="606">
        <f t="shared" si="2"/>
        <v>851.26480591845643</v>
      </c>
      <c r="K13" s="163"/>
      <c r="L13" s="163"/>
      <c r="M13" s="163"/>
      <c r="N13" s="163"/>
      <c r="O13" s="163"/>
      <c r="P13" s="163"/>
      <c r="Q13" s="163"/>
      <c r="R13" s="163"/>
      <c r="S13" s="163"/>
      <c r="T13" s="163"/>
      <c r="U13" s="163"/>
      <c r="V13" s="163"/>
      <c r="W13" s="163"/>
      <c r="X13" s="163"/>
      <c r="Y13" s="163"/>
      <c r="Z13" s="163"/>
    </row>
    <row r="14" spans="1:26" ht="12.75" customHeight="1" x14ac:dyDescent="0.2">
      <c r="A14" s="527">
        <v>2014</v>
      </c>
      <c r="B14" s="602">
        <v>30104155.300000001</v>
      </c>
      <c r="C14" s="257">
        <v>20029.378110445774</v>
      </c>
      <c r="D14" s="1007">
        <f t="shared" si="0"/>
        <v>1503.0000000000002</v>
      </c>
      <c r="E14" s="230">
        <v>15119676859</v>
      </c>
      <c r="F14" s="257">
        <v>24441468.35695</v>
      </c>
      <c r="G14" s="1007">
        <f t="shared" si="1"/>
        <v>618.60755001246389</v>
      </c>
      <c r="H14" s="258">
        <v>68404346618.25</v>
      </c>
      <c r="I14" s="257">
        <v>83145392</v>
      </c>
      <c r="J14" s="606">
        <f t="shared" si="2"/>
        <v>822.70760859784025</v>
      </c>
      <c r="K14" s="163"/>
      <c r="L14" s="1027"/>
      <c r="M14" s="163"/>
      <c r="N14" s="163"/>
      <c r="O14" s="163"/>
      <c r="P14" s="163"/>
      <c r="Q14" s="163"/>
      <c r="R14" s="163"/>
      <c r="S14" s="163"/>
      <c r="T14" s="163"/>
      <c r="U14" s="163"/>
      <c r="V14" s="163"/>
      <c r="W14" s="163"/>
      <c r="X14" s="163"/>
      <c r="Y14" s="163"/>
      <c r="Z14" s="163"/>
    </row>
    <row r="15" spans="1:26" ht="12.75" customHeight="1" x14ac:dyDescent="0.2">
      <c r="A15" s="527">
        <v>2015</v>
      </c>
      <c r="B15" s="602">
        <v>29876160</v>
      </c>
      <c r="C15" s="257">
        <v>15188.693441789526</v>
      </c>
      <c r="D15" s="1007">
        <f t="shared" si="0"/>
        <v>1967</v>
      </c>
      <c r="E15" s="230">
        <f>12622.247986*1000000</f>
        <v>12622247986</v>
      </c>
      <c r="F15" s="257">
        <v>28479524.6787</v>
      </c>
      <c r="G15" s="1007">
        <f t="shared" si="1"/>
        <v>443.20430654659947</v>
      </c>
      <c r="H15" s="258">
        <v>56783952503.68</v>
      </c>
      <c r="I15" s="257">
        <v>91557794</v>
      </c>
      <c r="J15" s="606">
        <f t="shared" si="2"/>
        <v>620.19791022575316</v>
      </c>
      <c r="K15" s="163"/>
      <c r="L15" s="1027"/>
      <c r="M15" s="163"/>
      <c r="N15" s="163"/>
      <c r="O15" s="163"/>
      <c r="P15" s="163"/>
      <c r="Q15" s="163"/>
      <c r="R15" s="163"/>
      <c r="S15" s="163"/>
      <c r="T15" s="163"/>
      <c r="U15" s="163"/>
      <c r="V15" s="163"/>
      <c r="W15" s="163"/>
      <c r="X15" s="163"/>
      <c r="Y15" s="163"/>
      <c r="Z15" s="163"/>
    </row>
    <row r="16" spans="1:26" ht="12.75" customHeight="1" x14ac:dyDescent="0.2">
      <c r="A16" s="527">
        <v>2016</v>
      </c>
      <c r="B16" s="602">
        <v>37523455</v>
      </c>
      <c r="C16" s="257">
        <v>20800.14135254989</v>
      </c>
      <c r="D16" s="1007">
        <f t="shared" si="0"/>
        <v>1804</v>
      </c>
      <c r="E16" s="230">
        <v>13824998164</v>
      </c>
      <c r="F16" s="257">
        <v>32151158.520930234</v>
      </c>
      <c r="G16" s="1007">
        <f t="shared" si="1"/>
        <v>430</v>
      </c>
      <c r="H16" s="258">
        <v>57909097000</v>
      </c>
      <c r="I16" s="257">
        <v>108258508.168</v>
      </c>
      <c r="J16" s="606">
        <f t="shared" si="2"/>
        <v>534.91497324288162</v>
      </c>
      <c r="K16" s="163"/>
      <c r="L16" s="1027"/>
      <c r="M16" s="163"/>
      <c r="N16" s="163"/>
      <c r="O16" s="163"/>
      <c r="P16" s="163"/>
      <c r="Q16" s="163"/>
      <c r="R16" s="163"/>
      <c r="S16" s="163"/>
      <c r="T16" s="163"/>
      <c r="U16" s="163"/>
      <c r="V16" s="163"/>
      <c r="W16" s="163"/>
      <c r="X16" s="163"/>
      <c r="Y16" s="163"/>
      <c r="Z16" s="163"/>
    </row>
    <row r="17" spans="1:26" ht="12.75" customHeight="1" x14ac:dyDescent="0.2">
      <c r="A17" s="527">
        <v>2017</v>
      </c>
      <c r="B17" s="602">
        <v>40161499.399999999</v>
      </c>
      <c r="C17" s="257">
        <v>20324.645445344129</v>
      </c>
      <c r="D17" s="1007">
        <f t="shared" si="0"/>
        <v>1976</v>
      </c>
      <c r="E17" s="230">
        <v>13554227449</v>
      </c>
      <c r="F17" s="257">
        <v>31817435.326291081</v>
      </c>
      <c r="G17" s="1007">
        <f t="shared" si="1"/>
        <v>426</v>
      </c>
      <c r="H17" s="258">
        <v>58644734000</v>
      </c>
      <c r="I17" s="257">
        <v>104547078</v>
      </c>
      <c r="J17" s="606">
        <f t="shared" si="2"/>
        <v>560.94091888440914</v>
      </c>
      <c r="K17" s="163"/>
      <c r="L17" s="1027"/>
      <c r="M17" s="163"/>
      <c r="N17" s="163"/>
      <c r="O17" s="163"/>
      <c r="P17" s="163"/>
      <c r="Q17" s="163"/>
      <c r="R17" s="163"/>
      <c r="S17" s="163"/>
      <c r="T17" s="163"/>
      <c r="U17" s="163"/>
      <c r="V17" s="163"/>
      <c r="W17" s="163"/>
      <c r="X17" s="163"/>
      <c r="Y17" s="163"/>
      <c r="Z17" s="163"/>
    </row>
    <row r="18" spans="1:26" ht="12.75" customHeight="1" x14ac:dyDescent="0.2">
      <c r="A18" s="527">
        <v>2018</v>
      </c>
      <c r="B18" s="602">
        <v>46902562</v>
      </c>
      <c r="C18" s="257">
        <v>18859.092078809812</v>
      </c>
      <c r="D18" s="1007">
        <f t="shared" si="0"/>
        <v>2487</v>
      </c>
      <c r="E18" s="230">
        <v>13663700000</v>
      </c>
      <c r="F18" s="257">
        <v>28347925.31120332</v>
      </c>
      <c r="G18" s="1007">
        <f t="shared" si="1"/>
        <v>482</v>
      </c>
      <c r="H18" s="258">
        <v>61781528000</v>
      </c>
      <c r="I18" s="257">
        <v>97229072</v>
      </c>
      <c r="J18" s="606">
        <f t="shared" si="2"/>
        <v>635.42237655009194</v>
      </c>
      <c r="K18" s="163"/>
      <c r="L18" s="163"/>
      <c r="M18" s="163"/>
      <c r="N18" s="163"/>
      <c r="O18" s="163"/>
      <c r="P18" s="163"/>
      <c r="Q18" s="163"/>
      <c r="R18" s="163"/>
      <c r="S18" s="163"/>
      <c r="T18" s="163"/>
      <c r="U18" s="163"/>
      <c r="V18" s="163"/>
      <c r="W18" s="163"/>
      <c r="X18" s="163"/>
      <c r="Y18" s="163"/>
      <c r="Z18" s="163"/>
    </row>
    <row r="19" spans="1:26" ht="12.75" customHeight="1" x14ac:dyDescent="0.2">
      <c r="A19" s="527">
        <v>2019</v>
      </c>
      <c r="B19" s="602">
        <v>37389155</v>
      </c>
      <c r="C19" s="257">
        <v>13013.976679429168</v>
      </c>
      <c r="D19" s="1007">
        <f t="shared" si="0"/>
        <v>2873</v>
      </c>
      <c r="E19" s="230">
        <v>14271196642</v>
      </c>
      <c r="F19" s="257">
        <v>34723106.184914842</v>
      </c>
      <c r="G19" s="1007">
        <f t="shared" si="1"/>
        <v>411</v>
      </c>
      <c r="H19" s="258">
        <v>65115325000</v>
      </c>
      <c r="I19" s="257">
        <v>127508496</v>
      </c>
      <c r="J19" s="606">
        <f t="shared" si="2"/>
        <v>510.67440243354451</v>
      </c>
      <c r="K19" s="163"/>
      <c r="L19" s="163"/>
      <c r="M19" s="163"/>
      <c r="N19" s="163"/>
      <c r="O19" s="163"/>
      <c r="P19" s="163"/>
      <c r="Q19" s="163"/>
      <c r="R19" s="163"/>
      <c r="S19" s="163"/>
      <c r="T19" s="163"/>
      <c r="U19" s="163"/>
      <c r="V19" s="163"/>
      <c r="W19" s="163"/>
      <c r="X19" s="163"/>
      <c r="Y19" s="163"/>
      <c r="Z19" s="163"/>
    </row>
    <row r="20" spans="1:26" ht="12.75" customHeight="1" x14ac:dyDescent="0.2">
      <c r="A20" s="527">
        <v>2020</v>
      </c>
      <c r="B20" s="602">
        <v>30368244</v>
      </c>
      <c r="C20" s="257">
        <v>10221.556378323796</v>
      </c>
      <c r="D20" s="1007">
        <f t="shared" si="0"/>
        <v>2971.0000000000005</v>
      </c>
      <c r="E20" s="230">
        <v>11260300000</v>
      </c>
      <c r="F20" s="257">
        <v>27083300</v>
      </c>
      <c r="G20" s="1007">
        <f t="shared" si="1"/>
        <v>415.76543478822742</v>
      </c>
      <c r="H20" s="258">
        <v>54883822346.06012</v>
      </c>
      <c r="I20" s="257">
        <v>116664853</v>
      </c>
      <c r="J20" s="606">
        <f t="shared" si="2"/>
        <v>470.4400762932442</v>
      </c>
      <c r="K20" s="34"/>
      <c r="L20" s="34"/>
      <c r="M20" s="34"/>
      <c r="N20" s="34"/>
      <c r="O20" s="34"/>
      <c r="P20" s="34"/>
      <c r="Q20" s="34"/>
      <c r="R20" s="34"/>
      <c r="S20" s="34"/>
      <c r="T20" s="34"/>
      <c r="U20" s="34"/>
      <c r="V20" s="34"/>
      <c r="W20" s="34"/>
      <c r="X20" s="34"/>
      <c r="Y20" s="34"/>
      <c r="Z20" s="34"/>
    </row>
    <row r="21" spans="1:26" ht="12.75" customHeight="1" x14ac:dyDescent="0.2">
      <c r="A21" s="527">
        <v>2021</v>
      </c>
      <c r="B21" s="602">
        <v>56588617</v>
      </c>
      <c r="C21" s="257">
        <v>21443.204622963243</v>
      </c>
      <c r="D21" s="1007">
        <f t="shared" si="0"/>
        <v>2639</v>
      </c>
      <c r="E21" s="230">
        <v>17765100000</v>
      </c>
      <c r="F21" s="257">
        <v>31548900</v>
      </c>
      <c r="G21" s="1007">
        <f t="shared" si="1"/>
        <v>563.09728706864587</v>
      </c>
      <c r="H21" s="258">
        <v>77934314000</v>
      </c>
      <c r="I21" s="257">
        <v>128532890.169</v>
      </c>
      <c r="J21" s="606">
        <f t="shared" si="2"/>
        <v>606.33752106195516</v>
      </c>
      <c r="K21" s="34"/>
      <c r="L21" s="34"/>
      <c r="M21" s="34"/>
      <c r="N21" s="34"/>
      <c r="O21" s="34"/>
      <c r="P21" s="34"/>
      <c r="Q21" s="34"/>
      <c r="R21" s="34"/>
      <c r="S21" s="34"/>
      <c r="T21" s="34"/>
      <c r="U21" s="34"/>
      <c r="V21" s="34"/>
      <c r="W21" s="34"/>
      <c r="X21" s="34"/>
      <c r="Y21" s="34"/>
      <c r="Z21" s="34"/>
    </row>
    <row r="22" spans="1:26" ht="12.75" customHeight="1" x14ac:dyDescent="0.2">
      <c r="A22" s="527">
        <v>2022</v>
      </c>
      <c r="B22" s="602">
        <v>45807485.310000002</v>
      </c>
      <c r="C22" s="257">
        <v>12307.223350349275</v>
      </c>
      <c r="D22" s="1007">
        <f t="shared" si="0"/>
        <v>3722</v>
      </c>
      <c r="E22" s="230">
        <v>19158600000</v>
      </c>
      <c r="F22" s="257">
        <v>28859900</v>
      </c>
      <c r="G22" s="1007">
        <f t="shared" si="1"/>
        <v>663.84845408334752</v>
      </c>
      <c r="H22" s="258">
        <v>88702876605.090012</v>
      </c>
      <c r="I22" s="257">
        <v>125515437.7269</v>
      </c>
      <c r="J22" s="606">
        <f t="shared" si="2"/>
        <v>706.70889741939322</v>
      </c>
      <c r="K22" s="34"/>
      <c r="L22" s="34"/>
      <c r="M22" s="34"/>
      <c r="N22" s="34"/>
      <c r="O22" s="34"/>
      <c r="P22" s="34"/>
      <c r="Q22" s="34"/>
      <c r="R22" s="34"/>
      <c r="S22" s="34"/>
      <c r="T22" s="34"/>
      <c r="U22" s="34"/>
      <c r="V22" s="34"/>
      <c r="W22" s="34"/>
      <c r="X22" s="34"/>
      <c r="Y22" s="34"/>
      <c r="Z22" s="34"/>
    </row>
    <row r="23" spans="1:26" ht="12.75" customHeight="1" x14ac:dyDescent="0.2">
      <c r="A23" s="527">
        <v>2023</v>
      </c>
      <c r="B23" s="602">
        <v>43677755</v>
      </c>
      <c r="C23" s="257">
        <v>13911.885272009173</v>
      </c>
      <c r="D23" s="1007">
        <f t="shared" si="0"/>
        <v>3139.6</v>
      </c>
      <c r="E23" s="230">
        <v>11592700000</v>
      </c>
      <c r="F23" s="257">
        <v>17423500</v>
      </c>
      <c r="G23" s="1007">
        <f t="shared" si="1"/>
        <v>665.34852354578584</v>
      </c>
      <c r="H23" s="258">
        <v>66987745151.399986</v>
      </c>
      <c r="I23" s="257">
        <v>86445605.409999996</v>
      </c>
      <c r="J23" s="606">
        <f t="shared" si="2"/>
        <v>774.91209453257954</v>
      </c>
      <c r="K23" s="34"/>
      <c r="L23" s="34"/>
      <c r="M23" s="34"/>
      <c r="N23" s="34"/>
      <c r="O23" s="34"/>
      <c r="P23" s="34"/>
      <c r="Q23" s="34"/>
      <c r="R23" s="34"/>
      <c r="S23" s="34"/>
      <c r="T23" s="34"/>
      <c r="U23" s="34"/>
      <c r="V23" s="34"/>
      <c r="W23" s="34"/>
      <c r="X23" s="34"/>
      <c r="Y23" s="34"/>
      <c r="Z23" s="34"/>
    </row>
    <row r="24" spans="1:26" ht="12.75" customHeight="1" x14ac:dyDescent="0.2">
      <c r="A24" s="527">
        <v>2024</v>
      </c>
      <c r="B24" s="602">
        <v>50696421</v>
      </c>
      <c r="C24" s="257">
        <v>21957.909303534303</v>
      </c>
      <c r="D24" s="1008">
        <f t="shared" si="0"/>
        <v>2308.8000000000002</v>
      </c>
      <c r="E24" s="230">
        <v>14723800000</v>
      </c>
      <c r="F24" s="257">
        <v>27100681.023375668</v>
      </c>
      <c r="G24" s="1008">
        <f t="shared" si="1"/>
        <v>543.29999999999995</v>
      </c>
      <c r="H24" s="258">
        <v>79703206722.25</v>
      </c>
      <c r="I24" s="1012">
        <v>126610635.7286</v>
      </c>
      <c r="J24" s="607">
        <f t="shared" si="2"/>
        <v>629.51430789037488</v>
      </c>
      <c r="K24" s="34"/>
      <c r="L24" s="34"/>
      <c r="M24" s="34"/>
      <c r="N24" s="34"/>
      <c r="O24" s="34"/>
      <c r="P24" s="34"/>
      <c r="Q24" s="34"/>
      <c r="R24" s="34"/>
      <c r="S24" s="34"/>
      <c r="T24" s="34"/>
      <c r="U24" s="34"/>
      <c r="V24" s="34"/>
      <c r="W24" s="34"/>
      <c r="X24" s="34"/>
      <c r="Y24" s="34"/>
      <c r="Z24" s="34"/>
    </row>
    <row r="25" spans="1:26" ht="12.75" customHeight="1" x14ac:dyDescent="0.2">
      <c r="A25" s="527">
        <v>2025</v>
      </c>
      <c r="B25" s="602">
        <v>35202612.43</v>
      </c>
      <c r="C25" s="257">
        <v>11400.37</v>
      </c>
      <c r="D25" s="1007">
        <f t="shared" si="0"/>
        <v>3087.8482391360981</v>
      </c>
      <c r="E25" s="605">
        <v>16181690710.68</v>
      </c>
      <c r="F25" s="1011">
        <v>32590674.442991</v>
      </c>
      <c r="G25" s="1007">
        <f>E25/F25</f>
        <v>496.51291319502161</v>
      </c>
      <c r="H25" s="258">
        <v>87076965073</v>
      </c>
      <c r="I25" s="257">
        <v>144759832.13018882</v>
      </c>
      <c r="J25" s="606">
        <f t="shared" si="2"/>
        <v>601.52712110558332</v>
      </c>
      <c r="K25" s="34"/>
      <c r="L25" s="34"/>
      <c r="M25" s="34"/>
      <c r="N25" s="34"/>
      <c r="O25" s="34"/>
      <c r="P25" s="34"/>
      <c r="Q25" s="34"/>
      <c r="R25" s="34"/>
      <c r="S25" s="34"/>
      <c r="T25" s="34"/>
      <c r="U25" s="34"/>
      <c r="V25" s="34"/>
      <c r="W25" s="34"/>
      <c r="X25" s="34"/>
      <c r="Y25" s="34"/>
      <c r="Z25" s="34"/>
    </row>
    <row r="26" spans="1:26" ht="12.75" customHeight="1" x14ac:dyDescent="0.2">
      <c r="A26" s="527">
        <v>2026</v>
      </c>
      <c r="B26" s="602" t="e">
        <v>#N/A</v>
      </c>
      <c r="C26" s="257" t="e">
        <v>#N/A</v>
      </c>
      <c r="D26" s="1007" t="e">
        <v>#N/A</v>
      </c>
      <c r="E26" s="230" t="e">
        <v>#N/A</v>
      </c>
      <c r="F26" s="257" t="e">
        <v>#N/A</v>
      </c>
      <c r="G26" s="1007" t="e">
        <v>#N/A</v>
      </c>
      <c r="H26" s="258" t="e">
        <v>#N/A</v>
      </c>
      <c r="I26" s="257" t="e">
        <v>#N/A</v>
      </c>
      <c r="J26" s="606" t="e">
        <v>#N/A</v>
      </c>
      <c r="K26" s="34"/>
      <c r="L26" s="34"/>
      <c r="M26" s="34"/>
      <c r="N26" s="34"/>
      <c r="O26" s="34"/>
      <c r="P26" s="34"/>
      <c r="Q26" s="34"/>
      <c r="R26" s="34"/>
      <c r="S26" s="34"/>
      <c r="T26" s="34"/>
      <c r="U26" s="34"/>
      <c r="V26" s="34"/>
      <c r="W26" s="34"/>
      <c r="X26" s="34"/>
      <c r="Y26" s="34"/>
      <c r="Z26" s="34"/>
    </row>
    <row r="27" spans="1:26" ht="12.75" customHeight="1" x14ac:dyDescent="0.2">
      <c r="A27" s="527">
        <v>2027</v>
      </c>
      <c r="B27" s="602" t="e">
        <v>#N/A</v>
      </c>
      <c r="C27" s="257" t="e">
        <v>#N/A</v>
      </c>
      <c r="D27" s="1007" t="e">
        <v>#N/A</v>
      </c>
      <c r="E27" s="230" t="e">
        <v>#N/A</v>
      </c>
      <c r="F27" s="257" t="e">
        <v>#N/A</v>
      </c>
      <c r="G27" s="1007" t="e">
        <v>#N/A</v>
      </c>
      <c r="H27" s="258" t="e">
        <v>#N/A</v>
      </c>
      <c r="I27" s="257" t="e">
        <v>#N/A</v>
      </c>
      <c r="J27" s="606" t="e">
        <v>#N/A</v>
      </c>
      <c r="K27" s="34"/>
      <c r="L27" s="34"/>
      <c r="M27" s="34"/>
      <c r="N27" s="34"/>
      <c r="O27" s="34"/>
      <c r="P27" s="34"/>
      <c r="Q27" s="34"/>
      <c r="R27" s="34"/>
      <c r="S27" s="34"/>
      <c r="T27" s="34"/>
      <c r="U27" s="34"/>
      <c r="V27" s="34"/>
      <c r="W27" s="34"/>
      <c r="X27" s="34"/>
      <c r="Y27" s="34"/>
      <c r="Z27" s="34"/>
    </row>
    <row r="28" spans="1:26" ht="12.75" customHeight="1" x14ac:dyDescent="0.2">
      <c r="A28" s="527">
        <v>2028</v>
      </c>
      <c r="B28" s="602" t="e">
        <v>#N/A</v>
      </c>
      <c r="C28" s="257" t="e">
        <v>#N/A</v>
      </c>
      <c r="D28" s="1007" t="e">
        <v>#N/A</v>
      </c>
      <c r="E28" s="230" t="e">
        <v>#N/A</v>
      </c>
      <c r="F28" s="257" t="e">
        <v>#N/A</v>
      </c>
      <c r="G28" s="1007" t="e">
        <v>#N/A</v>
      </c>
      <c r="H28" s="258" t="e">
        <v>#N/A</v>
      </c>
      <c r="I28" s="257" t="e">
        <v>#N/A</v>
      </c>
      <c r="J28" s="606" t="e">
        <v>#N/A</v>
      </c>
      <c r="K28" s="34"/>
      <c r="L28" s="34"/>
      <c r="M28" s="34"/>
      <c r="N28" s="34"/>
      <c r="O28" s="34"/>
      <c r="P28" s="34"/>
      <c r="Q28" s="34"/>
      <c r="R28" s="34"/>
      <c r="S28" s="34"/>
      <c r="T28" s="34"/>
      <c r="U28" s="34"/>
      <c r="V28" s="34"/>
      <c r="W28" s="34"/>
      <c r="X28" s="34"/>
      <c r="Y28" s="34"/>
      <c r="Z28" s="34"/>
    </row>
    <row r="29" spans="1:26" ht="12.75" customHeight="1" x14ac:dyDescent="0.2">
      <c r="A29" s="527">
        <v>2029</v>
      </c>
      <c r="B29" s="602" t="e">
        <v>#N/A</v>
      </c>
      <c r="C29" s="257" t="e">
        <v>#N/A</v>
      </c>
      <c r="D29" s="1007" t="e">
        <v>#N/A</v>
      </c>
      <c r="E29" s="230" t="e">
        <v>#N/A</v>
      </c>
      <c r="F29" s="257" t="e">
        <v>#N/A</v>
      </c>
      <c r="G29" s="1007" t="e">
        <v>#N/A</v>
      </c>
      <c r="H29" s="258" t="e">
        <v>#N/A</v>
      </c>
      <c r="I29" s="257" t="e">
        <v>#N/A</v>
      </c>
      <c r="J29" s="606" t="e">
        <v>#N/A</v>
      </c>
      <c r="K29" s="34"/>
      <c r="L29" s="34"/>
      <c r="M29" s="34"/>
      <c r="N29" s="34"/>
      <c r="O29" s="34"/>
      <c r="P29" s="34"/>
      <c r="Q29" s="34"/>
      <c r="R29" s="34"/>
      <c r="S29" s="34"/>
      <c r="T29" s="34"/>
      <c r="U29" s="34"/>
      <c r="V29" s="34"/>
      <c r="W29" s="34"/>
      <c r="X29" s="34"/>
      <c r="Y29" s="34"/>
      <c r="Z29" s="34"/>
    </row>
    <row r="30" spans="1:26" ht="12.75" customHeight="1" thickBot="1" x14ac:dyDescent="0.25">
      <c r="A30" s="528">
        <v>2030</v>
      </c>
      <c r="B30" s="603" t="e">
        <v>#N/A</v>
      </c>
      <c r="C30" s="545" t="e">
        <v>#N/A</v>
      </c>
      <c r="D30" s="1009" t="e">
        <v>#N/A</v>
      </c>
      <c r="E30" s="544" t="e">
        <v>#N/A</v>
      </c>
      <c r="F30" s="545" t="e">
        <v>#N/A</v>
      </c>
      <c r="G30" s="1009" t="e">
        <v>#N/A</v>
      </c>
      <c r="H30" s="542" t="e">
        <v>#N/A</v>
      </c>
      <c r="I30" s="545" t="e">
        <v>#N/A</v>
      </c>
      <c r="J30" s="608" t="e">
        <v>#N/A</v>
      </c>
      <c r="K30" s="34"/>
      <c r="L30" s="34"/>
      <c r="M30" s="34"/>
      <c r="N30" s="34"/>
      <c r="O30" s="34"/>
      <c r="P30" s="34"/>
      <c r="Q30" s="34"/>
      <c r="R30" s="34"/>
      <c r="S30" s="34"/>
      <c r="T30" s="34"/>
      <c r="U30" s="34"/>
      <c r="V30" s="34"/>
      <c r="W30" s="34"/>
      <c r="X30" s="34"/>
      <c r="Y30" s="34"/>
      <c r="Z30" s="34"/>
    </row>
    <row r="31" spans="1:26" ht="12.75" customHeight="1" x14ac:dyDescent="0.2">
      <c r="A31" s="38"/>
      <c r="B31" s="40"/>
      <c r="C31" s="39"/>
      <c r="D31" s="39"/>
      <c r="E31" s="39"/>
      <c r="F31" s="39"/>
      <c r="G31" s="39"/>
      <c r="H31" s="39"/>
      <c r="I31" s="39"/>
      <c r="J31" s="86"/>
      <c r="K31" s="34"/>
      <c r="L31" s="34"/>
      <c r="M31" s="34"/>
      <c r="N31" s="34"/>
      <c r="O31" s="34"/>
      <c r="P31" s="34"/>
      <c r="Q31" s="34"/>
      <c r="R31" s="34"/>
      <c r="S31" s="34"/>
      <c r="T31" s="34"/>
      <c r="U31" s="34"/>
      <c r="V31" s="34"/>
      <c r="W31" s="34"/>
      <c r="X31" s="34"/>
      <c r="Y31" s="34"/>
      <c r="Z31" s="34"/>
    </row>
    <row r="32" spans="1:26" ht="12.75" customHeight="1" x14ac:dyDescent="0.2">
      <c r="A32" s="38"/>
      <c r="B32" s="40"/>
      <c r="C32" s="39"/>
      <c r="D32" s="39"/>
      <c r="E32" s="39"/>
      <c r="F32" s="39"/>
      <c r="G32" s="39"/>
      <c r="H32" s="39"/>
      <c r="I32" s="39"/>
      <c r="J32" s="86"/>
      <c r="K32" s="34"/>
      <c r="L32" s="34"/>
      <c r="M32" s="34"/>
      <c r="N32" s="34"/>
      <c r="O32" s="34"/>
      <c r="P32" s="34"/>
      <c r="Q32" s="34"/>
      <c r="R32" s="34"/>
      <c r="S32" s="34"/>
      <c r="T32" s="34"/>
      <c r="U32" s="34"/>
      <c r="V32" s="34"/>
      <c r="W32" s="34"/>
      <c r="X32" s="34"/>
      <c r="Y32" s="34"/>
      <c r="Z32" s="34"/>
    </row>
    <row r="33" spans="1:26" ht="12.75" customHeight="1" x14ac:dyDescent="0.2">
      <c r="A33" s="38"/>
      <c r="B33" s="40"/>
      <c r="C33" s="39"/>
      <c r="D33" s="39"/>
      <c r="E33" s="39"/>
      <c r="F33" s="39"/>
      <c r="G33" s="39"/>
      <c r="H33" s="39"/>
      <c r="I33" s="39"/>
      <c r="J33" s="86"/>
      <c r="K33" s="34"/>
      <c r="L33" s="34"/>
      <c r="M33" s="34"/>
      <c r="N33" s="34"/>
      <c r="O33" s="34"/>
      <c r="P33" s="34"/>
      <c r="Q33" s="34"/>
      <c r="R33" s="34"/>
      <c r="S33" s="34"/>
      <c r="T33" s="34"/>
      <c r="U33" s="34"/>
      <c r="V33" s="34"/>
      <c r="W33" s="34"/>
      <c r="X33" s="34"/>
      <c r="Y33" s="34"/>
      <c r="Z33" s="34"/>
    </row>
    <row r="34" spans="1:26" ht="12.75" customHeight="1" x14ac:dyDescent="0.2">
      <c r="A34" s="38"/>
      <c r="B34" s="40"/>
      <c r="C34" s="39"/>
      <c r="D34" s="39"/>
      <c r="E34" s="39"/>
      <c r="F34" s="39"/>
      <c r="G34" s="39"/>
      <c r="H34" s="39"/>
      <c r="I34" s="39"/>
      <c r="J34" s="86"/>
      <c r="K34" s="34"/>
      <c r="L34" s="34"/>
      <c r="M34" s="34"/>
      <c r="N34" s="34"/>
      <c r="O34" s="34"/>
      <c r="P34" s="34"/>
      <c r="Q34" s="34"/>
      <c r="R34" s="34"/>
      <c r="S34" s="34"/>
      <c r="T34" s="34"/>
      <c r="U34" s="34"/>
      <c r="V34" s="34"/>
      <c r="W34" s="34"/>
      <c r="X34" s="34"/>
      <c r="Y34" s="34"/>
      <c r="Z34" s="34"/>
    </row>
    <row r="35" spans="1:26" ht="12.75" customHeight="1" x14ac:dyDescent="0.2">
      <c r="A35" s="38"/>
      <c r="B35" s="40"/>
      <c r="C35" s="39"/>
      <c r="D35" s="39"/>
      <c r="E35" s="39"/>
      <c r="F35" s="39"/>
      <c r="G35" s="39"/>
      <c r="H35" s="39"/>
      <c r="I35" s="39"/>
      <c r="J35" s="86"/>
      <c r="K35" s="34"/>
      <c r="L35" s="34"/>
      <c r="M35" s="34"/>
      <c r="N35" s="34"/>
      <c r="O35" s="34"/>
      <c r="P35" s="34"/>
      <c r="Q35" s="34"/>
      <c r="R35" s="34"/>
      <c r="S35" s="34"/>
      <c r="T35" s="34"/>
      <c r="U35" s="34"/>
      <c r="V35" s="34"/>
      <c r="W35" s="34"/>
      <c r="X35" s="34"/>
      <c r="Y35" s="34"/>
      <c r="Z35" s="34"/>
    </row>
    <row r="36" spans="1:26" ht="12.75" customHeight="1" x14ac:dyDescent="0.2">
      <c r="A36" s="38"/>
      <c r="B36" s="40"/>
      <c r="C36" s="39"/>
      <c r="D36" s="39"/>
      <c r="E36" s="39"/>
      <c r="F36" s="39"/>
      <c r="G36" s="39"/>
      <c r="H36" s="39"/>
      <c r="I36" s="39"/>
      <c r="J36" s="86"/>
      <c r="K36" s="34"/>
      <c r="L36" s="34"/>
      <c r="M36" s="34"/>
      <c r="N36" s="34"/>
      <c r="O36" s="34"/>
      <c r="P36" s="34"/>
      <c r="Q36" s="34"/>
      <c r="R36" s="34"/>
      <c r="S36" s="34"/>
      <c r="T36" s="34"/>
      <c r="U36" s="34"/>
      <c r="V36" s="34"/>
      <c r="W36" s="34"/>
      <c r="X36" s="34"/>
      <c r="Y36" s="34"/>
      <c r="Z36" s="34"/>
    </row>
    <row r="37" spans="1:26" ht="12.75" customHeight="1" x14ac:dyDescent="0.2">
      <c r="A37" s="38"/>
      <c r="B37" s="40"/>
      <c r="C37" s="39"/>
      <c r="D37" s="39"/>
      <c r="E37" s="39"/>
      <c r="F37" s="39"/>
      <c r="G37" s="39"/>
      <c r="H37" s="39"/>
      <c r="I37" s="39"/>
      <c r="J37" s="86"/>
      <c r="K37" s="34"/>
      <c r="L37" s="34"/>
      <c r="M37" s="34"/>
      <c r="N37" s="34"/>
      <c r="O37" s="34"/>
      <c r="P37" s="34"/>
      <c r="Q37" s="34"/>
      <c r="R37" s="34"/>
      <c r="S37" s="34"/>
      <c r="T37" s="34"/>
      <c r="U37" s="34"/>
      <c r="V37" s="34"/>
      <c r="W37" s="34"/>
      <c r="X37" s="34"/>
      <c r="Y37" s="34"/>
      <c r="Z37" s="34"/>
    </row>
    <row r="38" spans="1:26" ht="12.75" customHeight="1" x14ac:dyDescent="0.2">
      <c r="A38" s="38"/>
      <c r="B38" s="40"/>
      <c r="C38" s="39"/>
      <c r="D38" s="39"/>
      <c r="E38" s="39"/>
      <c r="F38" s="39"/>
      <c r="G38" s="39"/>
      <c r="H38" s="39"/>
      <c r="I38" s="39"/>
      <c r="J38" s="86"/>
      <c r="K38" s="34"/>
      <c r="L38" s="34"/>
      <c r="M38" s="34"/>
      <c r="N38" s="34"/>
      <c r="O38" s="34"/>
      <c r="P38" s="34"/>
      <c r="Q38" s="34"/>
      <c r="R38" s="34"/>
      <c r="S38" s="34"/>
      <c r="T38" s="34"/>
      <c r="U38" s="34"/>
      <c r="V38" s="34"/>
      <c r="W38" s="34"/>
      <c r="X38" s="34"/>
      <c r="Y38" s="34"/>
      <c r="Z38" s="34"/>
    </row>
    <row r="39" spans="1:26" ht="12.75" customHeight="1" x14ac:dyDescent="0.2">
      <c r="A39" s="38"/>
      <c r="B39" s="40"/>
      <c r="C39" s="39"/>
      <c r="D39" s="39"/>
      <c r="E39" s="39"/>
      <c r="F39" s="39"/>
      <c r="G39" s="39"/>
      <c r="H39" s="39"/>
      <c r="I39" s="39"/>
      <c r="J39" s="86"/>
      <c r="K39" s="34"/>
      <c r="L39" s="34"/>
      <c r="M39" s="34"/>
      <c r="N39" s="34"/>
      <c r="O39" s="34"/>
      <c r="P39" s="34"/>
      <c r="Q39" s="34"/>
      <c r="R39" s="34"/>
      <c r="S39" s="34"/>
      <c r="T39" s="34"/>
      <c r="U39" s="34"/>
      <c r="V39" s="34"/>
      <c r="W39" s="34"/>
      <c r="X39" s="34"/>
      <c r="Y39" s="34"/>
      <c r="Z39" s="34"/>
    </row>
    <row r="40" spans="1:26" ht="12.75" customHeight="1" x14ac:dyDescent="0.2">
      <c r="A40" s="38"/>
      <c r="B40" s="40"/>
      <c r="C40" s="39"/>
      <c r="D40" s="39"/>
      <c r="E40" s="39"/>
      <c r="F40" s="39"/>
      <c r="G40" s="39"/>
      <c r="H40" s="39"/>
      <c r="I40" s="39"/>
      <c r="J40" s="86"/>
      <c r="K40" s="34"/>
      <c r="L40" s="34"/>
      <c r="M40" s="34"/>
      <c r="N40" s="34"/>
      <c r="O40" s="34"/>
      <c r="P40" s="34"/>
      <c r="Q40" s="34"/>
      <c r="R40" s="34"/>
      <c r="S40" s="34"/>
      <c r="T40" s="34"/>
      <c r="U40" s="34"/>
      <c r="V40" s="34"/>
      <c r="W40" s="34"/>
      <c r="X40" s="34"/>
      <c r="Y40" s="34"/>
      <c r="Z40" s="34"/>
    </row>
    <row r="41" spans="1:26" ht="12.75" customHeight="1" x14ac:dyDescent="0.2">
      <c r="A41" s="38"/>
      <c r="B41" s="40"/>
      <c r="C41" s="39"/>
      <c r="D41" s="39"/>
      <c r="E41" s="39"/>
      <c r="F41" s="39"/>
      <c r="G41" s="39"/>
      <c r="H41" s="39"/>
      <c r="I41" s="39"/>
      <c r="J41" s="86"/>
      <c r="K41" s="34"/>
      <c r="L41" s="34"/>
      <c r="M41" s="34"/>
      <c r="N41" s="34"/>
      <c r="O41" s="34"/>
      <c r="P41" s="34"/>
      <c r="Q41" s="34"/>
      <c r="R41" s="34"/>
      <c r="S41" s="34"/>
      <c r="T41" s="34"/>
      <c r="U41" s="34"/>
      <c r="V41" s="34"/>
      <c r="W41" s="34"/>
      <c r="X41" s="34"/>
      <c r="Y41" s="34"/>
      <c r="Z41" s="34"/>
    </row>
    <row r="42" spans="1:26" ht="12.75" customHeight="1" x14ac:dyDescent="0.2">
      <c r="A42" s="38"/>
      <c r="B42" s="40"/>
      <c r="C42" s="39"/>
      <c r="D42" s="39"/>
      <c r="E42" s="39"/>
      <c r="F42" s="39"/>
      <c r="G42" s="39"/>
      <c r="H42" s="39"/>
      <c r="I42" s="39"/>
      <c r="J42" s="86"/>
      <c r="K42" s="34"/>
      <c r="L42" s="34"/>
      <c r="M42" s="34"/>
      <c r="N42" s="34"/>
      <c r="O42" s="34"/>
      <c r="P42" s="34"/>
      <c r="Q42" s="34"/>
      <c r="R42" s="34"/>
      <c r="S42" s="34"/>
      <c r="T42" s="34"/>
      <c r="U42" s="34"/>
      <c r="V42" s="34"/>
      <c r="W42" s="34"/>
      <c r="X42" s="34"/>
      <c r="Y42" s="34"/>
      <c r="Z42" s="34"/>
    </row>
    <row r="43" spans="1:26" ht="12.75" customHeight="1" x14ac:dyDescent="0.2">
      <c r="A43" s="38"/>
      <c r="B43" s="40"/>
      <c r="C43" s="39"/>
      <c r="D43" s="39"/>
      <c r="E43" s="39"/>
      <c r="F43" s="39"/>
      <c r="G43" s="39"/>
      <c r="H43" s="39"/>
      <c r="I43" s="39"/>
      <c r="J43" s="86"/>
      <c r="K43" s="34"/>
      <c r="L43" s="34"/>
      <c r="M43" s="34"/>
      <c r="N43" s="34"/>
      <c r="O43" s="34"/>
      <c r="P43" s="34"/>
      <c r="Q43" s="34"/>
      <c r="R43" s="34"/>
      <c r="S43" s="34"/>
      <c r="T43" s="34"/>
      <c r="U43" s="34"/>
      <c r="V43" s="34"/>
      <c r="W43" s="34"/>
      <c r="X43" s="34"/>
      <c r="Y43" s="34"/>
      <c r="Z43" s="34"/>
    </row>
    <row r="44" spans="1:26" ht="12.75" customHeight="1" x14ac:dyDescent="0.2">
      <c r="A44" s="38"/>
      <c r="B44" s="40"/>
      <c r="C44" s="39"/>
      <c r="D44" s="39"/>
      <c r="E44" s="39"/>
      <c r="F44" s="39"/>
      <c r="G44" s="39"/>
      <c r="H44" s="39"/>
      <c r="I44" s="39"/>
      <c r="J44" s="86"/>
      <c r="K44" s="34"/>
      <c r="L44" s="34"/>
      <c r="M44" s="34"/>
      <c r="N44" s="34"/>
      <c r="O44" s="34"/>
      <c r="P44" s="34"/>
      <c r="Q44" s="34"/>
      <c r="R44" s="34"/>
      <c r="S44" s="34"/>
      <c r="T44" s="34"/>
      <c r="U44" s="34"/>
      <c r="V44" s="34"/>
      <c r="W44" s="34"/>
      <c r="X44" s="34"/>
      <c r="Y44" s="34"/>
      <c r="Z44" s="34"/>
    </row>
    <row r="45" spans="1:26" ht="12.75" customHeight="1" x14ac:dyDescent="0.2">
      <c r="A45" s="38"/>
      <c r="B45" s="40"/>
      <c r="C45" s="39"/>
      <c r="D45" s="39"/>
      <c r="E45" s="39"/>
      <c r="F45" s="39"/>
      <c r="G45" s="39"/>
      <c r="H45" s="39"/>
      <c r="I45" s="39"/>
      <c r="J45" s="86"/>
      <c r="K45" s="34"/>
      <c r="L45" s="34"/>
      <c r="M45" s="34"/>
      <c r="N45" s="34"/>
      <c r="O45" s="34"/>
      <c r="P45" s="34"/>
      <c r="Q45" s="34"/>
      <c r="R45" s="34"/>
      <c r="S45" s="34"/>
      <c r="T45" s="34"/>
      <c r="U45" s="34"/>
      <c r="V45" s="34"/>
      <c r="W45" s="34"/>
      <c r="X45" s="34"/>
      <c r="Y45" s="34"/>
      <c r="Z45" s="34"/>
    </row>
    <row r="46" spans="1:26" ht="12.75" customHeight="1" x14ac:dyDescent="0.2">
      <c r="A46" s="38"/>
      <c r="B46" s="40"/>
      <c r="C46" s="39"/>
      <c r="D46" s="39"/>
      <c r="E46" s="39"/>
      <c r="F46" s="39"/>
      <c r="G46" s="39"/>
      <c r="H46" s="39"/>
      <c r="I46" s="39"/>
      <c r="J46" s="86"/>
      <c r="K46" s="34"/>
      <c r="L46" s="34"/>
      <c r="M46" s="34"/>
      <c r="N46" s="34"/>
      <c r="O46" s="34"/>
      <c r="P46" s="34"/>
      <c r="Q46" s="34"/>
      <c r="R46" s="34"/>
      <c r="S46" s="34"/>
      <c r="T46" s="34"/>
      <c r="U46" s="34"/>
      <c r="V46" s="34"/>
      <c r="W46" s="34"/>
      <c r="X46" s="34"/>
      <c r="Y46" s="34"/>
      <c r="Z46" s="34"/>
    </row>
    <row r="47" spans="1:26" ht="12.75" customHeight="1" x14ac:dyDescent="0.2">
      <c r="A47" s="38"/>
      <c r="B47" s="40"/>
      <c r="C47" s="39"/>
      <c r="D47" s="39"/>
      <c r="E47" s="39"/>
      <c r="F47" s="39"/>
      <c r="G47" s="39"/>
      <c r="H47" s="39"/>
      <c r="I47" s="39"/>
      <c r="J47" s="86"/>
      <c r="K47" s="34"/>
      <c r="L47" s="34"/>
      <c r="M47" s="34"/>
      <c r="N47" s="34"/>
      <c r="O47" s="34"/>
      <c r="P47" s="34"/>
      <c r="Q47" s="34"/>
      <c r="R47" s="34"/>
      <c r="S47" s="34"/>
      <c r="T47" s="34"/>
      <c r="U47" s="34"/>
      <c r="V47" s="34"/>
      <c r="W47" s="34"/>
      <c r="X47" s="34"/>
      <c r="Y47" s="34"/>
      <c r="Z47" s="34"/>
    </row>
    <row r="48" spans="1:26" ht="12.75" customHeight="1" x14ac:dyDescent="0.2">
      <c r="A48" s="38"/>
      <c r="B48" s="40"/>
      <c r="C48" s="39"/>
      <c r="D48" s="39"/>
      <c r="E48" s="39"/>
      <c r="F48" s="39"/>
      <c r="G48" s="39"/>
      <c r="H48" s="39"/>
      <c r="I48" s="39"/>
      <c r="J48" s="86"/>
      <c r="K48" s="34"/>
      <c r="L48" s="34"/>
      <c r="M48" s="34"/>
      <c r="N48" s="34"/>
      <c r="O48" s="34"/>
      <c r="P48" s="34"/>
      <c r="Q48" s="34"/>
      <c r="R48" s="34"/>
      <c r="S48" s="34"/>
      <c r="T48" s="34"/>
      <c r="U48" s="34"/>
      <c r="V48" s="34"/>
      <c r="W48" s="34"/>
      <c r="X48" s="34"/>
      <c r="Y48" s="34"/>
      <c r="Z48" s="34"/>
    </row>
    <row r="49" spans="1:26" ht="12.75" customHeight="1" x14ac:dyDescent="0.2">
      <c r="A49" s="38"/>
      <c r="B49" s="40"/>
      <c r="C49" s="39"/>
      <c r="D49" s="39"/>
      <c r="E49" s="39"/>
      <c r="F49" s="39"/>
      <c r="G49" s="39"/>
      <c r="H49" s="39"/>
      <c r="I49" s="39"/>
      <c r="J49" s="86"/>
      <c r="K49" s="34"/>
      <c r="L49" s="34"/>
      <c r="M49" s="34"/>
      <c r="N49" s="34"/>
      <c r="O49" s="34"/>
      <c r="P49" s="34"/>
      <c r="Q49" s="34"/>
      <c r="R49" s="34"/>
      <c r="S49" s="34"/>
      <c r="T49" s="34"/>
      <c r="U49" s="34"/>
      <c r="V49" s="34"/>
      <c r="W49" s="34"/>
      <c r="X49" s="34"/>
      <c r="Y49" s="34"/>
      <c r="Z49" s="34"/>
    </row>
    <row r="50" spans="1:26" ht="12.75" customHeight="1" x14ac:dyDescent="0.2">
      <c r="A50" s="38"/>
      <c r="B50" s="40"/>
      <c r="C50" s="39"/>
      <c r="D50" s="39"/>
      <c r="E50" s="39"/>
      <c r="F50" s="39"/>
      <c r="G50" s="39"/>
      <c r="H50" s="39"/>
      <c r="I50" s="39"/>
      <c r="J50" s="86"/>
      <c r="K50" s="34"/>
      <c r="L50" s="34"/>
      <c r="M50" s="34"/>
      <c r="N50" s="34"/>
      <c r="O50" s="34"/>
      <c r="P50" s="34"/>
      <c r="Q50" s="34"/>
      <c r="R50" s="34"/>
      <c r="S50" s="34"/>
      <c r="T50" s="34"/>
      <c r="U50" s="34"/>
      <c r="V50" s="34"/>
      <c r="W50" s="34"/>
      <c r="X50" s="34"/>
      <c r="Y50" s="34"/>
      <c r="Z50" s="34"/>
    </row>
    <row r="51" spans="1:26" ht="12.75" customHeight="1" x14ac:dyDescent="0.2">
      <c r="A51" s="38"/>
      <c r="B51" s="40"/>
      <c r="C51" s="39"/>
      <c r="D51" s="39"/>
      <c r="E51" s="39"/>
      <c r="F51" s="39"/>
      <c r="G51" s="39"/>
      <c r="H51" s="39"/>
      <c r="I51" s="39"/>
      <c r="J51" s="86"/>
      <c r="K51" s="34"/>
      <c r="L51" s="34"/>
      <c r="M51" s="34"/>
      <c r="N51" s="34"/>
      <c r="O51" s="34"/>
      <c r="P51" s="34"/>
      <c r="Q51" s="34"/>
      <c r="R51" s="34"/>
      <c r="S51" s="34"/>
      <c r="T51" s="34"/>
      <c r="U51" s="34"/>
      <c r="V51" s="34"/>
      <c r="W51" s="34"/>
      <c r="X51" s="34"/>
      <c r="Y51" s="34"/>
      <c r="Z51" s="34"/>
    </row>
    <row r="52" spans="1:26" ht="12.75" customHeight="1" x14ac:dyDescent="0.2">
      <c r="A52" s="38"/>
      <c r="B52" s="40"/>
      <c r="C52" s="39"/>
      <c r="D52" s="39"/>
      <c r="E52" s="39"/>
      <c r="F52" s="39"/>
      <c r="G52" s="39"/>
      <c r="H52" s="39"/>
      <c r="I52" s="39"/>
      <c r="J52" s="86"/>
      <c r="K52" s="34"/>
      <c r="L52" s="34"/>
      <c r="M52" s="34"/>
      <c r="N52" s="34"/>
      <c r="O52" s="34"/>
      <c r="P52" s="34"/>
      <c r="Q52" s="34"/>
      <c r="R52" s="34"/>
      <c r="S52" s="34"/>
      <c r="T52" s="34"/>
      <c r="U52" s="34"/>
      <c r="V52" s="34"/>
      <c r="W52" s="34"/>
      <c r="X52" s="34"/>
      <c r="Y52" s="34"/>
      <c r="Z52" s="34"/>
    </row>
    <row r="53" spans="1:26" ht="12.75" customHeight="1" x14ac:dyDescent="0.2">
      <c r="A53" s="38"/>
      <c r="B53" s="40"/>
      <c r="C53" s="39"/>
      <c r="D53" s="39"/>
      <c r="E53" s="39"/>
      <c r="F53" s="39"/>
      <c r="G53" s="39"/>
      <c r="H53" s="39"/>
      <c r="I53" s="39"/>
      <c r="J53" s="86"/>
      <c r="K53" s="34"/>
      <c r="L53" s="34"/>
      <c r="M53" s="34"/>
      <c r="N53" s="34"/>
      <c r="O53" s="34"/>
      <c r="P53" s="34"/>
      <c r="Q53" s="34"/>
      <c r="R53" s="34"/>
      <c r="S53" s="34"/>
      <c r="T53" s="34"/>
      <c r="U53" s="34"/>
      <c r="V53" s="34"/>
      <c r="W53" s="34"/>
      <c r="X53" s="34"/>
      <c r="Y53" s="34"/>
      <c r="Z53" s="34"/>
    </row>
    <row r="54" spans="1:26" ht="12.75" customHeight="1" x14ac:dyDescent="0.2">
      <c r="A54" s="38"/>
      <c r="B54" s="40"/>
      <c r="C54" s="39"/>
      <c r="D54" s="39"/>
      <c r="E54" s="39"/>
      <c r="F54" s="39"/>
      <c r="G54" s="39"/>
      <c r="H54" s="39"/>
      <c r="I54" s="39"/>
      <c r="J54" s="86"/>
      <c r="K54" s="34"/>
      <c r="L54" s="34"/>
      <c r="M54" s="34"/>
      <c r="N54" s="34"/>
      <c r="O54" s="34"/>
      <c r="P54" s="34"/>
      <c r="Q54" s="34"/>
      <c r="R54" s="34"/>
      <c r="S54" s="34"/>
      <c r="T54" s="34"/>
      <c r="U54" s="34"/>
      <c r="V54" s="34"/>
      <c r="W54" s="34"/>
      <c r="X54" s="34"/>
      <c r="Y54" s="34"/>
      <c r="Z54" s="34"/>
    </row>
    <row r="55" spans="1:26" ht="12.75" customHeight="1" x14ac:dyDescent="0.2">
      <c r="A55" s="38"/>
      <c r="B55" s="40"/>
      <c r="C55" s="39"/>
      <c r="D55" s="39"/>
      <c r="E55" s="39"/>
      <c r="F55" s="39"/>
      <c r="G55" s="39"/>
      <c r="H55" s="39"/>
      <c r="I55" s="39"/>
      <c r="J55" s="86"/>
      <c r="K55" s="34"/>
      <c r="L55" s="34"/>
      <c r="M55" s="34"/>
      <c r="N55" s="34"/>
      <c r="O55" s="34"/>
      <c r="P55" s="34"/>
      <c r="Q55" s="34"/>
      <c r="R55" s="34"/>
      <c r="S55" s="34"/>
      <c r="T55" s="34"/>
      <c r="U55" s="34"/>
      <c r="V55" s="34"/>
      <c r="W55" s="34"/>
      <c r="X55" s="34"/>
      <c r="Y55" s="34"/>
      <c r="Z55" s="34"/>
    </row>
    <row r="56" spans="1:26" ht="12.75" customHeight="1" x14ac:dyDescent="0.2">
      <c r="A56" s="38"/>
      <c r="B56" s="40"/>
      <c r="C56" s="39"/>
      <c r="D56" s="39"/>
      <c r="E56" s="39"/>
      <c r="F56" s="39"/>
      <c r="G56" s="39"/>
      <c r="H56" s="39"/>
      <c r="I56" s="39"/>
      <c r="J56" s="86"/>
      <c r="K56" s="34"/>
      <c r="L56" s="34"/>
      <c r="M56" s="34"/>
      <c r="N56" s="34"/>
      <c r="O56" s="34"/>
      <c r="P56" s="34"/>
      <c r="Q56" s="34"/>
      <c r="R56" s="34"/>
      <c r="S56" s="34"/>
      <c r="T56" s="34"/>
      <c r="U56" s="34"/>
      <c r="V56" s="34"/>
      <c r="W56" s="34"/>
      <c r="X56" s="34"/>
      <c r="Y56" s="34"/>
      <c r="Z56" s="34"/>
    </row>
    <row r="57" spans="1:26" ht="12.75" customHeight="1" x14ac:dyDescent="0.2">
      <c r="A57" s="38"/>
      <c r="B57" s="40"/>
      <c r="C57" s="39"/>
      <c r="D57" s="39"/>
      <c r="E57" s="39"/>
      <c r="F57" s="39"/>
      <c r="G57" s="39"/>
      <c r="H57" s="39"/>
      <c r="I57" s="39"/>
      <c r="J57" s="86"/>
      <c r="K57" s="34"/>
      <c r="L57" s="34"/>
      <c r="M57" s="34"/>
      <c r="N57" s="34"/>
      <c r="O57" s="34"/>
      <c r="P57" s="34"/>
      <c r="Q57" s="34"/>
      <c r="R57" s="34"/>
      <c r="S57" s="34"/>
      <c r="T57" s="34"/>
      <c r="U57" s="34"/>
      <c r="V57" s="34"/>
      <c r="W57" s="34"/>
      <c r="X57" s="34"/>
      <c r="Y57" s="34"/>
      <c r="Z57" s="34"/>
    </row>
    <row r="58" spans="1:26" ht="12.75" customHeight="1" x14ac:dyDescent="0.2">
      <c r="A58" s="38"/>
      <c r="B58" s="40"/>
      <c r="C58" s="39"/>
      <c r="D58" s="39"/>
      <c r="E58" s="39"/>
      <c r="F58" s="39"/>
      <c r="G58" s="39"/>
      <c r="H58" s="39"/>
      <c r="I58" s="39"/>
      <c r="J58" s="86"/>
      <c r="K58" s="34"/>
      <c r="L58" s="34"/>
      <c r="M58" s="34"/>
      <c r="N58" s="34"/>
      <c r="O58" s="34"/>
      <c r="P58" s="34"/>
      <c r="Q58" s="34"/>
      <c r="R58" s="34"/>
      <c r="S58" s="34"/>
      <c r="T58" s="34"/>
      <c r="U58" s="34"/>
      <c r="V58" s="34"/>
      <c r="W58" s="34"/>
      <c r="X58" s="34"/>
      <c r="Y58" s="34"/>
      <c r="Z58" s="34"/>
    </row>
    <row r="59" spans="1:26" ht="12.75" customHeight="1" x14ac:dyDescent="0.2">
      <c r="A59" s="38"/>
      <c r="B59" s="40"/>
      <c r="C59" s="39"/>
      <c r="D59" s="39"/>
      <c r="E59" s="39"/>
      <c r="F59" s="39"/>
      <c r="G59" s="39"/>
      <c r="H59" s="39"/>
      <c r="I59" s="39"/>
      <c r="J59" s="86"/>
      <c r="K59" s="34"/>
      <c r="L59" s="34"/>
      <c r="M59" s="34"/>
      <c r="N59" s="34"/>
      <c r="O59" s="34"/>
      <c r="P59" s="34"/>
      <c r="Q59" s="34"/>
      <c r="R59" s="34"/>
      <c r="S59" s="34"/>
      <c r="T59" s="34"/>
      <c r="U59" s="34"/>
      <c r="V59" s="34"/>
      <c r="W59" s="34"/>
      <c r="X59" s="34"/>
      <c r="Y59" s="34"/>
      <c r="Z59" s="34"/>
    </row>
    <row r="60" spans="1:26" ht="12.75" customHeight="1" x14ac:dyDescent="0.2">
      <c r="A60" s="38"/>
      <c r="B60" s="40"/>
      <c r="C60" s="39"/>
      <c r="D60" s="39"/>
      <c r="E60" s="39"/>
      <c r="F60" s="39"/>
      <c r="G60" s="39"/>
      <c r="H60" s="39"/>
      <c r="I60" s="39"/>
      <c r="J60" s="86"/>
      <c r="K60" s="34"/>
      <c r="L60" s="34"/>
      <c r="M60" s="34"/>
      <c r="N60" s="34"/>
      <c r="O60" s="34"/>
      <c r="P60" s="34"/>
      <c r="Q60" s="34"/>
      <c r="R60" s="34"/>
      <c r="S60" s="34"/>
      <c r="T60" s="34"/>
      <c r="U60" s="34"/>
      <c r="V60" s="34"/>
      <c r="W60" s="34"/>
      <c r="X60" s="34"/>
      <c r="Y60" s="34"/>
      <c r="Z60" s="34"/>
    </row>
    <row r="61" spans="1:26" ht="12.75" customHeight="1" x14ac:dyDescent="0.2">
      <c r="A61" s="38"/>
      <c r="B61" s="40"/>
      <c r="C61" s="39"/>
      <c r="D61" s="39"/>
      <c r="E61" s="39"/>
      <c r="F61" s="39"/>
      <c r="G61" s="39"/>
      <c r="H61" s="39"/>
      <c r="I61" s="39"/>
      <c r="J61" s="86"/>
      <c r="K61" s="34"/>
      <c r="L61" s="34"/>
      <c r="M61" s="34"/>
      <c r="N61" s="34"/>
      <c r="O61" s="34"/>
      <c r="P61" s="34"/>
      <c r="Q61" s="34"/>
      <c r="R61" s="34"/>
      <c r="S61" s="34"/>
      <c r="T61" s="34"/>
      <c r="U61" s="34"/>
      <c r="V61" s="34"/>
      <c r="W61" s="34"/>
      <c r="X61" s="34"/>
      <c r="Y61" s="34"/>
      <c r="Z61" s="34"/>
    </row>
    <row r="62" spans="1:26" ht="12.75" customHeight="1" x14ac:dyDescent="0.2">
      <c r="A62" s="38"/>
      <c r="B62" s="40"/>
      <c r="C62" s="39"/>
      <c r="D62" s="39"/>
      <c r="E62" s="39"/>
      <c r="F62" s="39"/>
      <c r="G62" s="39"/>
      <c r="H62" s="39"/>
      <c r="I62" s="39"/>
      <c r="J62" s="86"/>
      <c r="K62" s="34"/>
      <c r="L62" s="34"/>
      <c r="M62" s="34"/>
      <c r="N62" s="34"/>
      <c r="O62" s="34"/>
      <c r="P62" s="34"/>
      <c r="Q62" s="34"/>
      <c r="R62" s="34"/>
      <c r="S62" s="34"/>
      <c r="T62" s="34"/>
      <c r="U62" s="34"/>
      <c r="V62" s="34"/>
      <c r="W62" s="34"/>
      <c r="X62" s="34"/>
      <c r="Y62" s="34"/>
      <c r="Z62" s="34"/>
    </row>
    <row r="63" spans="1:26" ht="12.75" customHeight="1" x14ac:dyDescent="0.2">
      <c r="A63" s="38"/>
      <c r="B63" s="40"/>
      <c r="C63" s="39"/>
      <c r="D63" s="39"/>
      <c r="E63" s="39"/>
      <c r="F63" s="39"/>
      <c r="G63" s="39"/>
      <c r="H63" s="39"/>
      <c r="I63" s="39"/>
      <c r="J63" s="86"/>
      <c r="K63" s="34"/>
      <c r="L63" s="34"/>
      <c r="M63" s="34"/>
      <c r="N63" s="34"/>
      <c r="O63" s="34"/>
      <c r="P63" s="34"/>
      <c r="Q63" s="34"/>
      <c r="R63" s="34"/>
      <c r="S63" s="34"/>
      <c r="T63" s="34"/>
      <c r="U63" s="34"/>
      <c r="V63" s="34"/>
      <c r="W63" s="34"/>
      <c r="X63" s="34"/>
      <c r="Y63" s="34"/>
      <c r="Z63" s="34"/>
    </row>
    <row r="64" spans="1:26" ht="12.75" customHeight="1" x14ac:dyDescent="0.2">
      <c r="A64" s="38"/>
      <c r="B64" s="40"/>
      <c r="C64" s="39"/>
      <c r="D64" s="39"/>
      <c r="E64" s="39"/>
      <c r="F64" s="39"/>
      <c r="G64" s="39"/>
      <c r="H64" s="39"/>
      <c r="I64" s="39"/>
      <c r="J64" s="86"/>
      <c r="K64" s="34"/>
      <c r="L64" s="34"/>
      <c r="M64" s="34"/>
      <c r="N64" s="34"/>
      <c r="O64" s="34"/>
      <c r="P64" s="34"/>
      <c r="Q64" s="34"/>
      <c r="R64" s="34"/>
      <c r="S64" s="34"/>
      <c r="T64" s="34"/>
      <c r="U64" s="34"/>
      <c r="V64" s="34"/>
      <c r="W64" s="34"/>
      <c r="X64" s="34"/>
      <c r="Y64" s="34"/>
      <c r="Z64" s="34"/>
    </row>
    <row r="65" spans="1:26" ht="12.75" customHeight="1" x14ac:dyDescent="0.2">
      <c r="A65" s="38"/>
      <c r="B65" s="40"/>
      <c r="C65" s="39"/>
      <c r="D65" s="39"/>
      <c r="E65" s="39"/>
      <c r="F65" s="39"/>
      <c r="G65" s="39"/>
      <c r="H65" s="39"/>
      <c r="I65" s="39"/>
      <c r="J65" s="86"/>
      <c r="K65" s="34"/>
      <c r="L65" s="34"/>
      <c r="M65" s="34"/>
      <c r="N65" s="34"/>
      <c r="O65" s="34"/>
      <c r="P65" s="34"/>
      <c r="Q65" s="34"/>
      <c r="R65" s="34"/>
      <c r="S65" s="34"/>
      <c r="T65" s="34"/>
      <c r="U65" s="34"/>
      <c r="V65" s="34"/>
      <c r="W65" s="34"/>
      <c r="X65" s="34"/>
      <c r="Y65" s="34"/>
      <c r="Z65" s="34"/>
    </row>
    <row r="66" spans="1:26" ht="12.75" customHeight="1" x14ac:dyDescent="0.2">
      <c r="A66" s="38"/>
      <c r="B66" s="40"/>
      <c r="C66" s="39"/>
      <c r="D66" s="39"/>
      <c r="E66" s="39"/>
      <c r="F66" s="39"/>
      <c r="G66" s="39"/>
      <c r="H66" s="39"/>
      <c r="I66" s="39"/>
      <c r="J66" s="86"/>
      <c r="K66" s="34"/>
      <c r="L66" s="34"/>
      <c r="M66" s="34"/>
      <c r="N66" s="34"/>
      <c r="O66" s="34"/>
      <c r="P66" s="34"/>
      <c r="Q66" s="34"/>
      <c r="R66" s="34"/>
      <c r="S66" s="34"/>
      <c r="T66" s="34"/>
      <c r="U66" s="34"/>
      <c r="V66" s="34"/>
      <c r="W66" s="34"/>
      <c r="X66" s="34"/>
      <c r="Y66" s="34"/>
      <c r="Z66" s="34"/>
    </row>
    <row r="67" spans="1:26" ht="12.75" customHeight="1" x14ac:dyDescent="0.2">
      <c r="A67" s="38"/>
      <c r="B67" s="40"/>
      <c r="C67" s="39"/>
      <c r="D67" s="39"/>
      <c r="E67" s="39"/>
      <c r="F67" s="39"/>
      <c r="G67" s="39"/>
      <c r="H67" s="39"/>
      <c r="I67" s="39"/>
      <c r="J67" s="86"/>
      <c r="K67" s="34"/>
      <c r="L67" s="34"/>
      <c r="M67" s="34"/>
      <c r="N67" s="34"/>
      <c r="O67" s="34"/>
      <c r="P67" s="34"/>
      <c r="Q67" s="34"/>
      <c r="R67" s="34"/>
      <c r="S67" s="34"/>
      <c r="T67" s="34"/>
      <c r="U67" s="34"/>
      <c r="V67" s="34"/>
      <c r="W67" s="34"/>
      <c r="X67" s="34"/>
      <c r="Y67" s="34"/>
      <c r="Z67" s="34"/>
    </row>
    <row r="68" spans="1:26" ht="12.75" customHeight="1" x14ac:dyDescent="0.2">
      <c r="A68" s="38"/>
      <c r="B68" s="40"/>
      <c r="C68" s="39"/>
      <c r="D68" s="39"/>
      <c r="E68" s="39"/>
      <c r="F68" s="39"/>
      <c r="G68" s="39"/>
      <c r="H68" s="39"/>
      <c r="I68" s="39"/>
      <c r="J68" s="86"/>
      <c r="K68" s="34"/>
      <c r="L68" s="34"/>
      <c r="M68" s="34"/>
      <c r="N68" s="34"/>
      <c r="O68" s="34"/>
      <c r="P68" s="34"/>
      <c r="Q68" s="34"/>
      <c r="R68" s="34"/>
      <c r="S68" s="34"/>
      <c r="T68" s="34"/>
      <c r="U68" s="34"/>
      <c r="V68" s="34"/>
      <c r="W68" s="34"/>
      <c r="X68" s="34"/>
      <c r="Y68" s="34"/>
      <c r="Z68" s="34"/>
    </row>
    <row r="69" spans="1:26" ht="12.75" customHeight="1" x14ac:dyDescent="0.2">
      <c r="A69" s="38"/>
      <c r="B69" s="40"/>
      <c r="C69" s="39"/>
      <c r="D69" s="39"/>
      <c r="E69" s="39"/>
      <c r="F69" s="39"/>
      <c r="G69" s="39"/>
      <c r="H69" s="39"/>
      <c r="I69" s="39"/>
      <c r="J69" s="86"/>
      <c r="K69" s="34"/>
      <c r="L69" s="34"/>
      <c r="M69" s="34"/>
      <c r="N69" s="34"/>
      <c r="O69" s="34"/>
      <c r="P69" s="34"/>
      <c r="Q69" s="34"/>
      <c r="R69" s="34"/>
      <c r="S69" s="34"/>
      <c r="T69" s="34"/>
      <c r="U69" s="34"/>
      <c r="V69" s="34"/>
      <c r="W69" s="34"/>
      <c r="X69" s="34"/>
      <c r="Y69" s="34"/>
      <c r="Z69" s="34"/>
    </row>
    <row r="70" spans="1:26" ht="12.75" customHeight="1" x14ac:dyDescent="0.2">
      <c r="A70" s="38"/>
      <c r="B70" s="40"/>
      <c r="C70" s="39"/>
      <c r="D70" s="39"/>
      <c r="E70" s="39"/>
      <c r="F70" s="39"/>
      <c r="G70" s="39"/>
      <c r="H70" s="39"/>
      <c r="I70" s="39"/>
      <c r="J70" s="86"/>
      <c r="K70" s="34"/>
      <c r="L70" s="34"/>
      <c r="M70" s="34"/>
      <c r="N70" s="34"/>
      <c r="O70" s="34"/>
      <c r="P70" s="34"/>
      <c r="Q70" s="34"/>
      <c r="R70" s="34"/>
      <c r="S70" s="34"/>
      <c r="T70" s="34"/>
      <c r="U70" s="34"/>
      <c r="V70" s="34"/>
      <c r="W70" s="34"/>
      <c r="X70" s="34"/>
      <c r="Y70" s="34"/>
      <c r="Z70" s="34"/>
    </row>
    <row r="71" spans="1:26" ht="12.75" customHeight="1" x14ac:dyDescent="0.2">
      <c r="A71" s="38"/>
      <c r="B71" s="40"/>
      <c r="C71" s="39"/>
      <c r="D71" s="39"/>
      <c r="E71" s="39"/>
      <c r="F71" s="39"/>
      <c r="G71" s="39"/>
      <c r="H71" s="39"/>
      <c r="I71" s="39"/>
      <c r="J71" s="86"/>
      <c r="K71" s="34"/>
      <c r="L71" s="34"/>
      <c r="M71" s="34"/>
      <c r="N71" s="34"/>
      <c r="O71" s="34"/>
      <c r="P71" s="34"/>
      <c r="Q71" s="34"/>
      <c r="R71" s="34"/>
      <c r="S71" s="34"/>
      <c r="T71" s="34"/>
      <c r="U71" s="34"/>
      <c r="V71" s="34"/>
      <c r="W71" s="34"/>
      <c r="X71" s="34"/>
      <c r="Y71" s="34"/>
      <c r="Z71" s="34"/>
    </row>
    <row r="72" spans="1:26" ht="12.75" customHeight="1" x14ac:dyDescent="0.2">
      <c r="A72" s="38"/>
      <c r="B72" s="40"/>
      <c r="C72" s="39"/>
      <c r="D72" s="39"/>
      <c r="E72" s="39"/>
      <c r="F72" s="39"/>
      <c r="G72" s="39"/>
      <c r="H72" s="39"/>
      <c r="I72" s="39"/>
      <c r="J72" s="86"/>
      <c r="K72" s="34"/>
      <c r="L72" s="34"/>
      <c r="M72" s="34"/>
      <c r="N72" s="34"/>
      <c r="O72" s="34"/>
      <c r="P72" s="34"/>
      <c r="Q72" s="34"/>
      <c r="R72" s="34"/>
      <c r="S72" s="34"/>
      <c r="T72" s="34"/>
      <c r="U72" s="34"/>
      <c r="V72" s="34"/>
      <c r="W72" s="34"/>
      <c r="X72" s="34"/>
      <c r="Y72" s="34"/>
      <c r="Z72" s="34"/>
    </row>
    <row r="73" spans="1:26" ht="12.75" customHeight="1" x14ac:dyDescent="0.2">
      <c r="A73" s="38"/>
      <c r="B73" s="40"/>
      <c r="C73" s="39"/>
      <c r="D73" s="39"/>
      <c r="E73" s="39"/>
      <c r="F73" s="39"/>
      <c r="G73" s="39"/>
      <c r="H73" s="39"/>
      <c r="I73" s="39"/>
      <c r="J73" s="86"/>
      <c r="K73" s="34"/>
      <c r="L73" s="34"/>
      <c r="M73" s="34"/>
      <c r="N73" s="34"/>
      <c r="O73" s="34"/>
      <c r="P73" s="34"/>
      <c r="Q73" s="34"/>
      <c r="R73" s="34"/>
      <c r="S73" s="34"/>
      <c r="T73" s="34"/>
      <c r="U73" s="34"/>
      <c r="V73" s="34"/>
      <c r="W73" s="34"/>
      <c r="X73" s="34"/>
      <c r="Y73" s="34"/>
      <c r="Z73" s="34"/>
    </row>
    <row r="74" spans="1:26" ht="12.75" customHeight="1" x14ac:dyDescent="0.2">
      <c r="A74" s="38"/>
      <c r="B74" s="40"/>
      <c r="C74" s="39"/>
      <c r="D74" s="39"/>
      <c r="E74" s="39"/>
      <c r="F74" s="39"/>
      <c r="G74" s="39"/>
      <c r="H74" s="39"/>
      <c r="I74" s="39"/>
      <c r="J74" s="86"/>
      <c r="K74" s="34"/>
      <c r="L74" s="34"/>
      <c r="M74" s="34"/>
      <c r="N74" s="34"/>
      <c r="O74" s="34"/>
      <c r="P74" s="34"/>
      <c r="Q74" s="34"/>
      <c r="R74" s="34"/>
      <c r="S74" s="34"/>
      <c r="T74" s="34"/>
      <c r="U74" s="34"/>
      <c r="V74" s="34"/>
      <c r="W74" s="34"/>
      <c r="X74" s="34"/>
      <c r="Y74" s="34"/>
      <c r="Z74" s="34"/>
    </row>
    <row r="75" spans="1:26" ht="12.75" customHeight="1" x14ac:dyDescent="0.2">
      <c r="A75" s="38"/>
      <c r="B75" s="40"/>
      <c r="C75" s="39"/>
      <c r="D75" s="39"/>
      <c r="E75" s="39"/>
      <c r="F75" s="39"/>
      <c r="G75" s="39"/>
      <c r="H75" s="39"/>
      <c r="I75" s="39"/>
      <c r="J75" s="86"/>
      <c r="K75" s="34"/>
      <c r="L75" s="34"/>
      <c r="M75" s="34"/>
      <c r="N75" s="34"/>
      <c r="O75" s="34"/>
      <c r="P75" s="34"/>
      <c r="Q75" s="34"/>
      <c r="R75" s="34"/>
      <c r="S75" s="34"/>
      <c r="T75" s="34"/>
      <c r="U75" s="34"/>
      <c r="V75" s="34"/>
      <c r="W75" s="34"/>
      <c r="X75" s="34"/>
      <c r="Y75" s="34"/>
      <c r="Z75" s="34"/>
    </row>
    <row r="76" spans="1:26" ht="12.75" customHeight="1" x14ac:dyDescent="0.2">
      <c r="A76" s="38"/>
      <c r="B76" s="40"/>
      <c r="C76" s="39"/>
      <c r="D76" s="39"/>
      <c r="E76" s="39"/>
      <c r="F76" s="39"/>
      <c r="G76" s="39"/>
      <c r="H76" s="39"/>
      <c r="I76" s="39"/>
      <c r="J76" s="86"/>
      <c r="K76" s="34"/>
      <c r="L76" s="34"/>
      <c r="M76" s="34"/>
      <c r="N76" s="34"/>
      <c r="O76" s="34"/>
      <c r="P76" s="34"/>
      <c r="Q76" s="34"/>
      <c r="R76" s="34"/>
      <c r="S76" s="34"/>
      <c r="T76" s="34"/>
      <c r="U76" s="34"/>
      <c r="V76" s="34"/>
      <c r="W76" s="34"/>
      <c r="X76" s="34"/>
      <c r="Y76" s="34"/>
      <c r="Z76" s="34"/>
    </row>
    <row r="77" spans="1:26" ht="12.75" customHeight="1" x14ac:dyDescent="0.2">
      <c r="A77" s="38"/>
      <c r="B77" s="40"/>
      <c r="C77" s="39"/>
      <c r="D77" s="39"/>
      <c r="E77" s="39"/>
      <c r="F77" s="39"/>
      <c r="G77" s="39"/>
      <c r="H77" s="39"/>
      <c r="I77" s="39"/>
      <c r="J77" s="86"/>
      <c r="K77" s="34"/>
      <c r="L77" s="34"/>
      <c r="M77" s="34"/>
      <c r="N77" s="34"/>
      <c r="O77" s="34"/>
      <c r="P77" s="34"/>
      <c r="Q77" s="34"/>
      <c r="R77" s="34"/>
      <c r="S77" s="34"/>
      <c r="T77" s="34"/>
      <c r="U77" s="34"/>
      <c r="V77" s="34"/>
      <c r="W77" s="34"/>
      <c r="X77" s="34"/>
      <c r="Y77" s="34"/>
      <c r="Z77" s="34"/>
    </row>
    <row r="78" spans="1:26" ht="12.75" customHeight="1" x14ac:dyDescent="0.2">
      <c r="A78" s="38"/>
      <c r="B78" s="40"/>
      <c r="C78" s="39"/>
      <c r="D78" s="39"/>
      <c r="E78" s="39"/>
      <c r="F78" s="39"/>
      <c r="G78" s="39"/>
      <c r="H78" s="39"/>
      <c r="I78" s="39"/>
      <c r="J78" s="86"/>
      <c r="K78" s="34"/>
      <c r="L78" s="34"/>
      <c r="M78" s="34"/>
      <c r="N78" s="34"/>
      <c r="O78" s="34"/>
      <c r="P78" s="34"/>
      <c r="Q78" s="34"/>
      <c r="R78" s="34"/>
      <c r="S78" s="34"/>
      <c r="T78" s="34"/>
      <c r="U78" s="34"/>
      <c r="V78" s="34"/>
      <c r="W78" s="34"/>
      <c r="X78" s="34"/>
      <c r="Y78" s="34"/>
      <c r="Z78" s="34"/>
    </row>
    <row r="79" spans="1:26" ht="12.75" customHeight="1" x14ac:dyDescent="0.2">
      <c r="A79" s="38"/>
      <c r="B79" s="40"/>
      <c r="C79" s="39"/>
      <c r="D79" s="39"/>
      <c r="E79" s="39"/>
      <c r="F79" s="39"/>
      <c r="G79" s="39"/>
      <c r="H79" s="39"/>
      <c r="I79" s="39"/>
      <c r="J79" s="86"/>
      <c r="K79" s="34"/>
      <c r="L79" s="34"/>
      <c r="M79" s="34"/>
      <c r="N79" s="34"/>
      <c r="O79" s="34"/>
      <c r="P79" s="34"/>
      <c r="Q79" s="34"/>
      <c r="R79" s="34"/>
      <c r="S79" s="34"/>
      <c r="T79" s="34"/>
      <c r="U79" s="34"/>
      <c r="V79" s="34"/>
      <c r="W79" s="34"/>
      <c r="X79" s="34"/>
      <c r="Y79" s="34"/>
      <c r="Z79" s="34"/>
    </row>
    <row r="80" spans="1:26" ht="12.75" customHeight="1" x14ac:dyDescent="0.2">
      <c r="A80" s="38"/>
      <c r="B80" s="40"/>
      <c r="C80" s="39"/>
      <c r="D80" s="39"/>
      <c r="E80" s="39"/>
      <c r="F80" s="39"/>
      <c r="G80" s="39"/>
      <c r="H80" s="39"/>
      <c r="I80" s="39"/>
      <c r="J80" s="86"/>
      <c r="K80" s="34"/>
      <c r="L80" s="34"/>
      <c r="M80" s="34"/>
      <c r="N80" s="34"/>
      <c r="O80" s="34"/>
      <c r="P80" s="34"/>
      <c r="Q80" s="34"/>
      <c r="R80" s="34"/>
      <c r="S80" s="34"/>
      <c r="T80" s="34"/>
      <c r="U80" s="34"/>
      <c r="V80" s="34"/>
      <c r="W80" s="34"/>
      <c r="X80" s="34"/>
      <c r="Y80" s="34"/>
      <c r="Z80" s="34"/>
    </row>
    <row r="81" spans="1:26" ht="12.75" customHeight="1" x14ac:dyDescent="0.2">
      <c r="A81" s="38"/>
      <c r="B81" s="40"/>
      <c r="C81" s="39"/>
      <c r="D81" s="39"/>
      <c r="E81" s="39"/>
      <c r="F81" s="39"/>
      <c r="G81" s="39"/>
      <c r="H81" s="39"/>
      <c r="I81" s="39"/>
      <c r="J81" s="86"/>
      <c r="K81" s="34"/>
      <c r="L81" s="34"/>
      <c r="M81" s="34"/>
      <c r="N81" s="34"/>
      <c r="O81" s="34"/>
      <c r="P81" s="34"/>
      <c r="Q81" s="34"/>
      <c r="R81" s="34"/>
      <c r="S81" s="34"/>
      <c r="T81" s="34"/>
      <c r="U81" s="34"/>
      <c r="V81" s="34"/>
      <c r="W81" s="34"/>
      <c r="X81" s="34"/>
      <c r="Y81" s="34"/>
      <c r="Z81" s="34"/>
    </row>
    <row r="82" spans="1:26" ht="12.75" customHeight="1" x14ac:dyDescent="0.2">
      <c r="A82" s="38"/>
      <c r="B82" s="40"/>
      <c r="C82" s="39"/>
      <c r="D82" s="39"/>
      <c r="E82" s="39"/>
      <c r="F82" s="39"/>
      <c r="G82" s="39"/>
      <c r="H82" s="39"/>
      <c r="I82" s="39"/>
      <c r="J82" s="86"/>
      <c r="K82" s="34"/>
      <c r="L82" s="34"/>
      <c r="M82" s="34"/>
      <c r="N82" s="34"/>
      <c r="O82" s="34"/>
      <c r="P82" s="34"/>
      <c r="Q82" s="34"/>
      <c r="R82" s="34"/>
      <c r="S82" s="34"/>
      <c r="T82" s="34"/>
      <c r="U82" s="34"/>
      <c r="V82" s="34"/>
      <c r="W82" s="34"/>
      <c r="X82" s="34"/>
      <c r="Y82" s="34"/>
      <c r="Z82" s="34"/>
    </row>
    <row r="83" spans="1:26" ht="12.75" customHeight="1" x14ac:dyDescent="0.2">
      <c r="A83" s="38"/>
      <c r="B83" s="40"/>
      <c r="C83" s="39"/>
      <c r="D83" s="39"/>
      <c r="E83" s="39"/>
      <c r="F83" s="39"/>
      <c r="G83" s="39"/>
      <c r="H83" s="39"/>
      <c r="I83" s="39"/>
      <c r="J83" s="86"/>
      <c r="K83" s="34"/>
      <c r="L83" s="34"/>
      <c r="M83" s="34"/>
      <c r="N83" s="34"/>
      <c r="O83" s="34"/>
      <c r="P83" s="34"/>
      <c r="Q83" s="34"/>
      <c r="R83" s="34"/>
      <c r="S83" s="34"/>
      <c r="T83" s="34"/>
      <c r="U83" s="34"/>
      <c r="V83" s="34"/>
      <c r="W83" s="34"/>
      <c r="X83" s="34"/>
      <c r="Y83" s="34"/>
      <c r="Z83" s="34"/>
    </row>
    <row r="84" spans="1:26" ht="12.75" customHeight="1" x14ac:dyDescent="0.2">
      <c r="A84" s="38"/>
      <c r="B84" s="40"/>
      <c r="C84" s="39"/>
      <c r="D84" s="39"/>
      <c r="E84" s="39"/>
      <c r="F84" s="39"/>
      <c r="G84" s="39"/>
      <c r="H84" s="39"/>
      <c r="I84" s="39"/>
      <c r="J84" s="86"/>
      <c r="K84" s="34"/>
      <c r="L84" s="34"/>
      <c r="M84" s="34"/>
      <c r="N84" s="34"/>
      <c r="O84" s="34"/>
      <c r="P84" s="34"/>
      <c r="Q84" s="34"/>
      <c r="R84" s="34"/>
      <c r="S84" s="34"/>
      <c r="T84" s="34"/>
      <c r="U84" s="34"/>
      <c r="V84" s="34"/>
      <c r="W84" s="34"/>
      <c r="X84" s="34"/>
      <c r="Y84" s="34"/>
      <c r="Z84" s="34"/>
    </row>
    <row r="85" spans="1:26" ht="12.75" customHeight="1" x14ac:dyDescent="0.2">
      <c r="A85" s="38"/>
      <c r="B85" s="40"/>
      <c r="C85" s="39"/>
      <c r="D85" s="39"/>
      <c r="E85" s="39"/>
      <c r="F85" s="39"/>
      <c r="G85" s="39"/>
      <c r="H85" s="39"/>
      <c r="I85" s="39"/>
      <c r="J85" s="86"/>
      <c r="K85" s="34"/>
      <c r="L85" s="34"/>
      <c r="M85" s="34"/>
      <c r="N85" s="34"/>
      <c r="O85" s="34"/>
      <c r="P85" s="34"/>
      <c r="Q85" s="34"/>
      <c r="R85" s="34"/>
      <c r="S85" s="34"/>
      <c r="T85" s="34"/>
      <c r="U85" s="34"/>
      <c r="V85" s="34"/>
      <c r="W85" s="34"/>
      <c r="X85" s="34"/>
      <c r="Y85" s="34"/>
      <c r="Z85" s="34"/>
    </row>
    <row r="86" spans="1:26" ht="12.75" customHeight="1" x14ac:dyDescent="0.2">
      <c r="A86" s="38"/>
      <c r="B86" s="40"/>
      <c r="C86" s="39"/>
      <c r="D86" s="39"/>
      <c r="E86" s="39"/>
      <c r="F86" s="39"/>
      <c r="G86" s="39"/>
      <c r="H86" s="39"/>
      <c r="I86" s="39"/>
      <c r="J86" s="86"/>
      <c r="K86" s="34"/>
      <c r="L86" s="34"/>
      <c r="M86" s="34"/>
      <c r="N86" s="34"/>
      <c r="O86" s="34"/>
      <c r="P86" s="34"/>
      <c r="Q86" s="34"/>
      <c r="R86" s="34"/>
      <c r="S86" s="34"/>
      <c r="T86" s="34"/>
      <c r="U86" s="34"/>
      <c r="V86" s="34"/>
      <c r="W86" s="34"/>
      <c r="X86" s="34"/>
      <c r="Y86" s="34"/>
      <c r="Z86" s="34"/>
    </row>
    <row r="87" spans="1:26" ht="12.75" customHeight="1" x14ac:dyDescent="0.2">
      <c r="A87" s="38"/>
      <c r="B87" s="40"/>
      <c r="C87" s="39"/>
      <c r="D87" s="39"/>
      <c r="E87" s="39"/>
      <c r="F87" s="39"/>
      <c r="G87" s="39"/>
      <c r="H87" s="39"/>
      <c r="I87" s="39"/>
      <c r="J87" s="86"/>
      <c r="K87" s="34"/>
      <c r="L87" s="34"/>
      <c r="M87" s="34"/>
      <c r="N87" s="34"/>
      <c r="O87" s="34"/>
      <c r="P87" s="34"/>
      <c r="Q87" s="34"/>
      <c r="R87" s="34"/>
      <c r="S87" s="34"/>
      <c r="T87" s="34"/>
      <c r="U87" s="34"/>
      <c r="V87" s="34"/>
      <c r="W87" s="34"/>
      <c r="X87" s="34"/>
      <c r="Y87" s="34"/>
      <c r="Z87" s="34"/>
    </row>
    <row r="88" spans="1:26" ht="12.75" customHeight="1" x14ac:dyDescent="0.2">
      <c r="A88" s="38"/>
      <c r="B88" s="40"/>
      <c r="C88" s="39"/>
      <c r="D88" s="39"/>
      <c r="E88" s="39"/>
      <c r="F88" s="39"/>
      <c r="G88" s="39"/>
      <c r="H88" s="39"/>
      <c r="I88" s="39"/>
      <c r="J88" s="86"/>
      <c r="K88" s="34"/>
      <c r="L88" s="34"/>
      <c r="M88" s="34"/>
      <c r="N88" s="34"/>
      <c r="O88" s="34"/>
      <c r="P88" s="34"/>
      <c r="Q88" s="34"/>
      <c r="R88" s="34"/>
      <c r="S88" s="34"/>
      <c r="T88" s="34"/>
      <c r="U88" s="34"/>
      <c r="V88" s="34"/>
      <c r="W88" s="34"/>
      <c r="X88" s="34"/>
      <c r="Y88" s="34"/>
      <c r="Z88" s="34"/>
    </row>
    <row r="89" spans="1:26" ht="12.75" customHeight="1" x14ac:dyDescent="0.2">
      <c r="A89" s="38"/>
      <c r="B89" s="40"/>
      <c r="C89" s="39"/>
      <c r="D89" s="39"/>
      <c r="E89" s="39"/>
      <c r="F89" s="39"/>
      <c r="G89" s="39"/>
      <c r="H89" s="39"/>
      <c r="I89" s="39"/>
      <c r="J89" s="86"/>
      <c r="K89" s="34"/>
      <c r="L89" s="34"/>
      <c r="M89" s="34"/>
      <c r="N89" s="34"/>
      <c r="O89" s="34"/>
      <c r="P89" s="34"/>
      <c r="Q89" s="34"/>
      <c r="R89" s="34"/>
      <c r="S89" s="34"/>
      <c r="T89" s="34"/>
      <c r="U89" s="34"/>
      <c r="V89" s="34"/>
      <c r="W89" s="34"/>
      <c r="X89" s="34"/>
      <c r="Y89" s="34"/>
      <c r="Z89" s="34"/>
    </row>
    <row r="90" spans="1:26" ht="12.75" customHeight="1" x14ac:dyDescent="0.2">
      <c r="A90" s="38"/>
      <c r="B90" s="40"/>
      <c r="C90" s="39"/>
      <c r="D90" s="39"/>
      <c r="E90" s="39"/>
      <c r="F90" s="39"/>
      <c r="G90" s="39"/>
      <c r="H90" s="39"/>
      <c r="I90" s="39"/>
      <c r="J90" s="86"/>
      <c r="K90" s="34"/>
      <c r="L90" s="34"/>
      <c r="M90" s="34"/>
      <c r="N90" s="34"/>
      <c r="O90" s="34"/>
      <c r="P90" s="34"/>
      <c r="Q90" s="34"/>
      <c r="R90" s="34"/>
      <c r="S90" s="34"/>
      <c r="T90" s="34"/>
      <c r="U90" s="34"/>
      <c r="V90" s="34"/>
      <c r="W90" s="34"/>
      <c r="X90" s="34"/>
      <c r="Y90" s="34"/>
      <c r="Z90" s="34"/>
    </row>
    <row r="91" spans="1:26" ht="12.75" customHeight="1" x14ac:dyDescent="0.2">
      <c r="A91" s="38"/>
      <c r="B91" s="40"/>
      <c r="C91" s="39"/>
      <c r="D91" s="39"/>
      <c r="E91" s="39"/>
      <c r="F91" s="39"/>
      <c r="G91" s="39"/>
      <c r="H91" s="39"/>
      <c r="I91" s="39"/>
      <c r="J91" s="86"/>
      <c r="K91" s="34"/>
      <c r="L91" s="34"/>
      <c r="M91" s="34"/>
      <c r="N91" s="34"/>
      <c r="O91" s="34"/>
      <c r="P91" s="34"/>
      <c r="Q91" s="34"/>
      <c r="R91" s="34"/>
      <c r="S91" s="34"/>
      <c r="T91" s="34"/>
      <c r="U91" s="34"/>
      <c r="V91" s="34"/>
      <c r="W91" s="34"/>
      <c r="X91" s="34"/>
      <c r="Y91" s="34"/>
      <c r="Z91" s="34"/>
    </row>
    <row r="92" spans="1:26" ht="12.75" customHeight="1" x14ac:dyDescent="0.2">
      <c r="A92" s="38"/>
      <c r="B92" s="40"/>
      <c r="C92" s="39"/>
      <c r="D92" s="39"/>
      <c r="E92" s="39"/>
      <c r="F92" s="39"/>
      <c r="G92" s="39"/>
      <c r="H92" s="39"/>
      <c r="I92" s="39"/>
      <c r="J92" s="86"/>
      <c r="K92" s="34"/>
      <c r="L92" s="34"/>
      <c r="M92" s="34"/>
      <c r="N92" s="34"/>
      <c r="O92" s="34"/>
      <c r="P92" s="34"/>
      <c r="Q92" s="34"/>
      <c r="R92" s="34"/>
      <c r="S92" s="34"/>
      <c r="T92" s="34"/>
      <c r="U92" s="34"/>
      <c r="V92" s="34"/>
      <c r="W92" s="34"/>
      <c r="X92" s="34"/>
      <c r="Y92" s="34"/>
      <c r="Z92" s="34"/>
    </row>
    <row r="93" spans="1:26" ht="12.75" customHeight="1" x14ac:dyDescent="0.2">
      <c r="A93" s="38"/>
      <c r="B93" s="40"/>
      <c r="C93" s="39"/>
      <c r="D93" s="39"/>
      <c r="E93" s="39"/>
      <c r="F93" s="39"/>
      <c r="G93" s="39"/>
      <c r="H93" s="39"/>
      <c r="I93" s="39"/>
      <c r="J93" s="86"/>
      <c r="K93" s="34"/>
      <c r="L93" s="34"/>
      <c r="M93" s="34"/>
      <c r="N93" s="34"/>
      <c r="O93" s="34"/>
      <c r="P93" s="34"/>
      <c r="Q93" s="34"/>
      <c r="R93" s="34"/>
      <c r="S93" s="34"/>
      <c r="T93" s="34"/>
      <c r="U93" s="34"/>
      <c r="V93" s="34"/>
      <c r="W93" s="34"/>
      <c r="X93" s="34"/>
      <c r="Y93" s="34"/>
      <c r="Z93" s="34"/>
    </row>
    <row r="94" spans="1:26" ht="12.75" customHeight="1" x14ac:dyDescent="0.2">
      <c r="A94" s="38"/>
      <c r="B94" s="40"/>
      <c r="C94" s="39"/>
      <c r="D94" s="39"/>
      <c r="E94" s="39"/>
      <c r="F94" s="39"/>
      <c r="G94" s="39"/>
      <c r="H94" s="39"/>
      <c r="I94" s="39"/>
      <c r="J94" s="86"/>
      <c r="K94" s="34"/>
      <c r="L94" s="34"/>
      <c r="M94" s="34"/>
      <c r="N94" s="34"/>
      <c r="O94" s="34"/>
      <c r="P94" s="34"/>
      <c r="Q94" s="34"/>
      <c r="R94" s="34"/>
      <c r="S94" s="34"/>
      <c r="T94" s="34"/>
      <c r="U94" s="34"/>
      <c r="V94" s="34"/>
      <c r="W94" s="34"/>
      <c r="X94" s="34"/>
      <c r="Y94" s="34"/>
      <c r="Z94" s="34"/>
    </row>
    <row r="95" spans="1:26" ht="12.75" customHeight="1" x14ac:dyDescent="0.2">
      <c r="A95" s="38"/>
      <c r="B95" s="40"/>
      <c r="C95" s="39"/>
      <c r="D95" s="39"/>
      <c r="E95" s="39"/>
      <c r="F95" s="39"/>
      <c r="G95" s="39"/>
      <c r="H95" s="39"/>
      <c r="I95" s="39"/>
      <c r="J95" s="86"/>
      <c r="K95" s="34"/>
      <c r="L95" s="34"/>
      <c r="M95" s="34"/>
      <c r="N95" s="34"/>
      <c r="O95" s="34"/>
      <c r="P95" s="34"/>
      <c r="Q95" s="34"/>
      <c r="R95" s="34"/>
      <c r="S95" s="34"/>
      <c r="T95" s="34"/>
      <c r="U95" s="34"/>
      <c r="V95" s="34"/>
      <c r="W95" s="34"/>
      <c r="X95" s="34"/>
      <c r="Y95" s="34"/>
      <c r="Z95" s="34"/>
    </row>
    <row r="96" spans="1:26" ht="12.75" customHeight="1" x14ac:dyDescent="0.2">
      <c r="A96" s="38"/>
      <c r="B96" s="40"/>
      <c r="C96" s="39"/>
      <c r="D96" s="39"/>
      <c r="E96" s="39"/>
      <c r="F96" s="39"/>
      <c r="G96" s="39"/>
      <c r="H96" s="39"/>
      <c r="I96" s="39"/>
      <c r="J96" s="86"/>
      <c r="K96" s="34"/>
      <c r="L96" s="34"/>
      <c r="M96" s="34"/>
      <c r="N96" s="34"/>
      <c r="O96" s="34"/>
      <c r="P96" s="34"/>
      <c r="Q96" s="34"/>
      <c r="R96" s="34"/>
      <c r="S96" s="34"/>
      <c r="T96" s="34"/>
      <c r="U96" s="34"/>
      <c r="V96" s="34"/>
      <c r="W96" s="34"/>
      <c r="X96" s="34"/>
      <c r="Y96" s="34"/>
      <c r="Z96" s="34"/>
    </row>
    <row r="97" spans="1:26" ht="12.75" customHeight="1" x14ac:dyDescent="0.2">
      <c r="A97" s="38"/>
      <c r="B97" s="40"/>
      <c r="C97" s="39"/>
      <c r="D97" s="39"/>
      <c r="E97" s="39"/>
      <c r="F97" s="39"/>
      <c r="G97" s="39"/>
      <c r="H97" s="39"/>
      <c r="I97" s="39"/>
      <c r="J97" s="86"/>
      <c r="K97" s="34"/>
      <c r="L97" s="34"/>
      <c r="M97" s="34"/>
      <c r="N97" s="34"/>
      <c r="O97" s="34"/>
      <c r="P97" s="34"/>
      <c r="Q97" s="34"/>
      <c r="R97" s="34"/>
      <c r="S97" s="34"/>
      <c r="T97" s="34"/>
      <c r="U97" s="34"/>
      <c r="V97" s="34"/>
      <c r="W97" s="34"/>
      <c r="X97" s="34"/>
      <c r="Y97" s="34"/>
      <c r="Z97" s="34"/>
    </row>
    <row r="98" spans="1:26" ht="12.75" customHeight="1" x14ac:dyDescent="0.2">
      <c r="A98" s="38"/>
      <c r="B98" s="40"/>
      <c r="C98" s="39"/>
      <c r="D98" s="39"/>
      <c r="E98" s="39"/>
      <c r="F98" s="39"/>
      <c r="G98" s="39"/>
      <c r="H98" s="39"/>
      <c r="I98" s="39"/>
      <c r="J98" s="86"/>
      <c r="K98" s="34"/>
      <c r="L98" s="34"/>
      <c r="M98" s="34"/>
      <c r="N98" s="34"/>
      <c r="O98" s="34"/>
      <c r="P98" s="34"/>
      <c r="Q98" s="34"/>
      <c r="R98" s="34"/>
      <c r="S98" s="34"/>
      <c r="T98" s="34"/>
      <c r="U98" s="34"/>
      <c r="V98" s="34"/>
      <c r="W98" s="34"/>
      <c r="X98" s="34"/>
      <c r="Y98" s="34"/>
      <c r="Z98" s="34"/>
    </row>
    <row r="99" spans="1:26" ht="12.75" customHeight="1" x14ac:dyDescent="0.2">
      <c r="A99" s="38"/>
      <c r="B99" s="40"/>
      <c r="C99" s="39"/>
      <c r="D99" s="39"/>
      <c r="E99" s="39"/>
      <c r="F99" s="39"/>
      <c r="G99" s="39"/>
      <c r="H99" s="39"/>
      <c r="I99" s="39"/>
      <c r="J99" s="86"/>
      <c r="K99" s="34"/>
      <c r="L99" s="34"/>
      <c r="M99" s="34"/>
      <c r="N99" s="34"/>
      <c r="O99" s="34"/>
      <c r="P99" s="34"/>
      <c r="Q99" s="34"/>
      <c r="R99" s="34"/>
      <c r="S99" s="34"/>
      <c r="T99" s="34"/>
      <c r="U99" s="34"/>
      <c r="V99" s="34"/>
      <c r="W99" s="34"/>
      <c r="X99" s="34"/>
      <c r="Y99" s="34"/>
      <c r="Z99" s="34"/>
    </row>
    <row r="100" spans="1:26" ht="12.75" customHeight="1" x14ac:dyDescent="0.2">
      <c r="A100" s="38"/>
      <c r="B100" s="40"/>
      <c r="C100" s="39"/>
      <c r="D100" s="39"/>
      <c r="E100" s="39"/>
      <c r="F100" s="39"/>
      <c r="G100" s="39"/>
      <c r="H100" s="39"/>
      <c r="I100" s="39"/>
      <c r="J100" s="86"/>
      <c r="K100" s="34"/>
      <c r="L100" s="34"/>
      <c r="M100" s="34"/>
      <c r="N100" s="34"/>
      <c r="O100" s="34"/>
      <c r="P100" s="34"/>
      <c r="Q100" s="34"/>
      <c r="R100" s="34"/>
      <c r="S100" s="34"/>
      <c r="T100" s="34"/>
      <c r="U100" s="34"/>
      <c r="V100" s="34"/>
      <c r="W100" s="34"/>
      <c r="X100" s="34"/>
      <c r="Y100" s="34"/>
      <c r="Z100" s="34"/>
    </row>
    <row r="101" spans="1:26" ht="12.75" customHeight="1" x14ac:dyDescent="0.2">
      <c r="A101" s="38"/>
      <c r="B101" s="40"/>
      <c r="C101" s="39"/>
      <c r="D101" s="39"/>
      <c r="E101" s="39"/>
      <c r="F101" s="39"/>
      <c r="G101" s="39"/>
      <c r="H101" s="39"/>
      <c r="I101" s="39"/>
      <c r="J101" s="86"/>
      <c r="K101" s="34"/>
      <c r="L101" s="34"/>
      <c r="M101" s="34"/>
      <c r="N101" s="34"/>
      <c r="O101" s="34"/>
      <c r="P101" s="34"/>
      <c r="Q101" s="34"/>
      <c r="R101" s="34"/>
      <c r="S101" s="34"/>
      <c r="T101" s="34"/>
      <c r="U101" s="34"/>
      <c r="V101" s="34"/>
      <c r="W101" s="34"/>
      <c r="X101" s="34"/>
      <c r="Y101" s="34"/>
      <c r="Z101" s="34"/>
    </row>
    <row r="102" spans="1:26" ht="12.75" customHeight="1" x14ac:dyDescent="0.2">
      <c r="A102" s="38"/>
      <c r="B102" s="40"/>
      <c r="C102" s="39"/>
      <c r="D102" s="39"/>
      <c r="E102" s="39"/>
      <c r="F102" s="39"/>
      <c r="G102" s="39"/>
      <c r="H102" s="39"/>
      <c r="I102" s="39"/>
      <c r="J102" s="86"/>
      <c r="K102" s="34"/>
      <c r="L102" s="34"/>
      <c r="M102" s="34"/>
      <c r="N102" s="34"/>
      <c r="O102" s="34"/>
      <c r="P102" s="34"/>
      <c r="Q102" s="34"/>
      <c r="R102" s="34"/>
      <c r="S102" s="34"/>
      <c r="T102" s="34"/>
      <c r="U102" s="34"/>
      <c r="V102" s="34"/>
      <c r="W102" s="34"/>
      <c r="X102" s="34"/>
      <c r="Y102" s="34"/>
      <c r="Z102" s="34"/>
    </row>
    <row r="103" spans="1:26" ht="12.75" customHeight="1" x14ac:dyDescent="0.2">
      <c r="A103" s="38"/>
      <c r="B103" s="40"/>
      <c r="C103" s="39"/>
      <c r="D103" s="39"/>
      <c r="E103" s="39"/>
      <c r="F103" s="39"/>
      <c r="G103" s="39"/>
      <c r="H103" s="39"/>
      <c r="I103" s="39"/>
      <c r="J103" s="86"/>
      <c r="K103" s="34"/>
      <c r="L103" s="34"/>
      <c r="M103" s="34"/>
      <c r="N103" s="34"/>
      <c r="O103" s="34"/>
      <c r="P103" s="34"/>
      <c r="Q103" s="34"/>
      <c r="R103" s="34"/>
      <c r="S103" s="34"/>
      <c r="T103" s="34"/>
      <c r="U103" s="34"/>
      <c r="V103" s="34"/>
      <c r="W103" s="34"/>
      <c r="X103" s="34"/>
      <c r="Y103" s="34"/>
      <c r="Z103" s="34"/>
    </row>
    <row r="104" spans="1:26" ht="12.75" customHeight="1" x14ac:dyDescent="0.2">
      <c r="A104" s="38"/>
      <c r="B104" s="40"/>
      <c r="C104" s="39"/>
      <c r="D104" s="39"/>
      <c r="E104" s="39"/>
      <c r="F104" s="39"/>
      <c r="G104" s="39"/>
      <c r="H104" s="39"/>
      <c r="I104" s="39"/>
      <c r="J104" s="86"/>
      <c r="K104" s="34"/>
      <c r="L104" s="34"/>
      <c r="M104" s="34"/>
      <c r="N104" s="34"/>
      <c r="O104" s="34"/>
      <c r="P104" s="34"/>
      <c r="Q104" s="34"/>
      <c r="R104" s="34"/>
      <c r="S104" s="34"/>
      <c r="T104" s="34"/>
      <c r="U104" s="34"/>
      <c r="V104" s="34"/>
      <c r="W104" s="34"/>
      <c r="X104" s="34"/>
      <c r="Y104" s="34"/>
      <c r="Z104" s="34"/>
    </row>
    <row r="105" spans="1:26" ht="12.75" customHeight="1" x14ac:dyDescent="0.2">
      <c r="A105" s="38"/>
      <c r="B105" s="40"/>
      <c r="C105" s="39"/>
      <c r="D105" s="39"/>
      <c r="E105" s="39"/>
      <c r="F105" s="39"/>
      <c r="G105" s="39"/>
      <c r="H105" s="39"/>
      <c r="I105" s="39"/>
      <c r="J105" s="86"/>
      <c r="K105" s="34"/>
      <c r="L105" s="34"/>
      <c r="M105" s="34"/>
      <c r="N105" s="34"/>
      <c r="O105" s="34"/>
      <c r="P105" s="34"/>
      <c r="Q105" s="34"/>
      <c r="R105" s="34"/>
      <c r="S105" s="34"/>
      <c r="T105" s="34"/>
      <c r="U105" s="34"/>
      <c r="V105" s="34"/>
      <c r="W105" s="34"/>
      <c r="X105" s="34"/>
      <c r="Y105" s="34"/>
      <c r="Z105" s="34"/>
    </row>
    <row r="106" spans="1:26" ht="12.75" customHeight="1" x14ac:dyDescent="0.2">
      <c r="A106" s="38"/>
      <c r="B106" s="40"/>
      <c r="C106" s="39"/>
      <c r="D106" s="39"/>
      <c r="E106" s="39"/>
      <c r="F106" s="39"/>
      <c r="G106" s="39"/>
      <c r="H106" s="39"/>
      <c r="I106" s="39"/>
      <c r="J106" s="86"/>
      <c r="K106" s="34"/>
      <c r="L106" s="34"/>
      <c r="M106" s="34"/>
      <c r="N106" s="34"/>
      <c r="O106" s="34"/>
      <c r="P106" s="34"/>
      <c r="Q106" s="34"/>
      <c r="R106" s="34"/>
      <c r="S106" s="34"/>
      <c r="T106" s="34"/>
      <c r="U106" s="34"/>
      <c r="V106" s="34"/>
      <c r="W106" s="34"/>
      <c r="X106" s="34"/>
      <c r="Y106" s="34"/>
      <c r="Z106" s="34"/>
    </row>
    <row r="107" spans="1:26" ht="12.75" customHeight="1" x14ac:dyDescent="0.2">
      <c r="A107" s="38"/>
      <c r="B107" s="40"/>
      <c r="C107" s="39"/>
      <c r="D107" s="39"/>
      <c r="E107" s="39"/>
      <c r="F107" s="39"/>
      <c r="G107" s="39"/>
      <c r="H107" s="39"/>
      <c r="I107" s="39"/>
      <c r="J107" s="86"/>
      <c r="K107" s="34"/>
      <c r="L107" s="34"/>
      <c r="M107" s="34"/>
      <c r="N107" s="34"/>
      <c r="O107" s="34"/>
      <c r="P107" s="34"/>
      <c r="Q107" s="34"/>
      <c r="R107" s="34"/>
      <c r="S107" s="34"/>
      <c r="T107" s="34"/>
      <c r="U107" s="34"/>
      <c r="V107" s="34"/>
      <c r="W107" s="34"/>
      <c r="X107" s="34"/>
      <c r="Y107" s="34"/>
      <c r="Z107" s="34"/>
    </row>
    <row r="108" spans="1:26" ht="12.75" customHeight="1" x14ac:dyDescent="0.2">
      <c r="A108" s="38"/>
      <c r="B108" s="40"/>
      <c r="C108" s="39"/>
      <c r="D108" s="39"/>
      <c r="E108" s="39"/>
      <c r="F108" s="39"/>
      <c r="G108" s="39"/>
      <c r="H108" s="39"/>
      <c r="I108" s="39"/>
      <c r="J108" s="86"/>
      <c r="K108" s="34"/>
      <c r="L108" s="34"/>
      <c r="M108" s="34"/>
      <c r="N108" s="34"/>
      <c r="O108" s="34"/>
      <c r="P108" s="34"/>
      <c r="Q108" s="34"/>
      <c r="R108" s="34"/>
      <c r="S108" s="34"/>
      <c r="T108" s="34"/>
      <c r="U108" s="34"/>
      <c r="V108" s="34"/>
      <c r="W108" s="34"/>
      <c r="X108" s="34"/>
      <c r="Y108" s="34"/>
      <c r="Z108" s="34"/>
    </row>
    <row r="109" spans="1:26" ht="12.75" customHeight="1" x14ac:dyDescent="0.2">
      <c r="A109" s="38"/>
      <c r="B109" s="40"/>
      <c r="C109" s="39"/>
      <c r="D109" s="39"/>
      <c r="E109" s="39"/>
      <c r="F109" s="39"/>
      <c r="G109" s="39"/>
      <c r="H109" s="39"/>
      <c r="I109" s="39"/>
      <c r="J109" s="86"/>
      <c r="K109" s="34"/>
      <c r="L109" s="34"/>
      <c r="M109" s="34"/>
      <c r="N109" s="34"/>
      <c r="O109" s="34"/>
      <c r="P109" s="34"/>
      <c r="Q109" s="34"/>
      <c r="R109" s="34"/>
      <c r="S109" s="34"/>
      <c r="T109" s="34"/>
      <c r="U109" s="34"/>
      <c r="V109" s="34"/>
      <c r="W109" s="34"/>
      <c r="X109" s="34"/>
      <c r="Y109" s="34"/>
      <c r="Z109" s="34"/>
    </row>
    <row r="110" spans="1:26" ht="12.75" customHeight="1" x14ac:dyDescent="0.2">
      <c r="A110" s="38"/>
      <c r="B110" s="40"/>
      <c r="C110" s="39"/>
      <c r="D110" s="39"/>
      <c r="E110" s="39"/>
      <c r="F110" s="39"/>
      <c r="G110" s="39"/>
      <c r="H110" s="39"/>
      <c r="I110" s="39"/>
      <c r="J110" s="86"/>
      <c r="K110" s="34"/>
      <c r="L110" s="34"/>
      <c r="M110" s="34"/>
      <c r="N110" s="34"/>
      <c r="O110" s="34"/>
      <c r="P110" s="34"/>
      <c r="Q110" s="34"/>
      <c r="R110" s="34"/>
      <c r="S110" s="34"/>
      <c r="T110" s="34"/>
      <c r="U110" s="34"/>
      <c r="V110" s="34"/>
      <c r="W110" s="34"/>
      <c r="X110" s="34"/>
      <c r="Y110" s="34"/>
      <c r="Z110" s="34"/>
    </row>
    <row r="111" spans="1:26" ht="12.75" customHeight="1" x14ac:dyDescent="0.2">
      <c r="A111" s="38"/>
      <c r="B111" s="40"/>
      <c r="C111" s="39"/>
      <c r="D111" s="39"/>
      <c r="E111" s="39"/>
      <c r="F111" s="39"/>
      <c r="G111" s="39"/>
      <c r="H111" s="39"/>
      <c r="I111" s="39"/>
      <c r="J111" s="86"/>
      <c r="K111" s="34"/>
      <c r="L111" s="34"/>
      <c r="M111" s="34"/>
      <c r="N111" s="34"/>
      <c r="O111" s="34"/>
      <c r="P111" s="34"/>
      <c r="Q111" s="34"/>
      <c r="R111" s="34"/>
      <c r="S111" s="34"/>
      <c r="T111" s="34"/>
      <c r="U111" s="34"/>
      <c r="V111" s="34"/>
      <c r="W111" s="34"/>
      <c r="X111" s="34"/>
      <c r="Y111" s="34"/>
      <c r="Z111" s="34"/>
    </row>
    <row r="112" spans="1:26" ht="12.75" customHeight="1" x14ac:dyDescent="0.2">
      <c r="A112" s="38"/>
      <c r="B112" s="40"/>
      <c r="C112" s="39"/>
      <c r="D112" s="39"/>
      <c r="E112" s="39"/>
      <c r="F112" s="39"/>
      <c r="G112" s="39"/>
      <c r="H112" s="39"/>
      <c r="I112" s="39"/>
      <c r="J112" s="86"/>
      <c r="K112" s="34"/>
      <c r="L112" s="34"/>
      <c r="M112" s="34"/>
      <c r="N112" s="34"/>
      <c r="O112" s="34"/>
      <c r="P112" s="34"/>
      <c r="Q112" s="34"/>
      <c r="R112" s="34"/>
      <c r="S112" s="34"/>
      <c r="T112" s="34"/>
      <c r="U112" s="34"/>
      <c r="V112" s="34"/>
      <c r="W112" s="34"/>
      <c r="X112" s="34"/>
      <c r="Y112" s="34"/>
      <c r="Z112" s="34"/>
    </row>
    <row r="113" spans="1:26" ht="12.75" customHeight="1" x14ac:dyDescent="0.2">
      <c r="A113" s="38"/>
      <c r="B113" s="40"/>
      <c r="C113" s="39"/>
      <c r="D113" s="39"/>
      <c r="E113" s="39"/>
      <c r="F113" s="39"/>
      <c r="G113" s="39"/>
      <c r="H113" s="39"/>
      <c r="I113" s="39"/>
      <c r="J113" s="86"/>
      <c r="K113" s="34"/>
      <c r="L113" s="34"/>
      <c r="M113" s="34"/>
      <c r="N113" s="34"/>
      <c r="O113" s="34"/>
      <c r="P113" s="34"/>
      <c r="Q113" s="34"/>
      <c r="R113" s="34"/>
      <c r="S113" s="34"/>
      <c r="T113" s="34"/>
      <c r="U113" s="34"/>
      <c r="V113" s="34"/>
      <c r="W113" s="34"/>
      <c r="X113" s="34"/>
      <c r="Y113" s="34"/>
      <c r="Z113" s="34"/>
    </row>
    <row r="114" spans="1:26" ht="12.75" customHeight="1" x14ac:dyDescent="0.2">
      <c r="A114" s="38"/>
      <c r="B114" s="40"/>
      <c r="C114" s="39"/>
      <c r="D114" s="39"/>
      <c r="E114" s="39"/>
      <c r="F114" s="39"/>
      <c r="G114" s="39"/>
      <c r="H114" s="39"/>
      <c r="I114" s="39"/>
      <c r="J114" s="86"/>
      <c r="K114" s="34"/>
      <c r="L114" s="34"/>
      <c r="M114" s="34"/>
      <c r="N114" s="34"/>
      <c r="O114" s="34"/>
      <c r="P114" s="34"/>
      <c r="Q114" s="34"/>
      <c r="R114" s="34"/>
      <c r="S114" s="34"/>
      <c r="T114" s="34"/>
      <c r="U114" s="34"/>
      <c r="V114" s="34"/>
      <c r="W114" s="34"/>
      <c r="X114" s="34"/>
      <c r="Y114" s="34"/>
      <c r="Z114" s="34"/>
    </row>
    <row r="115" spans="1:26" ht="12.75" customHeight="1" x14ac:dyDescent="0.2">
      <c r="A115" s="38"/>
      <c r="B115" s="40"/>
      <c r="C115" s="39"/>
      <c r="D115" s="39"/>
      <c r="E115" s="39"/>
      <c r="F115" s="39"/>
      <c r="G115" s="39"/>
      <c r="H115" s="39"/>
      <c r="I115" s="39"/>
      <c r="J115" s="86"/>
      <c r="K115" s="34"/>
      <c r="L115" s="34"/>
      <c r="M115" s="34"/>
      <c r="N115" s="34"/>
      <c r="O115" s="34"/>
      <c r="P115" s="34"/>
      <c r="Q115" s="34"/>
      <c r="R115" s="34"/>
      <c r="S115" s="34"/>
      <c r="T115" s="34"/>
      <c r="U115" s="34"/>
      <c r="V115" s="34"/>
      <c r="W115" s="34"/>
      <c r="X115" s="34"/>
      <c r="Y115" s="34"/>
      <c r="Z115" s="34"/>
    </row>
    <row r="116" spans="1:26" ht="12.75" customHeight="1" x14ac:dyDescent="0.2">
      <c r="A116" s="38"/>
      <c r="B116" s="40"/>
      <c r="C116" s="39"/>
      <c r="D116" s="39"/>
      <c r="E116" s="39"/>
      <c r="F116" s="39"/>
      <c r="G116" s="39"/>
      <c r="H116" s="39"/>
      <c r="I116" s="39"/>
      <c r="J116" s="86"/>
      <c r="K116" s="34"/>
      <c r="L116" s="34"/>
      <c r="M116" s="34"/>
      <c r="N116" s="34"/>
      <c r="O116" s="34"/>
      <c r="P116" s="34"/>
      <c r="Q116" s="34"/>
      <c r="R116" s="34"/>
      <c r="S116" s="34"/>
      <c r="T116" s="34"/>
      <c r="U116" s="34"/>
      <c r="V116" s="34"/>
      <c r="W116" s="34"/>
      <c r="X116" s="34"/>
      <c r="Y116" s="34"/>
      <c r="Z116" s="34"/>
    </row>
    <row r="117" spans="1:26" ht="12.75" customHeight="1" x14ac:dyDescent="0.2">
      <c r="A117" s="38"/>
      <c r="B117" s="40"/>
      <c r="C117" s="39"/>
      <c r="D117" s="39"/>
      <c r="E117" s="39"/>
      <c r="F117" s="39"/>
      <c r="G117" s="39"/>
      <c r="H117" s="39"/>
      <c r="I117" s="39"/>
      <c r="J117" s="86"/>
      <c r="K117" s="34"/>
      <c r="L117" s="34"/>
      <c r="M117" s="34"/>
      <c r="N117" s="34"/>
      <c r="O117" s="34"/>
      <c r="P117" s="34"/>
      <c r="Q117" s="34"/>
      <c r="R117" s="34"/>
      <c r="S117" s="34"/>
      <c r="T117" s="34"/>
      <c r="U117" s="34"/>
      <c r="V117" s="34"/>
      <c r="W117" s="34"/>
      <c r="X117" s="34"/>
      <c r="Y117" s="34"/>
      <c r="Z117" s="34"/>
    </row>
    <row r="118" spans="1:26" ht="12.75" customHeight="1" x14ac:dyDescent="0.2">
      <c r="A118" s="38"/>
      <c r="B118" s="40"/>
      <c r="C118" s="39"/>
      <c r="D118" s="39"/>
      <c r="E118" s="39"/>
      <c r="F118" s="39"/>
      <c r="G118" s="39"/>
      <c r="H118" s="39"/>
      <c r="I118" s="39"/>
      <c r="J118" s="86"/>
      <c r="K118" s="34"/>
      <c r="L118" s="34"/>
      <c r="M118" s="34"/>
      <c r="N118" s="34"/>
      <c r="O118" s="34"/>
      <c r="P118" s="34"/>
      <c r="Q118" s="34"/>
      <c r="R118" s="34"/>
      <c r="S118" s="34"/>
      <c r="T118" s="34"/>
      <c r="U118" s="34"/>
      <c r="V118" s="34"/>
      <c r="W118" s="34"/>
      <c r="X118" s="34"/>
      <c r="Y118" s="34"/>
      <c r="Z118" s="34"/>
    </row>
    <row r="119" spans="1:26" ht="12.75" customHeight="1" x14ac:dyDescent="0.2">
      <c r="A119" s="38"/>
      <c r="B119" s="40"/>
      <c r="C119" s="39"/>
      <c r="D119" s="39"/>
      <c r="E119" s="39"/>
      <c r="F119" s="39"/>
      <c r="G119" s="39"/>
      <c r="H119" s="39"/>
      <c r="I119" s="39"/>
      <c r="J119" s="86"/>
      <c r="K119" s="34"/>
      <c r="L119" s="34"/>
      <c r="M119" s="34"/>
      <c r="N119" s="34"/>
      <c r="O119" s="34"/>
      <c r="P119" s="34"/>
      <c r="Q119" s="34"/>
      <c r="R119" s="34"/>
      <c r="S119" s="34"/>
      <c r="T119" s="34"/>
      <c r="U119" s="34"/>
      <c r="V119" s="34"/>
      <c r="W119" s="34"/>
      <c r="X119" s="34"/>
      <c r="Y119" s="34"/>
      <c r="Z119" s="34"/>
    </row>
    <row r="120" spans="1:26" ht="12.75" customHeight="1" x14ac:dyDescent="0.2">
      <c r="A120" s="38"/>
      <c r="B120" s="40"/>
      <c r="C120" s="39"/>
      <c r="D120" s="39"/>
      <c r="E120" s="39"/>
      <c r="F120" s="39"/>
      <c r="G120" s="39"/>
      <c r="H120" s="39"/>
      <c r="I120" s="39"/>
      <c r="J120" s="86"/>
      <c r="K120" s="34"/>
      <c r="L120" s="34"/>
      <c r="M120" s="34"/>
      <c r="N120" s="34"/>
      <c r="O120" s="34"/>
      <c r="P120" s="34"/>
      <c r="Q120" s="34"/>
      <c r="R120" s="34"/>
      <c r="S120" s="34"/>
      <c r="T120" s="34"/>
      <c r="U120" s="34"/>
      <c r="V120" s="34"/>
      <c r="W120" s="34"/>
      <c r="X120" s="34"/>
      <c r="Y120" s="34"/>
      <c r="Z120" s="34"/>
    </row>
    <row r="121" spans="1:26" ht="12.75" customHeight="1" x14ac:dyDescent="0.2">
      <c r="A121" s="38"/>
      <c r="B121" s="40"/>
      <c r="C121" s="39"/>
      <c r="D121" s="39"/>
      <c r="E121" s="39"/>
      <c r="F121" s="39"/>
      <c r="G121" s="39"/>
      <c r="H121" s="39"/>
      <c r="I121" s="39"/>
      <c r="J121" s="86"/>
      <c r="K121" s="34"/>
      <c r="L121" s="34"/>
      <c r="M121" s="34"/>
      <c r="N121" s="34"/>
      <c r="O121" s="34"/>
      <c r="P121" s="34"/>
      <c r="Q121" s="34"/>
      <c r="R121" s="34"/>
      <c r="S121" s="34"/>
      <c r="T121" s="34"/>
      <c r="U121" s="34"/>
      <c r="V121" s="34"/>
      <c r="W121" s="34"/>
      <c r="X121" s="34"/>
      <c r="Y121" s="34"/>
      <c r="Z121" s="34"/>
    </row>
    <row r="122" spans="1:26" ht="12.75" customHeight="1" x14ac:dyDescent="0.2">
      <c r="A122" s="38"/>
      <c r="B122" s="40"/>
      <c r="C122" s="39"/>
      <c r="D122" s="39"/>
      <c r="E122" s="39"/>
      <c r="F122" s="39"/>
      <c r="G122" s="39"/>
      <c r="H122" s="39"/>
      <c r="I122" s="39"/>
      <c r="J122" s="86"/>
      <c r="K122" s="34"/>
      <c r="L122" s="34"/>
      <c r="M122" s="34"/>
      <c r="N122" s="34"/>
      <c r="O122" s="34"/>
      <c r="P122" s="34"/>
      <c r="Q122" s="34"/>
      <c r="R122" s="34"/>
      <c r="S122" s="34"/>
      <c r="T122" s="34"/>
      <c r="U122" s="34"/>
      <c r="V122" s="34"/>
      <c r="W122" s="34"/>
      <c r="X122" s="34"/>
      <c r="Y122" s="34"/>
      <c r="Z122" s="34"/>
    </row>
    <row r="123" spans="1:26" ht="12.75" customHeight="1" x14ac:dyDescent="0.2">
      <c r="A123" s="38"/>
      <c r="B123" s="40"/>
      <c r="C123" s="39"/>
      <c r="D123" s="39"/>
      <c r="E123" s="39"/>
      <c r="F123" s="39"/>
      <c r="G123" s="39"/>
      <c r="H123" s="39"/>
      <c r="I123" s="39"/>
      <c r="J123" s="86"/>
      <c r="K123" s="34"/>
      <c r="L123" s="34"/>
      <c r="M123" s="34"/>
      <c r="N123" s="34"/>
      <c r="O123" s="34"/>
      <c r="P123" s="34"/>
      <c r="Q123" s="34"/>
      <c r="R123" s="34"/>
      <c r="S123" s="34"/>
      <c r="T123" s="34"/>
      <c r="U123" s="34"/>
      <c r="V123" s="34"/>
      <c r="W123" s="34"/>
      <c r="X123" s="34"/>
      <c r="Y123" s="34"/>
      <c r="Z123" s="34"/>
    </row>
    <row r="124" spans="1:26" ht="12.75" customHeight="1" x14ac:dyDescent="0.2">
      <c r="A124" s="38"/>
      <c r="B124" s="40"/>
      <c r="C124" s="39"/>
      <c r="D124" s="39"/>
      <c r="E124" s="39"/>
      <c r="F124" s="39"/>
      <c r="G124" s="39"/>
      <c r="H124" s="39"/>
      <c r="I124" s="39"/>
      <c r="J124" s="86"/>
      <c r="K124" s="34"/>
      <c r="L124" s="34"/>
      <c r="M124" s="34"/>
      <c r="N124" s="34"/>
      <c r="O124" s="34"/>
      <c r="P124" s="34"/>
      <c r="Q124" s="34"/>
      <c r="R124" s="34"/>
      <c r="S124" s="34"/>
      <c r="T124" s="34"/>
      <c r="U124" s="34"/>
      <c r="V124" s="34"/>
      <c r="W124" s="34"/>
      <c r="X124" s="34"/>
      <c r="Y124" s="34"/>
      <c r="Z124" s="34"/>
    </row>
    <row r="125" spans="1:26" ht="12.75" customHeight="1" x14ac:dyDescent="0.2">
      <c r="A125" s="38"/>
      <c r="B125" s="40"/>
      <c r="C125" s="39"/>
      <c r="D125" s="39"/>
      <c r="E125" s="39"/>
      <c r="F125" s="39"/>
      <c r="G125" s="39"/>
      <c r="H125" s="39"/>
      <c r="I125" s="39"/>
      <c r="J125" s="86"/>
      <c r="K125" s="34"/>
      <c r="L125" s="34"/>
      <c r="M125" s="34"/>
      <c r="N125" s="34"/>
      <c r="O125" s="34"/>
      <c r="P125" s="34"/>
      <c r="Q125" s="34"/>
      <c r="R125" s="34"/>
      <c r="S125" s="34"/>
      <c r="T125" s="34"/>
      <c r="U125" s="34"/>
      <c r="V125" s="34"/>
      <c r="W125" s="34"/>
      <c r="X125" s="34"/>
      <c r="Y125" s="34"/>
      <c r="Z125" s="34"/>
    </row>
    <row r="126" spans="1:26" ht="12.75" customHeight="1" x14ac:dyDescent="0.2">
      <c r="A126" s="38"/>
      <c r="B126" s="40"/>
      <c r="C126" s="39"/>
      <c r="D126" s="39"/>
      <c r="E126" s="39"/>
      <c r="F126" s="39"/>
      <c r="G126" s="39"/>
      <c r="H126" s="39"/>
      <c r="I126" s="39"/>
      <c r="J126" s="86"/>
      <c r="K126" s="34"/>
      <c r="L126" s="34"/>
      <c r="M126" s="34"/>
      <c r="N126" s="34"/>
      <c r="O126" s="34"/>
      <c r="P126" s="34"/>
      <c r="Q126" s="34"/>
      <c r="R126" s="34"/>
      <c r="S126" s="34"/>
      <c r="T126" s="34"/>
      <c r="U126" s="34"/>
      <c r="V126" s="34"/>
      <c r="W126" s="34"/>
      <c r="X126" s="34"/>
      <c r="Y126" s="34"/>
      <c r="Z126" s="34"/>
    </row>
    <row r="127" spans="1:26" ht="12.75" customHeight="1" x14ac:dyDescent="0.2">
      <c r="A127" s="38"/>
      <c r="B127" s="40"/>
      <c r="C127" s="39"/>
      <c r="D127" s="39"/>
      <c r="E127" s="39"/>
      <c r="F127" s="39"/>
      <c r="G127" s="39"/>
      <c r="H127" s="39"/>
      <c r="I127" s="39"/>
      <c r="J127" s="86"/>
      <c r="K127" s="34"/>
      <c r="L127" s="34"/>
      <c r="M127" s="34"/>
      <c r="N127" s="34"/>
      <c r="O127" s="34"/>
      <c r="P127" s="34"/>
      <c r="Q127" s="34"/>
      <c r="R127" s="34"/>
      <c r="S127" s="34"/>
      <c r="T127" s="34"/>
      <c r="U127" s="34"/>
      <c r="V127" s="34"/>
      <c r="W127" s="34"/>
      <c r="X127" s="34"/>
      <c r="Y127" s="34"/>
      <c r="Z127" s="34"/>
    </row>
    <row r="128" spans="1:26" ht="12.75" customHeight="1" x14ac:dyDescent="0.2">
      <c r="A128" s="38"/>
      <c r="B128" s="40"/>
      <c r="C128" s="39"/>
      <c r="D128" s="39"/>
      <c r="E128" s="39"/>
      <c r="F128" s="39"/>
      <c r="G128" s="39"/>
      <c r="H128" s="39"/>
      <c r="I128" s="39"/>
      <c r="J128" s="86"/>
      <c r="K128" s="34"/>
      <c r="L128" s="34"/>
      <c r="M128" s="34"/>
      <c r="N128" s="34"/>
      <c r="O128" s="34"/>
      <c r="P128" s="34"/>
      <c r="Q128" s="34"/>
      <c r="R128" s="34"/>
      <c r="S128" s="34"/>
      <c r="T128" s="34"/>
      <c r="U128" s="34"/>
      <c r="V128" s="34"/>
      <c r="W128" s="34"/>
      <c r="X128" s="34"/>
      <c r="Y128" s="34"/>
      <c r="Z128" s="34"/>
    </row>
    <row r="129" spans="1:26" ht="12.75" customHeight="1" x14ac:dyDescent="0.2">
      <c r="A129" s="38"/>
      <c r="B129" s="40"/>
      <c r="C129" s="39"/>
      <c r="D129" s="39"/>
      <c r="E129" s="39"/>
      <c r="F129" s="39"/>
      <c r="G129" s="39"/>
      <c r="H129" s="39"/>
      <c r="I129" s="39"/>
      <c r="J129" s="86"/>
      <c r="K129" s="34"/>
      <c r="L129" s="34"/>
      <c r="M129" s="34"/>
      <c r="N129" s="34"/>
      <c r="O129" s="34"/>
      <c r="P129" s="34"/>
      <c r="Q129" s="34"/>
      <c r="R129" s="34"/>
      <c r="S129" s="34"/>
      <c r="T129" s="34"/>
      <c r="U129" s="34"/>
      <c r="V129" s="34"/>
      <c r="W129" s="34"/>
      <c r="X129" s="34"/>
      <c r="Y129" s="34"/>
      <c r="Z129" s="34"/>
    </row>
    <row r="130" spans="1:26" ht="12.75" customHeight="1" x14ac:dyDescent="0.2">
      <c r="A130" s="38"/>
      <c r="B130" s="40"/>
      <c r="C130" s="39"/>
      <c r="D130" s="39"/>
      <c r="E130" s="39"/>
      <c r="F130" s="39"/>
      <c r="G130" s="39"/>
      <c r="H130" s="39"/>
      <c r="I130" s="39"/>
      <c r="J130" s="86"/>
      <c r="K130" s="34"/>
      <c r="L130" s="34"/>
      <c r="M130" s="34"/>
      <c r="N130" s="34"/>
      <c r="O130" s="34"/>
      <c r="P130" s="34"/>
      <c r="Q130" s="34"/>
      <c r="R130" s="34"/>
      <c r="S130" s="34"/>
      <c r="T130" s="34"/>
      <c r="U130" s="34"/>
      <c r="V130" s="34"/>
      <c r="W130" s="34"/>
      <c r="X130" s="34"/>
      <c r="Y130" s="34"/>
      <c r="Z130" s="34"/>
    </row>
    <row r="131" spans="1:26" ht="12.75" customHeight="1" x14ac:dyDescent="0.2">
      <c r="A131" s="38"/>
      <c r="B131" s="40"/>
      <c r="C131" s="39"/>
      <c r="D131" s="39"/>
      <c r="E131" s="39"/>
      <c r="F131" s="39"/>
      <c r="G131" s="39"/>
      <c r="H131" s="39"/>
      <c r="I131" s="39"/>
      <c r="J131" s="86"/>
      <c r="K131" s="34"/>
      <c r="L131" s="34"/>
      <c r="M131" s="34"/>
      <c r="N131" s="34"/>
      <c r="O131" s="34"/>
      <c r="P131" s="34"/>
      <c r="Q131" s="34"/>
      <c r="R131" s="34"/>
      <c r="S131" s="34"/>
      <c r="T131" s="34"/>
      <c r="U131" s="34"/>
      <c r="V131" s="34"/>
      <c r="W131" s="34"/>
      <c r="X131" s="34"/>
      <c r="Y131" s="34"/>
      <c r="Z131" s="34"/>
    </row>
    <row r="132" spans="1:26" ht="12.75" customHeight="1" x14ac:dyDescent="0.2">
      <c r="A132" s="38"/>
      <c r="B132" s="40"/>
      <c r="C132" s="39"/>
      <c r="D132" s="39"/>
      <c r="E132" s="39"/>
      <c r="F132" s="39"/>
      <c r="G132" s="39"/>
      <c r="H132" s="39"/>
      <c r="I132" s="39"/>
      <c r="J132" s="86"/>
      <c r="K132" s="34"/>
      <c r="L132" s="34"/>
      <c r="M132" s="34"/>
      <c r="N132" s="34"/>
      <c r="O132" s="34"/>
      <c r="P132" s="34"/>
      <c r="Q132" s="34"/>
      <c r="R132" s="34"/>
      <c r="S132" s="34"/>
      <c r="T132" s="34"/>
      <c r="U132" s="34"/>
      <c r="V132" s="34"/>
      <c r="W132" s="34"/>
      <c r="X132" s="34"/>
      <c r="Y132" s="34"/>
      <c r="Z132" s="34"/>
    </row>
    <row r="133" spans="1:26" ht="12.75" customHeight="1" x14ac:dyDescent="0.2">
      <c r="A133" s="38"/>
      <c r="B133" s="40"/>
      <c r="C133" s="39"/>
      <c r="D133" s="39"/>
      <c r="E133" s="39"/>
      <c r="F133" s="39"/>
      <c r="G133" s="39"/>
      <c r="H133" s="39"/>
      <c r="I133" s="39"/>
      <c r="J133" s="86"/>
      <c r="K133" s="34"/>
      <c r="L133" s="34"/>
      <c r="M133" s="34"/>
      <c r="N133" s="34"/>
      <c r="O133" s="34"/>
      <c r="P133" s="34"/>
      <c r="Q133" s="34"/>
      <c r="R133" s="34"/>
      <c r="S133" s="34"/>
      <c r="T133" s="34"/>
      <c r="U133" s="34"/>
      <c r="V133" s="34"/>
      <c r="W133" s="34"/>
      <c r="X133" s="34"/>
      <c r="Y133" s="34"/>
      <c r="Z133" s="34"/>
    </row>
    <row r="134" spans="1:26" ht="12.75" customHeight="1" x14ac:dyDescent="0.2">
      <c r="A134" s="38"/>
      <c r="B134" s="40"/>
      <c r="C134" s="39"/>
      <c r="D134" s="39"/>
      <c r="E134" s="39"/>
      <c r="F134" s="39"/>
      <c r="G134" s="39"/>
      <c r="H134" s="39"/>
      <c r="I134" s="39"/>
      <c r="J134" s="86"/>
      <c r="K134" s="34"/>
      <c r="L134" s="34"/>
      <c r="M134" s="34"/>
      <c r="N134" s="34"/>
      <c r="O134" s="34"/>
      <c r="P134" s="34"/>
      <c r="Q134" s="34"/>
      <c r="R134" s="34"/>
      <c r="S134" s="34"/>
      <c r="T134" s="34"/>
      <c r="U134" s="34"/>
      <c r="V134" s="34"/>
      <c r="W134" s="34"/>
      <c r="X134" s="34"/>
      <c r="Y134" s="34"/>
      <c r="Z134" s="34"/>
    </row>
    <row r="135" spans="1:26" ht="12.75" customHeight="1" x14ac:dyDescent="0.2">
      <c r="A135" s="38"/>
      <c r="B135" s="40"/>
      <c r="C135" s="39"/>
      <c r="D135" s="39"/>
      <c r="E135" s="39"/>
      <c r="F135" s="39"/>
      <c r="G135" s="39"/>
      <c r="H135" s="39"/>
      <c r="I135" s="39"/>
      <c r="J135" s="86"/>
      <c r="K135" s="34"/>
      <c r="L135" s="34"/>
      <c r="M135" s="34"/>
      <c r="N135" s="34"/>
      <c r="O135" s="34"/>
      <c r="P135" s="34"/>
      <c r="Q135" s="34"/>
      <c r="R135" s="34"/>
      <c r="S135" s="34"/>
      <c r="T135" s="34"/>
      <c r="U135" s="34"/>
      <c r="V135" s="34"/>
      <c r="W135" s="34"/>
      <c r="X135" s="34"/>
      <c r="Y135" s="34"/>
      <c r="Z135" s="34"/>
    </row>
    <row r="136" spans="1:26" ht="12.75" customHeight="1" x14ac:dyDescent="0.2">
      <c r="A136" s="38"/>
      <c r="B136" s="40"/>
      <c r="C136" s="39"/>
      <c r="D136" s="39"/>
      <c r="E136" s="39"/>
      <c r="F136" s="39"/>
      <c r="G136" s="39"/>
      <c r="H136" s="39"/>
      <c r="I136" s="39"/>
      <c r="J136" s="86"/>
      <c r="K136" s="34"/>
      <c r="L136" s="34"/>
      <c r="M136" s="34"/>
      <c r="N136" s="34"/>
      <c r="O136" s="34"/>
      <c r="P136" s="34"/>
      <c r="Q136" s="34"/>
      <c r="R136" s="34"/>
      <c r="S136" s="34"/>
      <c r="T136" s="34"/>
      <c r="U136" s="34"/>
      <c r="V136" s="34"/>
      <c r="W136" s="34"/>
      <c r="X136" s="34"/>
      <c r="Y136" s="34"/>
      <c r="Z136" s="34"/>
    </row>
    <row r="137" spans="1:26" ht="12.75" customHeight="1" x14ac:dyDescent="0.2">
      <c r="A137" s="38"/>
      <c r="B137" s="40"/>
      <c r="C137" s="39"/>
      <c r="D137" s="39"/>
      <c r="E137" s="39"/>
      <c r="F137" s="39"/>
      <c r="G137" s="39"/>
      <c r="H137" s="39"/>
      <c r="I137" s="39"/>
      <c r="J137" s="86"/>
      <c r="K137" s="34"/>
      <c r="L137" s="34"/>
      <c r="M137" s="34"/>
      <c r="N137" s="34"/>
      <c r="O137" s="34"/>
      <c r="P137" s="34"/>
      <c r="Q137" s="34"/>
      <c r="R137" s="34"/>
      <c r="S137" s="34"/>
      <c r="T137" s="34"/>
      <c r="U137" s="34"/>
      <c r="V137" s="34"/>
      <c r="W137" s="34"/>
      <c r="X137" s="34"/>
      <c r="Y137" s="34"/>
      <c r="Z137" s="34"/>
    </row>
    <row r="138" spans="1:26" ht="12.75" customHeight="1" x14ac:dyDescent="0.2">
      <c r="A138" s="38"/>
      <c r="B138" s="40"/>
      <c r="C138" s="39"/>
      <c r="D138" s="39"/>
      <c r="E138" s="39"/>
      <c r="F138" s="39"/>
      <c r="G138" s="39"/>
      <c r="H138" s="39"/>
      <c r="I138" s="39"/>
      <c r="J138" s="86"/>
      <c r="K138" s="34"/>
      <c r="L138" s="34"/>
      <c r="M138" s="34"/>
      <c r="N138" s="34"/>
      <c r="O138" s="34"/>
      <c r="P138" s="34"/>
      <c r="Q138" s="34"/>
      <c r="R138" s="34"/>
      <c r="S138" s="34"/>
      <c r="T138" s="34"/>
      <c r="U138" s="34"/>
      <c r="V138" s="34"/>
      <c r="W138" s="34"/>
      <c r="X138" s="34"/>
      <c r="Y138" s="34"/>
      <c r="Z138" s="34"/>
    </row>
    <row r="139" spans="1:26" ht="12.75" customHeight="1" x14ac:dyDescent="0.2">
      <c r="A139" s="38"/>
      <c r="B139" s="40"/>
      <c r="C139" s="39"/>
      <c r="D139" s="39"/>
      <c r="E139" s="39"/>
      <c r="F139" s="39"/>
      <c r="G139" s="39"/>
      <c r="H139" s="39"/>
      <c r="I139" s="39"/>
      <c r="J139" s="86"/>
      <c r="K139" s="34"/>
      <c r="L139" s="34"/>
      <c r="M139" s="34"/>
      <c r="N139" s="34"/>
      <c r="O139" s="34"/>
      <c r="P139" s="34"/>
      <c r="Q139" s="34"/>
      <c r="R139" s="34"/>
      <c r="S139" s="34"/>
      <c r="T139" s="34"/>
      <c r="U139" s="34"/>
      <c r="V139" s="34"/>
      <c r="W139" s="34"/>
      <c r="X139" s="34"/>
      <c r="Y139" s="34"/>
      <c r="Z139" s="34"/>
    </row>
    <row r="140" spans="1:26" ht="12.75" customHeight="1" x14ac:dyDescent="0.2">
      <c r="A140" s="38"/>
      <c r="B140" s="40"/>
      <c r="C140" s="39"/>
      <c r="D140" s="39"/>
      <c r="E140" s="39"/>
      <c r="F140" s="39"/>
      <c r="G140" s="39"/>
      <c r="H140" s="39"/>
      <c r="I140" s="39"/>
      <c r="J140" s="86"/>
      <c r="K140" s="34"/>
      <c r="L140" s="34"/>
      <c r="M140" s="34"/>
      <c r="N140" s="34"/>
      <c r="O140" s="34"/>
      <c r="P140" s="34"/>
      <c r="Q140" s="34"/>
      <c r="R140" s="34"/>
      <c r="S140" s="34"/>
      <c r="T140" s="34"/>
      <c r="U140" s="34"/>
      <c r="V140" s="34"/>
      <c r="W140" s="34"/>
      <c r="X140" s="34"/>
      <c r="Y140" s="34"/>
      <c r="Z140" s="34"/>
    </row>
    <row r="141" spans="1:26" ht="12.75" customHeight="1" x14ac:dyDescent="0.2">
      <c r="A141" s="38"/>
      <c r="B141" s="40"/>
      <c r="C141" s="39"/>
      <c r="D141" s="39"/>
      <c r="E141" s="39"/>
      <c r="F141" s="39"/>
      <c r="G141" s="39"/>
      <c r="H141" s="39"/>
      <c r="I141" s="39"/>
      <c r="J141" s="86"/>
      <c r="K141" s="34"/>
      <c r="L141" s="34"/>
      <c r="M141" s="34"/>
      <c r="N141" s="34"/>
      <c r="O141" s="34"/>
      <c r="P141" s="34"/>
      <c r="Q141" s="34"/>
      <c r="R141" s="34"/>
      <c r="S141" s="34"/>
      <c r="T141" s="34"/>
      <c r="U141" s="34"/>
      <c r="V141" s="34"/>
      <c r="W141" s="34"/>
      <c r="X141" s="34"/>
      <c r="Y141" s="34"/>
      <c r="Z141" s="34"/>
    </row>
    <row r="142" spans="1:26" ht="12.75" customHeight="1" x14ac:dyDescent="0.2">
      <c r="A142" s="38"/>
      <c r="B142" s="40"/>
      <c r="C142" s="39"/>
      <c r="D142" s="39"/>
      <c r="E142" s="39"/>
      <c r="F142" s="39"/>
      <c r="G142" s="39"/>
      <c r="H142" s="39"/>
      <c r="I142" s="39"/>
      <c r="J142" s="86"/>
      <c r="K142" s="34"/>
      <c r="L142" s="34"/>
      <c r="M142" s="34"/>
      <c r="N142" s="34"/>
      <c r="O142" s="34"/>
      <c r="P142" s="34"/>
      <c r="Q142" s="34"/>
      <c r="R142" s="34"/>
      <c r="S142" s="34"/>
      <c r="T142" s="34"/>
      <c r="U142" s="34"/>
      <c r="V142" s="34"/>
      <c r="W142" s="34"/>
      <c r="X142" s="34"/>
      <c r="Y142" s="34"/>
      <c r="Z142" s="34"/>
    </row>
    <row r="143" spans="1:26" ht="12.75" customHeight="1" x14ac:dyDescent="0.2">
      <c r="A143" s="38"/>
      <c r="B143" s="40"/>
      <c r="C143" s="39"/>
      <c r="D143" s="39"/>
      <c r="E143" s="39"/>
      <c r="F143" s="39"/>
      <c r="G143" s="39"/>
      <c r="H143" s="39"/>
      <c r="I143" s="39"/>
      <c r="J143" s="86"/>
      <c r="K143" s="34"/>
      <c r="L143" s="34"/>
      <c r="M143" s="34"/>
      <c r="N143" s="34"/>
      <c r="O143" s="34"/>
      <c r="P143" s="34"/>
      <c r="Q143" s="34"/>
      <c r="R143" s="34"/>
      <c r="S143" s="34"/>
      <c r="T143" s="34"/>
      <c r="U143" s="34"/>
      <c r="V143" s="34"/>
      <c r="W143" s="34"/>
      <c r="X143" s="34"/>
      <c r="Y143" s="34"/>
      <c r="Z143" s="34"/>
    </row>
    <row r="144" spans="1:26" ht="12.75" customHeight="1" x14ac:dyDescent="0.2">
      <c r="A144" s="38"/>
      <c r="B144" s="40"/>
      <c r="C144" s="39"/>
      <c r="D144" s="39"/>
      <c r="E144" s="39"/>
      <c r="F144" s="39"/>
      <c r="G144" s="39"/>
      <c r="H144" s="39"/>
      <c r="I144" s="39"/>
      <c r="J144" s="86"/>
      <c r="K144" s="34"/>
      <c r="L144" s="34"/>
      <c r="M144" s="34"/>
      <c r="N144" s="34"/>
      <c r="O144" s="34"/>
      <c r="P144" s="34"/>
      <c r="Q144" s="34"/>
      <c r="R144" s="34"/>
      <c r="S144" s="34"/>
      <c r="T144" s="34"/>
      <c r="U144" s="34"/>
      <c r="V144" s="34"/>
      <c r="W144" s="34"/>
      <c r="X144" s="34"/>
      <c r="Y144" s="34"/>
      <c r="Z144" s="34"/>
    </row>
    <row r="145" spans="1:26" ht="12.75" customHeight="1" x14ac:dyDescent="0.2">
      <c r="A145" s="38"/>
      <c r="B145" s="40"/>
      <c r="C145" s="39"/>
      <c r="D145" s="39"/>
      <c r="E145" s="39"/>
      <c r="F145" s="39"/>
      <c r="G145" s="39"/>
      <c r="H145" s="39"/>
      <c r="I145" s="39"/>
      <c r="J145" s="86"/>
      <c r="K145" s="34"/>
      <c r="L145" s="34"/>
      <c r="M145" s="34"/>
      <c r="N145" s="34"/>
      <c r="O145" s="34"/>
      <c r="P145" s="34"/>
      <c r="Q145" s="34"/>
      <c r="R145" s="34"/>
      <c r="S145" s="34"/>
      <c r="T145" s="34"/>
      <c r="U145" s="34"/>
      <c r="V145" s="34"/>
      <c r="W145" s="34"/>
      <c r="X145" s="34"/>
      <c r="Y145" s="34"/>
      <c r="Z145" s="34"/>
    </row>
    <row r="146" spans="1:26" ht="12.75" customHeight="1" x14ac:dyDescent="0.2">
      <c r="A146" s="38"/>
      <c r="B146" s="40"/>
      <c r="C146" s="39"/>
      <c r="D146" s="39"/>
      <c r="E146" s="39"/>
      <c r="F146" s="39"/>
      <c r="G146" s="39"/>
      <c r="H146" s="39"/>
      <c r="I146" s="39"/>
      <c r="J146" s="86"/>
      <c r="K146" s="34"/>
      <c r="L146" s="34"/>
      <c r="M146" s="34"/>
      <c r="N146" s="34"/>
      <c r="O146" s="34"/>
      <c r="P146" s="34"/>
      <c r="Q146" s="34"/>
      <c r="R146" s="34"/>
      <c r="S146" s="34"/>
      <c r="T146" s="34"/>
      <c r="U146" s="34"/>
      <c r="V146" s="34"/>
      <c r="W146" s="34"/>
      <c r="X146" s="34"/>
      <c r="Y146" s="34"/>
      <c r="Z146" s="34"/>
    </row>
    <row r="147" spans="1:26" ht="12.75" customHeight="1" x14ac:dyDescent="0.2">
      <c r="A147" s="38"/>
      <c r="B147" s="40"/>
      <c r="C147" s="39"/>
      <c r="D147" s="39"/>
      <c r="E147" s="39"/>
      <c r="F147" s="39"/>
      <c r="G147" s="39"/>
      <c r="H147" s="39"/>
      <c r="I147" s="39"/>
      <c r="J147" s="86"/>
      <c r="K147" s="34"/>
      <c r="L147" s="34"/>
      <c r="M147" s="34"/>
      <c r="N147" s="34"/>
      <c r="O147" s="34"/>
      <c r="P147" s="34"/>
      <c r="Q147" s="34"/>
      <c r="R147" s="34"/>
      <c r="S147" s="34"/>
      <c r="T147" s="34"/>
      <c r="U147" s="34"/>
      <c r="V147" s="34"/>
      <c r="W147" s="34"/>
      <c r="X147" s="34"/>
      <c r="Y147" s="34"/>
      <c r="Z147" s="34"/>
    </row>
    <row r="148" spans="1:26" ht="12.75" customHeight="1" x14ac:dyDescent="0.2">
      <c r="A148" s="38"/>
      <c r="B148" s="40"/>
      <c r="C148" s="39"/>
      <c r="D148" s="39"/>
      <c r="E148" s="39"/>
      <c r="F148" s="39"/>
      <c r="G148" s="39"/>
      <c r="H148" s="39"/>
      <c r="I148" s="39"/>
      <c r="J148" s="86"/>
      <c r="K148" s="34"/>
      <c r="L148" s="34"/>
      <c r="M148" s="34"/>
      <c r="N148" s="34"/>
      <c r="O148" s="34"/>
      <c r="P148" s="34"/>
      <c r="Q148" s="34"/>
      <c r="R148" s="34"/>
      <c r="S148" s="34"/>
      <c r="T148" s="34"/>
      <c r="U148" s="34"/>
      <c r="V148" s="34"/>
      <c r="W148" s="34"/>
      <c r="X148" s="34"/>
      <c r="Y148" s="34"/>
      <c r="Z148" s="34"/>
    </row>
    <row r="149" spans="1:26" ht="12.75" customHeight="1" x14ac:dyDescent="0.2">
      <c r="A149" s="38"/>
      <c r="B149" s="40"/>
      <c r="C149" s="39"/>
      <c r="D149" s="39"/>
      <c r="E149" s="39"/>
      <c r="F149" s="39"/>
      <c r="G149" s="39"/>
      <c r="H149" s="39"/>
      <c r="I149" s="39"/>
      <c r="J149" s="86"/>
      <c r="K149" s="34"/>
      <c r="L149" s="34"/>
      <c r="M149" s="34"/>
      <c r="N149" s="34"/>
      <c r="O149" s="34"/>
      <c r="P149" s="34"/>
      <c r="Q149" s="34"/>
      <c r="R149" s="34"/>
      <c r="S149" s="34"/>
      <c r="T149" s="34"/>
      <c r="U149" s="34"/>
      <c r="V149" s="34"/>
      <c r="W149" s="34"/>
      <c r="X149" s="34"/>
      <c r="Y149" s="34"/>
      <c r="Z149" s="34"/>
    </row>
    <row r="150" spans="1:26" ht="12.75" customHeight="1" x14ac:dyDescent="0.2">
      <c r="A150" s="38"/>
      <c r="B150" s="40"/>
      <c r="C150" s="39"/>
      <c r="D150" s="39"/>
      <c r="E150" s="39"/>
      <c r="F150" s="39"/>
      <c r="G150" s="39"/>
      <c r="H150" s="39"/>
      <c r="I150" s="39"/>
      <c r="J150" s="86"/>
      <c r="K150" s="34"/>
      <c r="L150" s="34"/>
      <c r="M150" s="34"/>
      <c r="N150" s="34"/>
      <c r="O150" s="34"/>
      <c r="P150" s="34"/>
      <c r="Q150" s="34"/>
      <c r="R150" s="34"/>
      <c r="S150" s="34"/>
      <c r="T150" s="34"/>
      <c r="U150" s="34"/>
      <c r="V150" s="34"/>
      <c r="W150" s="34"/>
      <c r="X150" s="34"/>
      <c r="Y150" s="34"/>
      <c r="Z150" s="34"/>
    </row>
    <row r="151" spans="1:26" ht="12.75" customHeight="1" x14ac:dyDescent="0.2">
      <c r="A151" s="38"/>
      <c r="B151" s="40"/>
      <c r="C151" s="39"/>
      <c r="D151" s="39"/>
      <c r="E151" s="39"/>
      <c r="F151" s="39"/>
      <c r="G151" s="39"/>
      <c r="H151" s="39"/>
      <c r="I151" s="39"/>
      <c r="J151" s="86"/>
      <c r="K151" s="34"/>
      <c r="L151" s="34"/>
      <c r="M151" s="34"/>
      <c r="N151" s="34"/>
      <c r="O151" s="34"/>
      <c r="P151" s="34"/>
      <c r="Q151" s="34"/>
      <c r="R151" s="34"/>
      <c r="S151" s="34"/>
      <c r="T151" s="34"/>
      <c r="U151" s="34"/>
      <c r="V151" s="34"/>
      <c r="W151" s="34"/>
      <c r="X151" s="34"/>
      <c r="Y151" s="34"/>
      <c r="Z151" s="34"/>
    </row>
    <row r="152" spans="1:26" ht="12.75" customHeight="1" x14ac:dyDescent="0.2">
      <c r="A152" s="38"/>
      <c r="B152" s="40"/>
      <c r="C152" s="39"/>
      <c r="D152" s="39"/>
      <c r="E152" s="39"/>
      <c r="F152" s="39"/>
      <c r="G152" s="39"/>
      <c r="H152" s="39"/>
      <c r="I152" s="39"/>
      <c r="J152" s="86"/>
      <c r="K152" s="34"/>
      <c r="L152" s="34"/>
      <c r="M152" s="34"/>
      <c r="N152" s="34"/>
      <c r="O152" s="34"/>
      <c r="P152" s="34"/>
      <c r="Q152" s="34"/>
      <c r="R152" s="34"/>
      <c r="S152" s="34"/>
      <c r="T152" s="34"/>
      <c r="U152" s="34"/>
      <c r="V152" s="34"/>
      <c r="W152" s="34"/>
      <c r="X152" s="34"/>
      <c r="Y152" s="34"/>
      <c r="Z152" s="34"/>
    </row>
    <row r="153" spans="1:26" ht="12.75" customHeight="1" x14ac:dyDescent="0.2">
      <c r="A153" s="38"/>
      <c r="B153" s="40"/>
      <c r="C153" s="39"/>
      <c r="D153" s="39"/>
      <c r="E153" s="39"/>
      <c r="F153" s="39"/>
      <c r="G153" s="39"/>
      <c r="H153" s="39"/>
      <c r="I153" s="39"/>
      <c r="J153" s="86"/>
      <c r="K153" s="34"/>
      <c r="L153" s="34"/>
      <c r="M153" s="34"/>
      <c r="N153" s="34"/>
      <c r="O153" s="34"/>
      <c r="P153" s="34"/>
      <c r="Q153" s="34"/>
      <c r="R153" s="34"/>
      <c r="S153" s="34"/>
      <c r="T153" s="34"/>
      <c r="U153" s="34"/>
      <c r="V153" s="34"/>
      <c r="W153" s="34"/>
      <c r="X153" s="34"/>
      <c r="Y153" s="34"/>
      <c r="Z153" s="34"/>
    </row>
    <row r="154" spans="1:26" ht="12.75" customHeight="1" x14ac:dyDescent="0.2">
      <c r="A154" s="38"/>
      <c r="B154" s="40"/>
      <c r="C154" s="39"/>
      <c r="D154" s="39"/>
      <c r="E154" s="39"/>
      <c r="F154" s="39"/>
      <c r="G154" s="39"/>
      <c r="H154" s="39"/>
      <c r="I154" s="39"/>
      <c r="J154" s="86"/>
      <c r="K154" s="34"/>
      <c r="L154" s="34"/>
      <c r="M154" s="34"/>
      <c r="N154" s="34"/>
      <c r="O154" s="34"/>
      <c r="P154" s="34"/>
      <c r="Q154" s="34"/>
      <c r="R154" s="34"/>
      <c r="S154" s="34"/>
      <c r="T154" s="34"/>
      <c r="U154" s="34"/>
      <c r="V154" s="34"/>
      <c r="W154" s="34"/>
      <c r="X154" s="34"/>
      <c r="Y154" s="34"/>
      <c r="Z154" s="34"/>
    </row>
    <row r="155" spans="1:26" ht="12.75" customHeight="1" x14ac:dyDescent="0.2">
      <c r="A155" s="38"/>
      <c r="B155" s="40"/>
      <c r="C155" s="39"/>
      <c r="D155" s="39"/>
      <c r="E155" s="39"/>
      <c r="F155" s="39"/>
      <c r="G155" s="39"/>
      <c r="H155" s="39"/>
      <c r="I155" s="39"/>
      <c r="J155" s="86"/>
      <c r="K155" s="34"/>
      <c r="L155" s="34"/>
      <c r="M155" s="34"/>
      <c r="N155" s="34"/>
      <c r="O155" s="34"/>
      <c r="P155" s="34"/>
      <c r="Q155" s="34"/>
      <c r="R155" s="34"/>
      <c r="S155" s="34"/>
      <c r="T155" s="34"/>
      <c r="U155" s="34"/>
      <c r="V155" s="34"/>
      <c r="W155" s="34"/>
      <c r="X155" s="34"/>
      <c r="Y155" s="34"/>
      <c r="Z155" s="34"/>
    </row>
    <row r="156" spans="1:26" ht="12.75" customHeight="1" x14ac:dyDescent="0.2">
      <c r="A156" s="38"/>
      <c r="B156" s="40"/>
      <c r="C156" s="39"/>
      <c r="D156" s="39"/>
      <c r="E156" s="39"/>
      <c r="F156" s="39"/>
      <c r="G156" s="39"/>
      <c r="H156" s="39"/>
      <c r="I156" s="39"/>
      <c r="J156" s="86"/>
      <c r="K156" s="34"/>
      <c r="L156" s="34"/>
      <c r="M156" s="34"/>
      <c r="N156" s="34"/>
      <c r="O156" s="34"/>
      <c r="P156" s="34"/>
      <c r="Q156" s="34"/>
      <c r="R156" s="34"/>
      <c r="S156" s="34"/>
      <c r="T156" s="34"/>
      <c r="U156" s="34"/>
      <c r="V156" s="34"/>
      <c r="W156" s="34"/>
      <c r="X156" s="34"/>
      <c r="Y156" s="34"/>
      <c r="Z156" s="34"/>
    </row>
    <row r="157" spans="1:26" ht="12.75" customHeight="1" x14ac:dyDescent="0.2">
      <c r="A157" s="38"/>
      <c r="B157" s="40"/>
      <c r="C157" s="39"/>
      <c r="D157" s="39"/>
      <c r="E157" s="39"/>
      <c r="F157" s="39"/>
      <c r="G157" s="39"/>
      <c r="H157" s="39"/>
      <c r="I157" s="39"/>
      <c r="J157" s="86"/>
      <c r="K157" s="34"/>
      <c r="L157" s="34"/>
      <c r="M157" s="34"/>
      <c r="N157" s="34"/>
      <c r="O157" s="34"/>
      <c r="P157" s="34"/>
      <c r="Q157" s="34"/>
      <c r="R157" s="34"/>
      <c r="S157" s="34"/>
      <c r="T157" s="34"/>
      <c r="U157" s="34"/>
      <c r="V157" s="34"/>
      <c r="W157" s="34"/>
      <c r="X157" s="34"/>
      <c r="Y157" s="34"/>
      <c r="Z157" s="34"/>
    </row>
    <row r="158" spans="1:26" ht="12.75" customHeight="1" x14ac:dyDescent="0.2">
      <c r="A158" s="38"/>
      <c r="B158" s="40"/>
      <c r="C158" s="39"/>
      <c r="D158" s="39"/>
      <c r="E158" s="39"/>
      <c r="F158" s="39"/>
      <c r="G158" s="39"/>
      <c r="H158" s="39"/>
      <c r="I158" s="39"/>
      <c r="J158" s="86"/>
      <c r="K158" s="34"/>
      <c r="L158" s="34"/>
      <c r="M158" s="34"/>
      <c r="N158" s="34"/>
      <c r="O158" s="34"/>
      <c r="P158" s="34"/>
      <c r="Q158" s="34"/>
      <c r="R158" s="34"/>
      <c r="S158" s="34"/>
      <c r="T158" s="34"/>
      <c r="U158" s="34"/>
      <c r="V158" s="34"/>
      <c r="W158" s="34"/>
      <c r="X158" s="34"/>
      <c r="Y158" s="34"/>
      <c r="Z158" s="34"/>
    </row>
    <row r="159" spans="1:26" ht="12.75" customHeight="1" x14ac:dyDescent="0.2">
      <c r="A159" s="38"/>
      <c r="B159" s="40"/>
      <c r="C159" s="39"/>
      <c r="D159" s="39"/>
      <c r="E159" s="39"/>
      <c r="F159" s="39"/>
      <c r="G159" s="39"/>
      <c r="H159" s="39"/>
      <c r="I159" s="39"/>
      <c r="J159" s="86"/>
      <c r="K159" s="34"/>
      <c r="L159" s="34"/>
      <c r="M159" s="34"/>
      <c r="N159" s="34"/>
      <c r="O159" s="34"/>
      <c r="P159" s="34"/>
      <c r="Q159" s="34"/>
      <c r="R159" s="34"/>
      <c r="S159" s="34"/>
      <c r="T159" s="34"/>
      <c r="U159" s="34"/>
      <c r="V159" s="34"/>
      <c r="W159" s="34"/>
      <c r="X159" s="34"/>
      <c r="Y159" s="34"/>
      <c r="Z159" s="34"/>
    </row>
    <row r="160" spans="1:26" ht="12.75" customHeight="1" x14ac:dyDescent="0.2">
      <c r="A160" s="38"/>
      <c r="B160" s="40"/>
      <c r="C160" s="39"/>
      <c r="D160" s="39"/>
      <c r="E160" s="39"/>
      <c r="F160" s="39"/>
      <c r="G160" s="39"/>
      <c r="H160" s="39"/>
      <c r="I160" s="39"/>
      <c r="J160" s="86"/>
      <c r="K160" s="34"/>
      <c r="L160" s="34"/>
      <c r="M160" s="34"/>
      <c r="N160" s="34"/>
      <c r="O160" s="34"/>
      <c r="P160" s="34"/>
      <c r="Q160" s="34"/>
      <c r="R160" s="34"/>
      <c r="S160" s="34"/>
      <c r="T160" s="34"/>
      <c r="U160" s="34"/>
      <c r="V160" s="34"/>
      <c r="W160" s="34"/>
      <c r="X160" s="34"/>
      <c r="Y160" s="34"/>
      <c r="Z160" s="34"/>
    </row>
    <row r="161" spans="1:26" ht="12.75" customHeight="1" x14ac:dyDescent="0.2">
      <c r="A161" s="38"/>
      <c r="B161" s="40"/>
      <c r="C161" s="39"/>
      <c r="D161" s="39"/>
      <c r="E161" s="39"/>
      <c r="F161" s="39"/>
      <c r="G161" s="39"/>
      <c r="H161" s="39"/>
      <c r="I161" s="39"/>
      <c r="J161" s="86"/>
      <c r="K161" s="34"/>
      <c r="L161" s="34"/>
      <c r="M161" s="34"/>
      <c r="N161" s="34"/>
      <c r="O161" s="34"/>
      <c r="P161" s="34"/>
      <c r="Q161" s="34"/>
      <c r="R161" s="34"/>
      <c r="S161" s="34"/>
      <c r="T161" s="34"/>
      <c r="U161" s="34"/>
      <c r="V161" s="34"/>
      <c r="W161" s="34"/>
      <c r="X161" s="34"/>
      <c r="Y161" s="34"/>
      <c r="Z161" s="34"/>
    </row>
    <row r="162" spans="1:26" ht="12.75" customHeight="1" x14ac:dyDescent="0.2">
      <c r="A162" s="38"/>
      <c r="B162" s="40"/>
      <c r="C162" s="39"/>
      <c r="D162" s="39"/>
      <c r="E162" s="39"/>
      <c r="F162" s="39"/>
      <c r="G162" s="39"/>
      <c r="H162" s="39"/>
      <c r="I162" s="39"/>
      <c r="J162" s="86"/>
      <c r="K162" s="34"/>
      <c r="L162" s="34"/>
      <c r="M162" s="34"/>
      <c r="N162" s="34"/>
      <c r="O162" s="34"/>
      <c r="P162" s="34"/>
      <c r="Q162" s="34"/>
      <c r="R162" s="34"/>
      <c r="S162" s="34"/>
      <c r="T162" s="34"/>
      <c r="U162" s="34"/>
      <c r="V162" s="34"/>
      <c r="W162" s="34"/>
      <c r="X162" s="34"/>
      <c r="Y162" s="34"/>
      <c r="Z162" s="34"/>
    </row>
    <row r="163" spans="1:26" ht="12.75" customHeight="1" x14ac:dyDescent="0.2">
      <c r="A163" s="38"/>
      <c r="B163" s="40"/>
      <c r="C163" s="39"/>
      <c r="D163" s="39"/>
      <c r="E163" s="39"/>
      <c r="F163" s="39"/>
      <c r="G163" s="39"/>
      <c r="H163" s="39"/>
      <c r="I163" s="39"/>
      <c r="J163" s="86"/>
      <c r="K163" s="34"/>
      <c r="L163" s="34"/>
      <c r="M163" s="34"/>
      <c r="N163" s="34"/>
      <c r="O163" s="34"/>
      <c r="P163" s="34"/>
      <c r="Q163" s="34"/>
      <c r="R163" s="34"/>
      <c r="S163" s="34"/>
      <c r="T163" s="34"/>
      <c r="U163" s="34"/>
      <c r="V163" s="34"/>
      <c r="W163" s="34"/>
      <c r="X163" s="34"/>
      <c r="Y163" s="34"/>
      <c r="Z163" s="34"/>
    </row>
    <row r="164" spans="1:26" ht="12.75" customHeight="1" x14ac:dyDescent="0.2">
      <c r="A164" s="38"/>
      <c r="B164" s="40"/>
      <c r="C164" s="39"/>
      <c r="D164" s="39"/>
      <c r="E164" s="39"/>
      <c r="F164" s="39"/>
      <c r="G164" s="39"/>
      <c r="H164" s="39"/>
      <c r="I164" s="39"/>
      <c r="J164" s="86"/>
      <c r="K164" s="34"/>
      <c r="L164" s="34"/>
      <c r="M164" s="34"/>
      <c r="N164" s="34"/>
      <c r="O164" s="34"/>
      <c r="P164" s="34"/>
      <c r="Q164" s="34"/>
      <c r="R164" s="34"/>
      <c r="S164" s="34"/>
      <c r="T164" s="34"/>
      <c r="U164" s="34"/>
      <c r="V164" s="34"/>
      <c r="W164" s="34"/>
      <c r="X164" s="34"/>
      <c r="Y164" s="34"/>
      <c r="Z164" s="34"/>
    </row>
    <row r="165" spans="1:26" ht="12.75" customHeight="1" x14ac:dyDescent="0.2">
      <c r="A165" s="38"/>
      <c r="B165" s="40"/>
      <c r="C165" s="39"/>
      <c r="D165" s="39"/>
      <c r="E165" s="39"/>
      <c r="F165" s="39"/>
      <c r="G165" s="39"/>
      <c r="H165" s="39"/>
      <c r="I165" s="39"/>
      <c r="J165" s="86"/>
      <c r="K165" s="34"/>
      <c r="L165" s="34"/>
      <c r="M165" s="34"/>
      <c r="N165" s="34"/>
      <c r="O165" s="34"/>
      <c r="P165" s="34"/>
      <c r="Q165" s="34"/>
      <c r="R165" s="34"/>
      <c r="S165" s="34"/>
      <c r="T165" s="34"/>
      <c r="U165" s="34"/>
      <c r="V165" s="34"/>
      <c r="W165" s="34"/>
      <c r="X165" s="34"/>
      <c r="Y165" s="34"/>
      <c r="Z165" s="34"/>
    </row>
    <row r="166" spans="1:26" ht="12.75" customHeight="1" x14ac:dyDescent="0.2">
      <c r="A166" s="38"/>
      <c r="B166" s="40"/>
      <c r="C166" s="39"/>
      <c r="D166" s="39"/>
      <c r="E166" s="39"/>
      <c r="F166" s="39"/>
      <c r="G166" s="39"/>
      <c r="H166" s="39"/>
      <c r="I166" s="39"/>
      <c r="J166" s="86"/>
      <c r="K166" s="34"/>
      <c r="L166" s="34"/>
      <c r="M166" s="34"/>
      <c r="N166" s="34"/>
      <c r="O166" s="34"/>
      <c r="P166" s="34"/>
      <c r="Q166" s="34"/>
      <c r="R166" s="34"/>
      <c r="S166" s="34"/>
      <c r="T166" s="34"/>
      <c r="U166" s="34"/>
      <c r="V166" s="34"/>
      <c r="W166" s="34"/>
      <c r="X166" s="34"/>
      <c r="Y166" s="34"/>
      <c r="Z166" s="34"/>
    </row>
    <row r="167" spans="1:26" ht="12.75" customHeight="1" x14ac:dyDescent="0.2">
      <c r="A167" s="38"/>
      <c r="B167" s="40"/>
      <c r="C167" s="39"/>
      <c r="D167" s="39"/>
      <c r="E167" s="39"/>
      <c r="F167" s="39"/>
      <c r="G167" s="39"/>
      <c r="H167" s="39"/>
      <c r="I167" s="39"/>
      <c r="J167" s="86"/>
      <c r="K167" s="34"/>
      <c r="L167" s="34"/>
      <c r="M167" s="34"/>
      <c r="N167" s="34"/>
      <c r="O167" s="34"/>
      <c r="P167" s="34"/>
      <c r="Q167" s="34"/>
      <c r="R167" s="34"/>
      <c r="S167" s="34"/>
      <c r="T167" s="34"/>
      <c r="U167" s="34"/>
      <c r="V167" s="34"/>
      <c r="W167" s="34"/>
      <c r="X167" s="34"/>
      <c r="Y167" s="34"/>
      <c r="Z167" s="34"/>
    </row>
    <row r="168" spans="1:26" ht="12.75" customHeight="1" x14ac:dyDescent="0.2">
      <c r="A168" s="38"/>
      <c r="B168" s="40"/>
      <c r="C168" s="39"/>
      <c r="D168" s="39"/>
      <c r="E168" s="39"/>
      <c r="F168" s="39"/>
      <c r="G168" s="39"/>
      <c r="H168" s="39"/>
      <c r="I168" s="39"/>
      <c r="J168" s="86"/>
      <c r="K168" s="34"/>
      <c r="L168" s="34"/>
      <c r="M168" s="34"/>
      <c r="N168" s="34"/>
      <c r="O168" s="34"/>
      <c r="P168" s="34"/>
      <c r="Q168" s="34"/>
      <c r="R168" s="34"/>
      <c r="S168" s="34"/>
      <c r="T168" s="34"/>
      <c r="U168" s="34"/>
      <c r="V168" s="34"/>
      <c r="W168" s="34"/>
      <c r="X168" s="34"/>
      <c r="Y168" s="34"/>
      <c r="Z168" s="34"/>
    </row>
    <row r="169" spans="1:26" ht="12.75" customHeight="1" x14ac:dyDescent="0.2">
      <c r="A169" s="38"/>
      <c r="B169" s="40"/>
      <c r="C169" s="39"/>
      <c r="D169" s="39"/>
      <c r="E169" s="39"/>
      <c r="F169" s="39"/>
      <c r="G169" s="39"/>
      <c r="H169" s="39"/>
      <c r="I169" s="39"/>
      <c r="J169" s="86"/>
      <c r="K169" s="34"/>
      <c r="L169" s="34"/>
      <c r="M169" s="34"/>
      <c r="N169" s="34"/>
      <c r="O169" s="34"/>
      <c r="P169" s="34"/>
      <c r="Q169" s="34"/>
      <c r="R169" s="34"/>
      <c r="S169" s="34"/>
      <c r="T169" s="34"/>
      <c r="U169" s="34"/>
      <c r="V169" s="34"/>
      <c r="W169" s="34"/>
      <c r="X169" s="34"/>
      <c r="Y169" s="34"/>
      <c r="Z169" s="34"/>
    </row>
    <row r="170" spans="1:26" ht="12.75" customHeight="1" x14ac:dyDescent="0.2">
      <c r="A170" s="38"/>
      <c r="B170" s="40"/>
      <c r="C170" s="39"/>
      <c r="D170" s="39"/>
      <c r="E170" s="39"/>
      <c r="F170" s="39"/>
      <c r="G170" s="39"/>
      <c r="H170" s="39"/>
      <c r="I170" s="39"/>
      <c r="J170" s="86"/>
      <c r="K170" s="34"/>
      <c r="L170" s="34"/>
      <c r="M170" s="34"/>
      <c r="N170" s="34"/>
      <c r="O170" s="34"/>
      <c r="P170" s="34"/>
      <c r="Q170" s="34"/>
      <c r="R170" s="34"/>
      <c r="S170" s="34"/>
      <c r="T170" s="34"/>
      <c r="U170" s="34"/>
      <c r="V170" s="34"/>
      <c r="W170" s="34"/>
      <c r="X170" s="34"/>
      <c r="Y170" s="34"/>
      <c r="Z170" s="34"/>
    </row>
    <row r="171" spans="1:26" ht="12.75" customHeight="1" x14ac:dyDescent="0.2">
      <c r="A171" s="38"/>
      <c r="B171" s="40"/>
      <c r="C171" s="39"/>
      <c r="D171" s="39"/>
      <c r="E171" s="39"/>
      <c r="F171" s="39"/>
      <c r="G171" s="39"/>
      <c r="H171" s="39"/>
      <c r="I171" s="39"/>
      <c r="J171" s="86"/>
      <c r="K171" s="34"/>
      <c r="L171" s="34"/>
      <c r="M171" s="34"/>
      <c r="N171" s="34"/>
      <c r="O171" s="34"/>
      <c r="P171" s="34"/>
      <c r="Q171" s="34"/>
      <c r="R171" s="34"/>
      <c r="S171" s="34"/>
      <c r="T171" s="34"/>
      <c r="U171" s="34"/>
      <c r="V171" s="34"/>
      <c r="W171" s="34"/>
      <c r="X171" s="34"/>
      <c r="Y171" s="34"/>
      <c r="Z171" s="34"/>
    </row>
    <row r="172" spans="1:26" ht="12.75" customHeight="1" x14ac:dyDescent="0.2">
      <c r="A172" s="38"/>
      <c r="B172" s="40"/>
      <c r="C172" s="39"/>
      <c r="D172" s="39"/>
      <c r="E172" s="39"/>
      <c r="F172" s="39"/>
      <c r="G172" s="39"/>
      <c r="H172" s="39"/>
      <c r="I172" s="39"/>
      <c r="J172" s="86"/>
      <c r="K172" s="34"/>
      <c r="L172" s="34"/>
      <c r="M172" s="34"/>
      <c r="N172" s="34"/>
      <c r="O172" s="34"/>
      <c r="P172" s="34"/>
      <c r="Q172" s="34"/>
      <c r="R172" s="34"/>
      <c r="S172" s="34"/>
      <c r="T172" s="34"/>
      <c r="U172" s="34"/>
      <c r="V172" s="34"/>
      <c r="W172" s="34"/>
      <c r="X172" s="34"/>
      <c r="Y172" s="34"/>
      <c r="Z172" s="34"/>
    </row>
    <row r="173" spans="1:26" ht="12.75" customHeight="1" x14ac:dyDescent="0.2">
      <c r="A173" s="38"/>
      <c r="B173" s="40"/>
      <c r="C173" s="39"/>
      <c r="D173" s="39"/>
      <c r="E173" s="39"/>
      <c r="F173" s="39"/>
      <c r="G173" s="39"/>
      <c r="H173" s="39"/>
      <c r="I173" s="39"/>
      <c r="J173" s="86"/>
      <c r="K173" s="34"/>
      <c r="L173" s="34"/>
      <c r="M173" s="34"/>
      <c r="N173" s="34"/>
      <c r="O173" s="34"/>
      <c r="P173" s="34"/>
      <c r="Q173" s="34"/>
      <c r="R173" s="34"/>
      <c r="S173" s="34"/>
      <c r="T173" s="34"/>
      <c r="U173" s="34"/>
      <c r="V173" s="34"/>
      <c r="W173" s="34"/>
      <c r="X173" s="34"/>
      <c r="Y173" s="34"/>
      <c r="Z173" s="34"/>
    </row>
    <row r="174" spans="1:26" ht="12.75" customHeight="1" x14ac:dyDescent="0.2">
      <c r="A174" s="38"/>
      <c r="B174" s="40"/>
      <c r="C174" s="39"/>
      <c r="D174" s="39"/>
      <c r="E174" s="39"/>
      <c r="F174" s="39"/>
      <c r="G174" s="39"/>
      <c r="H174" s="39"/>
      <c r="I174" s="39"/>
      <c r="J174" s="86"/>
      <c r="K174" s="34"/>
      <c r="L174" s="34"/>
      <c r="M174" s="34"/>
      <c r="N174" s="34"/>
      <c r="O174" s="34"/>
      <c r="P174" s="34"/>
      <c r="Q174" s="34"/>
      <c r="R174" s="34"/>
      <c r="S174" s="34"/>
      <c r="T174" s="34"/>
      <c r="U174" s="34"/>
      <c r="V174" s="34"/>
      <c r="W174" s="34"/>
      <c r="X174" s="34"/>
      <c r="Y174" s="34"/>
      <c r="Z174" s="34"/>
    </row>
    <row r="175" spans="1:26" ht="12.75" customHeight="1" x14ac:dyDescent="0.2">
      <c r="A175" s="38"/>
      <c r="B175" s="40"/>
      <c r="C175" s="39"/>
      <c r="D175" s="39"/>
      <c r="E175" s="39"/>
      <c r="F175" s="39"/>
      <c r="G175" s="39"/>
      <c r="H175" s="39"/>
      <c r="I175" s="39"/>
      <c r="J175" s="86"/>
      <c r="K175" s="34"/>
      <c r="L175" s="34"/>
      <c r="M175" s="34"/>
      <c r="N175" s="34"/>
      <c r="O175" s="34"/>
      <c r="P175" s="34"/>
      <c r="Q175" s="34"/>
      <c r="R175" s="34"/>
      <c r="S175" s="34"/>
      <c r="T175" s="34"/>
      <c r="U175" s="34"/>
      <c r="V175" s="34"/>
      <c r="W175" s="34"/>
      <c r="X175" s="34"/>
      <c r="Y175" s="34"/>
      <c r="Z175" s="34"/>
    </row>
    <row r="176" spans="1:26" ht="12.75" customHeight="1" x14ac:dyDescent="0.2">
      <c r="A176" s="38"/>
      <c r="B176" s="40"/>
      <c r="C176" s="39"/>
      <c r="D176" s="39"/>
      <c r="E176" s="39"/>
      <c r="F176" s="39"/>
      <c r="G176" s="39"/>
      <c r="H176" s="39"/>
      <c r="I176" s="39"/>
      <c r="J176" s="86"/>
      <c r="K176" s="34"/>
      <c r="L176" s="34"/>
      <c r="M176" s="34"/>
      <c r="N176" s="34"/>
      <c r="O176" s="34"/>
      <c r="P176" s="34"/>
      <c r="Q176" s="34"/>
      <c r="R176" s="34"/>
      <c r="S176" s="34"/>
      <c r="T176" s="34"/>
      <c r="U176" s="34"/>
      <c r="V176" s="34"/>
      <c r="W176" s="34"/>
      <c r="X176" s="34"/>
      <c r="Y176" s="34"/>
      <c r="Z176" s="34"/>
    </row>
    <row r="177" spans="1:26" ht="12.75" customHeight="1" x14ac:dyDescent="0.2">
      <c r="A177" s="38"/>
      <c r="B177" s="40"/>
      <c r="C177" s="39"/>
      <c r="D177" s="39"/>
      <c r="E177" s="39"/>
      <c r="F177" s="39"/>
      <c r="G177" s="39"/>
      <c r="H177" s="39"/>
      <c r="I177" s="39"/>
      <c r="J177" s="86"/>
      <c r="K177" s="34"/>
      <c r="L177" s="34"/>
      <c r="M177" s="34"/>
      <c r="N177" s="34"/>
      <c r="O177" s="34"/>
      <c r="P177" s="34"/>
      <c r="Q177" s="34"/>
      <c r="R177" s="34"/>
      <c r="S177" s="34"/>
      <c r="T177" s="34"/>
      <c r="U177" s="34"/>
      <c r="V177" s="34"/>
      <c r="W177" s="34"/>
      <c r="X177" s="34"/>
      <c r="Y177" s="34"/>
      <c r="Z177" s="34"/>
    </row>
    <row r="178" spans="1:26" ht="12.75" customHeight="1" x14ac:dyDescent="0.2">
      <c r="A178" s="38"/>
      <c r="B178" s="40"/>
      <c r="C178" s="39"/>
      <c r="D178" s="39"/>
      <c r="E178" s="39"/>
      <c r="F178" s="39"/>
      <c r="G178" s="39"/>
      <c r="H178" s="39"/>
      <c r="I178" s="39"/>
      <c r="J178" s="86"/>
      <c r="K178" s="34"/>
      <c r="L178" s="34"/>
      <c r="M178" s="34"/>
      <c r="N178" s="34"/>
      <c r="O178" s="34"/>
      <c r="P178" s="34"/>
      <c r="Q178" s="34"/>
      <c r="R178" s="34"/>
      <c r="S178" s="34"/>
      <c r="T178" s="34"/>
      <c r="U178" s="34"/>
      <c r="V178" s="34"/>
      <c r="W178" s="34"/>
      <c r="X178" s="34"/>
      <c r="Y178" s="34"/>
      <c r="Z178" s="34"/>
    </row>
    <row r="179" spans="1:26" ht="12.75" customHeight="1" x14ac:dyDescent="0.2">
      <c r="A179" s="38"/>
      <c r="B179" s="40"/>
      <c r="C179" s="39"/>
      <c r="D179" s="39"/>
      <c r="E179" s="39"/>
      <c r="F179" s="39"/>
      <c r="G179" s="39"/>
      <c r="H179" s="39"/>
      <c r="I179" s="39"/>
      <c r="J179" s="86"/>
      <c r="K179" s="34"/>
      <c r="L179" s="34"/>
      <c r="M179" s="34"/>
      <c r="N179" s="34"/>
      <c r="O179" s="34"/>
      <c r="P179" s="34"/>
      <c r="Q179" s="34"/>
      <c r="R179" s="34"/>
      <c r="S179" s="34"/>
      <c r="T179" s="34"/>
      <c r="U179" s="34"/>
      <c r="V179" s="34"/>
      <c r="W179" s="34"/>
      <c r="X179" s="34"/>
      <c r="Y179" s="34"/>
      <c r="Z179" s="34"/>
    </row>
    <row r="180" spans="1:26" ht="12.75" customHeight="1" x14ac:dyDescent="0.2">
      <c r="A180" s="38"/>
      <c r="B180" s="40"/>
      <c r="C180" s="39"/>
      <c r="D180" s="39"/>
      <c r="E180" s="39"/>
      <c r="F180" s="39"/>
      <c r="G180" s="39"/>
      <c r="H180" s="39"/>
      <c r="I180" s="39"/>
      <c r="J180" s="86"/>
      <c r="K180" s="34"/>
      <c r="L180" s="34"/>
      <c r="M180" s="34"/>
      <c r="N180" s="34"/>
      <c r="O180" s="34"/>
      <c r="P180" s="34"/>
      <c r="Q180" s="34"/>
      <c r="R180" s="34"/>
      <c r="S180" s="34"/>
      <c r="T180" s="34"/>
      <c r="U180" s="34"/>
      <c r="V180" s="34"/>
      <c r="W180" s="34"/>
      <c r="X180" s="34"/>
      <c r="Y180" s="34"/>
      <c r="Z180" s="34"/>
    </row>
    <row r="181" spans="1:26" ht="12.75" customHeight="1" x14ac:dyDescent="0.2">
      <c r="A181" s="38"/>
      <c r="B181" s="40"/>
      <c r="C181" s="39"/>
      <c r="D181" s="39"/>
      <c r="E181" s="39"/>
      <c r="F181" s="39"/>
      <c r="G181" s="39"/>
      <c r="H181" s="39"/>
      <c r="I181" s="39"/>
      <c r="J181" s="86"/>
      <c r="K181" s="34"/>
      <c r="L181" s="34"/>
      <c r="M181" s="34"/>
      <c r="N181" s="34"/>
      <c r="O181" s="34"/>
      <c r="P181" s="34"/>
      <c r="Q181" s="34"/>
      <c r="R181" s="34"/>
      <c r="S181" s="34"/>
      <c r="T181" s="34"/>
      <c r="U181" s="34"/>
      <c r="V181" s="34"/>
      <c r="W181" s="34"/>
      <c r="X181" s="34"/>
      <c r="Y181" s="34"/>
      <c r="Z181" s="34"/>
    </row>
    <row r="182" spans="1:26" ht="12.75" customHeight="1" x14ac:dyDescent="0.2">
      <c r="A182" s="38"/>
      <c r="B182" s="40"/>
      <c r="C182" s="39"/>
      <c r="D182" s="39"/>
      <c r="E182" s="39"/>
      <c r="F182" s="39"/>
      <c r="G182" s="39"/>
      <c r="H182" s="39"/>
      <c r="I182" s="39"/>
      <c r="J182" s="86"/>
      <c r="K182" s="34"/>
      <c r="L182" s="34"/>
      <c r="M182" s="34"/>
      <c r="N182" s="34"/>
      <c r="O182" s="34"/>
      <c r="P182" s="34"/>
      <c r="Q182" s="34"/>
      <c r="R182" s="34"/>
      <c r="S182" s="34"/>
      <c r="T182" s="34"/>
      <c r="U182" s="34"/>
      <c r="V182" s="34"/>
      <c r="W182" s="34"/>
      <c r="X182" s="34"/>
      <c r="Y182" s="34"/>
      <c r="Z182" s="34"/>
    </row>
    <row r="183" spans="1:26" ht="12.75" customHeight="1" x14ac:dyDescent="0.2">
      <c r="A183" s="38"/>
      <c r="B183" s="40"/>
      <c r="C183" s="39"/>
      <c r="D183" s="39"/>
      <c r="E183" s="39"/>
      <c r="F183" s="39"/>
      <c r="G183" s="39"/>
      <c r="H183" s="39"/>
      <c r="I183" s="39"/>
      <c r="J183" s="86"/>
      <c r="K183" s="34"/>
      <c r="L183" s="34"/>
      <c r="M183" s="34"/>
      <c r="N183" s="34"/>
      <c r="O183" s="34"/>
      <c r="P183" s="34"/>
      <c r="Q183" s="34"/>
      <c r="R183" s="34"/>
      <c r="S183" s="34"/>
      <c r="T183" s="34"/>
      <c r="U183" s="34"/>
      <c r="V183" s="34"/>
      <c r="W183" s="34"/>
      <c r="X183" s="34"/>
      <c r="Y183" s="34"/>
      <c r="Z183" s="34"/>
    </row>
    <row r="184" spans="1:26" ht="12.75" customHeight="1" x14ac:dyDescent="0.2">
      <c r="A184" s="38"/>
      <c r="B184" s="40"/>
      <c r="C184" s="39"/>
      <c r="D184" s="39"/>
      <c r="E184" s="39"/>
      <c r="F184" s="39"/>
      <c r="G184" s="39"/>
      <c r="H184" s="39"/>
      <c r="I184" s="39"/>
      <c r="J184" s="86"/>
      <c r="K184" s="34"/>
      <c r="L184" s="34"/>
      <c r="M184" s="34"/>
      <c r="N184" s="34"/>
      <c r="O184" s="34"/>
      <c r="P184" s="34"/>
      <c r="Q184" s="34"/>
      <c r="R184" s="34"/>
      <c r="S184" s="34"/>
      <c r="T184" s="34"/>
      <c r="U184" s="34"/>
      <c r="V184" s="34"/>
      <c r="W184" s="34"/>
      <c r="X184" s="34"/>
      <c r="Y184" s="34"/>
      <c r="Z184" s="34"/>
    </row>
    <row r="185" spans="1:26" ht="12.75" customHeight="1" x14ac:dyDescent="0.2">
      <c r="A185" s="38"/>
      <c r="B185" s="40"/>
      <c r="C185" s="39"/>
      <c r="D185" s="39"/>
      <c r="E185" s="39"/>
      <c r="F185" s="39"/>
      <c r="G185" s="39"/>
      <c r="H185" s="39"/>
      <c r="I185" s="39"/>
      <c r="J185" s="86"/>
      <c r="K185" s="34"/>
      <c r="L185" s="34"/>
      <c r="M185" s="34"/>
      <c r="N185" s="34"/>
      <c r="O185" s="34"/>
      <c r="P185" s="34"/>
      <c r="Q185" s="34"/>
      <c r="R185" s="34"/>
      <c r="S185" s="34"/>
      <c r="T185" s="34"/>
      <c r="U185" s="34"/>
      <c r="V185" s="34"/>
      <c r="W185" s="34"/>
      <c r="X185" s="34"/>
      <c r="Y185" s="34"/>
      <c r="Z185" s="34"/>
    </row>
    <row r="186" spans="1:26" ht="12.75" customHeight="1" x14ac:dyDescent="0.2">
      <c r="A186" s="38"/>
      <c r="B186" s="40"/>
      <c r="C186" s="39"/>
      <c r="D186" s="39"/>
      <c r="E186" s="39"/>
      <c r="F186" s="39"/>
      <c r="G186" s="39"/>
      <c r="H186" s="39"/>
      <c r="I186" s="39"/>
      <c r="J186" s="86"/>
      <c r="K186" s="34"/>
      <c r="L186" s="34"/>
      <c r="M186" s="34"/>
      <c r="N186" s="34"/>
      <c r="O186" s="34"/>
      <c r="P186" s="34"/>
      <c r="Q186" s="34"/>
      <c r="R186" s="34"/>
      <c r="S186" s="34"/>
      <c r="T186" s="34"/>
      <c r="U186" s="34"/>
      <c r="V186" s="34"/>
      <c r="W186" s="34"/>
      <c r="X186" s="34"/>
      <c r="Y186" s="34"/>
      <c r="Z186" s="34"/>
    </row>
    <row r="187" spans="1:26" ht="12.75" customHeight="1" x14ac:dyDescent="0.2">
      <c r="A187" s="38"/>
      <c r="B187" s="40"/>
      <c r="C187" s="39"/>
      <c r="D187" s="39"/>
      <c r="E187" s="39"/>
      <c r="F187" s="39"/>
      <c r="G187" s="39"/>
      <c r="H187" s="39"/>
      <c r="I187" s="39"/>
      <c r="J187" s="86"/>
      <c r="K187" s="34"/>
      <c r="L187" s="34"/>
      <c r="M187" s="34"/>
      <c r="N187" s="34"/>
      <c r="O187" s="34"/>
      <c r="P187" s="34"/>
      <c r="Q187" s="34"/>
      <c r="R187" s="34"/>
      <c r="S187" s="34"/>
      <c r="T187" s="34"/>
      <c r="U187" s="34"/>
      <c r="V187" s="34"/>
      <c r="W187" s="34"/>
      <c r="X187" s="34"/>
      <c r="Y187" s="34"/>
      <c r="Z187" s="34"/>
    </row>
    <row r="188" spans="1:26" ht="12.75" customHeight="1" x14ac:dyDescent="0.2">
      <c r="A188" s="38"/>
      <c r="B188" s="40"/>
      <c r="C188" s="39"/>
      <c r="D188" s="39"/>
      <c r="E188" s="39"/>
      <c r="F188" s="39"/>
      <c r="G188" s="39"/>
      <c r="H188" s="39"/>
      <c r="I188" s="39"/>
      <c r="J188" s="86"/>
      <c r="K188" s="34"/>
      <c r="L188" s="34"/>
      <c r="M188" s="34"/>
      <c r="N188" s="34"/>
      <c r="O188" s="34"/>
      <c r="P188" s="34"/>
      <c r="Q188" s="34"/>
      <c r="R188" s="34"/>
      <c r="S188" s="34"/>
      <c r="T188" s="34"/>
      <c r="U188" s="34"/>
      <c r="V188" s="34"/>
      <c r="W188" s="34"/>
      <c r="X188" s="34"/>
      <c r="Y188" s="34"/>
      <c r="Z188" s="34"/>
    </row>
    <row r="189" spans="1:26" ht="12.75" customHeight="1" x14ac:dyDescent="0.2">
      <c r="A189" s="38"/>
      <c r="B189" s="40"/>
      <c r="C189" s="39"/>
      <c r="D189" s="39"/>
      <c r="E189" s="39"/>
      <c r="F189" s="39"/>
      <c r="G189" s="39"/>
      <c r="H189" s="39"/>
      <c r="I189" s="39"/>
      <c r="J189" s="86"/>
      <c r="K189" s="34"/>
      <c r="L189" s="34"/>
      <c r="M189" s="34"/>
      <c r="N189" s="34"/>
      <c r="O189" s="34"/>
      <c r="P189" s="34"/>
      <c r="Q189" s="34"/>
      <c r="R189" s="34"/>
      <c r="S189" s="34"/>
      <c r="T189" s="34"/>
      <c r="U189" s="34"/>
      <c r="V189" s="34"/>
      <c r="W189" s="34"/>
      <c r="X189" s="34"/>
      <c r="Y189" s="34"/>
      <c r="Z189" s="34"/>
    </row>
    <row r="190" spans="1:26" ht="12.75" customHeight="1" x14ac:dyDescent="0.2">
      <c r="A190" s="38"/>
      <c r="B190" s="40"/>
      <c r="C190" s="39"/>
      <c r="D190" s="39"/>
      <c r="E190" s="39"/>
      <c r="F190" s="39"/>
      <c r="G190" s="39"/>
      <c r="H190" s="39"/>
      <c r="I190" s="39"/>
      <c r="J190" s="86"/>
      <c r="K190" s="34"/>
      <c r="L190" s="34"/>
      <c r="M190" s="34"/>
      <c r="N190" s="34"/>
      <c r="O190" s="34"/>
      <c r="P190" s="34"/>
      <c r="Q190" s="34"/>
      <c r="R190" s="34"/>
      <c r="S190" s="34"/>
      <c r="T190" s="34"/>
      <c r="U190" s="34"/>
      <c r="V190" s="34"/>
      <c r="W190" s="34"/>
      <c r="X190" s="34"/>
      <c r="Y190" s="34"/>
      <c r="Z190" s="34"/>
    </row>
    <row r="191" spans="1:26" ht="12.75" customHeight="1" x14ac:dyDescent="0.2">
      <c r="A191" s="38"/>
      <c r="B191" s="40"/>
      <c r="C191" s="39"/>
      <c r="D191" s="39"/>
      <c r="E191" s="39"/>
      <c r="F191" s="39"/>
      <c r="G191" s="39"/>
      <c r="H191" s="39"/>
      <c r="I191" s="39"/>
      <c r="J191" s="86"/>
      <c r="K191" s="34"/>
      <c r="L191" s="34"/>
      <c r="M191" s="34"/>
      <c r="N191" s="34"/>
      <c r="O191" s="34"/>
      <c r="P191" s="34"/>
      <c r="Q191" s="34"/>
      <c r="R191" s="34"/>
      <c r="S191" s="34"/>
      <c r="T191" s="34"/>
      <c r="U191" s="34"/>
      <c r="V191" s="34"/>
      <c r="W191" s="34"/>
      <c r="X191" s="34"/>
      <c r="Y191" s="34"/>
      <c r="Z191" s="34"/>
    </row>
    <row r="192" spans="1:26" ht="12.75" customHeight="1" x14ac:dyDescent="0.2">
      <c r="A192" s="38"/>
      <c r="B192" s="40"/>
      <c r="C192" s="39"/>
      <c r="D192" s="39"/>
      <c r="E192" s="39"/>
      <c r="F192" s="39"/>
      <c r="G192" s="39"/>
      <c r="H192" s="39"/>
      <c r="I192" s="39"/>
      <c r="J192" s="86"/>
      <c r="K192" s="34"/>
      <c r="L192" s="34"/>
      <c r="M192" s="34"/>
      <c r="N192" s="34"/>
      <c r="O192" s="34"/>
      <c r="P192" s="34"/>
      <c r="Q192" s="34"/>
      <c r="R192" s="34"/>
      <c r="S192" s="34"/>
      <c r="T192" s="34"/>
      <c r="U192" s="34"/>
      <c r="V192" s="34"/>
      <c r="W192" s="34"/>
      <c r="X192" s="34"/>
      <c r="Y192" s="34"/>
      <c r="Z192" s="34"/>
    </row>
    <row r="193" spans="1:26" ht="12.75" customHeight="1" x14ac:dyDescent="0.2">
      <c r="A193" s="38"/>
      <c r="B193" s="40"/>
      <c r="C193" s="39"/>
      <c r="D193" s="39"/>
      <c r="E193" s="39"/>
      <c r="F193" s="39"/>
      <c r="G193" s="39"/>
      <c r="H193" s="39"/>
      <c r="I193" s="39"/>
      <c r="J193" s="40"/>
      <c r="K193" s="34"/>
      <c r="L193" s="34"/>
      <c r="M193" s="34"/>
      <c r="N193" s="34"/>
      <c r="O193" s="34"/>
      <c r="P193" s="34"/>
      <c r="Q193" s="34"/>
      <c r="R193" s="34"/>
      <c r="S193" s="34"/>
      <c r="T193" s="34"/>
      <c r="U193" s="34"/>
      <c r="V193" s="34"/>
      <c r="W193" s="34"/>
      <c r="X193" s="34"/>
      <c r="Y193" s="34"/>
      <c r="Z193" s="34"/>
    </row>
    <row r="194" spans="1:26" ht="12.75" customHeight="1" x14ac:dyDescent="0.2">
      <c r="A194" s="38"/>
      <c r="B194" s="40"/>
      <c r="C194" s="39"/>
      <c r="D194" s="39"/>
      <c r="E194" s="39"/>
      <c r="F194" s="39"/>
      <c r="G194" s="39"/>
      <c r="H194" s="39"/>
      <c r="I194" s="39"/>
      <c r="J194" s="40"/>
      <c r="K194" s="34"/>
      <c r="L194" s="34"/>
      <c r="M194" s="34"/>
      <c r="N194" s="34"/>
      <c r="O194" s="34"/>
      <c r="P194" s="34"/>
      <c r="Q194" s="34"/>
      <c r="R194" s="34"/>
      <c r="S194" s="34"/>
      <c r="T194" s="34"/>
      <c r="U194" s="34"/>
      <c r="V194" s="34"/>
      <c r="W194" s="34"/>
      <c r="X194" s="34"/>
      <c r="Y194" s="34"/>
      <c r="Z194" s="34"/>
    </row>
    <row r="195" spans="1:26" ht="12.75" customHeight="1" x14ac:dyDescent="0.2">
      <c r="A195" s="38"/>
      <c r="B195" s="40"/>
      <c r="C195" s="39"/>
      <c r="D195" s="39"/>
      <c r="E195" s="39"/>
      <c r="F195" s="39"/>
      <c r="G195" s="39"/>
      <c r="H195" s="39"/>
      <c r="I195" s="39"/>
      <c r="J195" s="40"/>
      <c r="K195" s="34"/>
      <c r="L195" s="34"/>
      <c r="M195" s="34"/>
      <c r="N195" s="34"/>
      <c r="O195" s="34"/>
      <c r="P195" s="34"/>
      <c r="Q195" s="34"/>
      <c r="R195" s="34"/>
      <c r="S195" s="34"/>
      <c r="T195" s="34"/>
      <c r="U195" s="34"/>
      <c r="V195" s="34"/>
      <c r="W195" s="34"/>
      <c r="X195" s="34"/>
      <c r="Y195" s="34"/>
      <c r="Z195" s="34"/>
    </row>
    <row r="196" spans="1:26" ht="12.75" customHeight="1" x14ac:dyDescent="0.2">
      <c r="A196" s="38"/>
      <c r="B196" s="40"/>
      <c r="C196" s="39"/>
      <c r="D196" s="39"/>
      <c r="E196" s="39"/>
      <c r="F196" s="39"/>
      <c r="G196" s="39"/>
      <c r="H196" s="39"/>
      <c r="I196" s="39"/>
      <c r="J196" s="40"/>
      <c r="K196" s="34"/>
      <c r="L196" s="34"/>
      <c r="M196" s="34"/>
      <c r="N196" s="34"/>
      <c r="O196" s="34"/>
      <c r="P196" s="34"/>
      <c r="Q196" s="34"/>
      <c r="R196" s="34"/>
      <c r="S196" s="34"/>
      <c r="T196" s="34"/>
      <c r="U196" s="34"/>
      <c r="V196" s="34"/>
      <c r="W196" s="34"/>
      <c r="X196" s="34"/>
      <c r="Y196" s="34"/>
      <c r="Z196" s="34"/>
    </row>
    <row r="197" spans="1:26" ht="12.75" customHeight="1" x14ac:dyDescent="0.2">
      <c r="A197" s="38"/>
      <c r="B197" s="40"/>
      <c r="C197" s="39"/>
      <c r="D197" s="39"/>
      <c r="E197" s="39"/>
      <c r="F197" s="39"/>
      <c r="G197" s="39"/>
      <c r="H197" s="39"/>
      <c r="I197" s="39"/>
      <c r="J197" s="40"/>
      <c r="K197" s="34"/>
      <c r="L197" s="34"/>
      <c r="M197" s="34"/>
      <c r="N197" s="34"/>
      <c r="O197" s="34"/>
      <c r="P197" s="34"/>
      <c r="Q197" s="34"/>
      <c r="R197" s="34"/>
      <c r="S197" s="34"/>
      <c r="T197" s="34"/>
      <c r="U197" s="34"/>
      <c r="V197" s="34"/>
      <c r="W197" s="34"/>
      <c r="X197" s="34"/>
      <c r="Y197" s="34"/>
      <c r="Z197" s="34"/>
    </row>
    <row r="198" spans="1:26" ht="12.75" customHeight="1" x14ac:dyDescent="0.2">
      <c r="A198" s="38"/>
      <c r="B198" s="40"/>
      <c r="C198" s="39"/>
      <c r="D198" s="39"/>
      <c r="E198" s="39"/>
      <c r="F198" s="39"/>
      <c r="G198" s="39"/>
      <c r="H198" s="39"/>
      <c r="I198" s="39"/>
      <c r="J198" s="40"/>
      <c r="K198" s="34"/>
      <c r="L198" s="34"/>
      <c r="M198" s="34"/>
      <c r="N198" s="34"/>
      <c r="O198" s="34"/>
      <c r="P198" s="34"/>
      <c r="Q198" s="34"/>
      <c r="R198" s="34"/>
      <c r="S198" s="34"/>
      <c r="T198" s="34"/>
      <c r="U198" s="34"/>
      <c r="V198" s="34"/>
      <c r="W198" s="34"/>
      <c r="X198" s="34"/>
      <c r="Y198" s="34"/>
      <c r="Z198" s="34"/>
    </row>
    <row r="199" spans="1:26" ht="12.75" customHeight="1" x14ac:dyDescent="0.2">
      <c r="A199" s="38"/>
      <c r="B199" s="40"/>
      <c r="C199" s="39"/>
      <c r="D199" s="39"/>
      <c r="E199" s="39"/>
      <c r="F199" s="39"/>
      <c r="G199" s="39"/>
      <c r="H199" s="39"/>
      <c r="I199" s="39"/>
      <c r="J199" s="40"/>
      <c r="K199" s="34"/>
      <c r="L199" s="34"/>
      <c r="M199" s="34"/>
      <c r="N199" s="34"/>
      <c r="O199" s="34"/>
      <c r="P199" s="34"/>
      <c r="Q199" s="34"/>
      <c r="R199" s="34"/>
      <c r="S199" s="34"/>
      <c r="T199" s="34"/>
      <c r="U199" s="34"/>
      <c r="V199" s="34"/>
      <c r="W199" s="34"/>
      <c r="X199" s="34"/>
      <c r="Y199" s="34"/>
      <c r="Z199" s="34"/>
    </row>
    <row r="200" spans="1:26" ht="12.75" customHeight="1" x14ac:dyDescent="0.2">
      <c r="A200" s="38"/>
      <c r="B200" s="40"/>
      <c r="C200" s="39"/>
      <c r="D200" s="39"/>
      <c r="E200" s="39"/>
      <c r="F200" s="39"/>
      <c r="G200" s="39"/>
      <c r="H200" s="39"/>
      <c r="I200" s="39"/>
      <c r="J200" s="40"/>
      <c r="K200" s="34"/>
      <c r="L200" s="34"/>
      <c r="M200" s="34"/>
      <c r="N200" s="34"/>
      <c r="O200" s="34"/>
      <c r="P200" s="34"/>
      <c r="Q200" s="34"/>
      <c r="R200" s="34"/>
      <c r="S200" s="34"/>
      <c r="T200" s="34"/>
      <c r="U200" s="34"/>
      <c r="V200" s="34"/>
      <c r="W200" s="34"/>
      <c r="X200" s="34"/>
      <c r="Y200" s="34"/>
      <c r="Z200" s="34"/>
    </row>
    <row r="201" spans="1:26" ht="12.75" customHeight="1" x14ac:dyDescent="0.2">
      <c r="A201" s="38"/>
      <c r="B201" s="40"/>
      <c r="C201" s="39"/>
      <c r="D201" s="39"/>
      <c r="E201" s="39"/>
      <c r="F201" s="39"/>
      <c r="G201" s="39"/>
      <c r="H201" s="39"/>
      <c r="I201" s="39"/>
      <c r="J201" s="40"/>
      <c r="K201" s="34"/>
      <c r="L201" s="34"/>
      <c r="M201" s="34"/>
      <c r="N201" s="34"/>
      <c r="O201" s="34"/>
      <c r="P201" s="34"/>
      <c r="Q201" s="34"/>
      <c r="R201" s="34"/>
      <c r="S201" s="34"/>
      <c r="T201" s="34"/>
      <c r="U201" s="34"/>
      <c r="V201" s="34"/>
      <c r="W201" s="34"/>
      <c r="X201" s="34"/>
      <c r="Y201" s="34"/>
      <c r="Z201" s="34"/>
    </row>
    <row r="202" spans="1:26" ht="12.75" customHeight="1" x14ac:dyDescent="0.2">
      <c r="A202" s="38"/>
      <c r="B202" s="40"/>
      <c r="C202" s="39"/>
      <c r="D202" s="39"/>
      <c r="E202" s="39"/>
      <c r="F202" s="39"/>
      <c r="G202" s="39"/>
      <c r="H202" s="39"/>
      <c r="I202" s="39"/>
      <c r="J202" s="40"/>
      <c r="K202" s="34"/>
      <c r="L202" s="34"/>
      <c r="M202" s="34"/>
      <c r="N202" s="34"/>
      <c r="O202" s="34"/>
      <c r="P202" s="34"/>
      <c r="Q202" s="34"/>
      <c r="R202" s="34"/>
      <c r="S202" s="34"/>
      <c r="T202" s="34"/>
      <c r="U202" s="34"/>
      <c r="V202" s="34"/>
      <c r="W202" s="34"/>
      <c r="X202" s="34"/>
      <c r="Y202" s="34"/>
      <c r="Z202" s="34"/>
    </row>
    <row r="203" spans="1:26" ht="12.75" customHeight="1" x14ac:dyDescent="0.2">
      <c r="A203" s="38"/>
      <c r="B203" s="40"/>
      <c r="C203" s="39"/>
      <c r="D203" s="39"/>
      <c r="E203" s="39"/>
      <c r="F203" s="39"/>
      <c r="G203" s="39"/>
      <c r="H203" s="39"/>
      <c r="I203" s="39"/>
      <c r="J203" s="40"/>
      <c r="K203" s="34"/>
      <c r="L203" s="34"/>
      <c r="M203" s="34"/>
      <c r="N203" s="34"/>
      <c r="O203" s="34"/>
      <c r="P203" s="34"/>
      <c r="Q203" s="34"/>
      <c r="R203" s="34"/>
      <c r="S203" s="34"/>
      <c r="T203" s="34"/>
      <c r="U203" s="34"/>
      <c r="V203" s="34"/>
      <c r="W203" s="34"/>
      <c r="X203" s="34"/>
      <c r="Y203" s="34"/>
      <c r="Z203" s="34"/>
    </row>
    <row r="204" spans="1:26" ht="12.75" customHeight="1" x14ac:dyDescent="0.2">
      <c r="A204" s="38"/>
      <c r="B204" s="40"/>
      <c r="C204" s="39"/>
      <c r="D204" s="39"/>
      <c r="E204" s="39"/>
      <c r="F204" s="39"/>
      <c r="G204" s="39"/>
      <c r="H204" s="39"/>
      <c r="I204" s="39"/>
      <c r="J204" s="40"/>
      <c r="K204" s="34"/>
      <c r="L204" s="34"/>
      <c r="M204" s="34"/>
      <c r="N204" s="34"/>
      <c r="O204" s="34"/>
      <c r="P204" s="34"/>
      <c r="Q204" s="34"/>
      <c r="R204" s="34"/>
      <c r="S204" s="34"/>
      <c r="T204" s="34"/>
      <c r="U204" s="34"/>
      <c r="V204" s="34"/>
      <c r="W204" s="34"/>
      <c r="X204" s="34"/>
      <c r="Y204" s="34"/>
      <c r="Z204" s="34"/>
    </row>
    <row r="205" spans="1:26" ht="12.75" customHeight="1" x14ac:dyDescent="0.2">
      <c r="A205" s="38"/>
      <c r="B205" s="40"/>
      <c r="C205" s="39"/>
      <c r="D205" s="39"/>
      <c r="E205" s="39"/>
      <c r="F205" s="39"/>
      <c r="G205" s="39"/>
      <c r="H205" s="39"/>
      <c r="I205" s="39"/>
      <c r="J205" s="40"/>
      <c r="K205" s="34"/>
      <c r="L205" s="34"/>
      <c r="M205" s="34"/>
      <c r="N205" s="34"/>
      <c r="O205" s="34"/>
      <c r="P205" s="34"/>
      <c r="Q205" s="34"/>
      <c r="R205" s="34"/>
      <c r="S205" s="34"/>
      <c r="T205" s="34"/>
      <c r="U205" s="34"/>
      <c r="V205" s="34"/>
      <c r="W205" s="34"/>
      <c r="X205" s="34"/>
      <c r="Y205" s="34"/>
      <c r="Z205" s="34"/>
    </row>
    <row r="206" spans="1:26" ht="12.75" customHeight="1" x14ac:dyDescent="0.2">
      <c r="A206" s="38"/>
      <c r="B206" s="40"/>
      <c r="C206" s="39"/>
      <c r="D206" s="39"/>
      <c r="E206" s="39"/>
      <c r="F206" s="39"/>
      <c r="G206" s="39"/>
      <c r="H206" s="39"/>
      <c r="I206" s="39"/>
      <c r="J206" s="40"/>
      <c r="K206" s="34"/>
      <c r="L206" s="34"/>
      <c r="M206" s="34"/>
      <c r="N206" s="34"/>
      <c r="O206" s="34"/>
      <c r="P206" s="34"/>
      <c r="Q206" s="34"/>
      <c r="R206" s="34"/>
      <c r="S206" s="34"/>
      <c r="T206" s="34"/>
      <c r="U206" s="34"/>
      <c r="V206" s="34"/>
      <c r="W206" s="34"/>
      <c r="X206" s="34"/>
      <c r="Y206" s="34"/>
      <c r="Z206" s="34"/>
    </row>
    <row r="207" spans="1:26" ht="12.75" customHeight="1" x14ac:dyDescent="0.2">
      <c r="A207" s="38"/>
      <c r="B207" s="40"/>
      <c r="C207" s="39"/>
      <c r="D207" s="39"/>
      <c r="E207" s="39"/>
      <c r="F207" s="39"/>
      <c r="G207" s="39"/>
      <c r="H207" s="39"/>
      <c r="I207" s="39"/>
      <c r="J207" s="40"/>
      <c r="K207" s="34"/>
      <c r="L207" s="34"/>
      <c r="M207" s="34"/>
      <c r="N207" s="34"/>
      <c r="O207" s="34"/>
      <c r="P207" s="34"/>
      <c r="Q207" s="34"/>
      <c r="R207" s="34"/>
      <c r="S207" s="34"/>
      <c r="T207" s="34"/>
      <c r="U207" s="34"/>
      <c r="V207" s="34"/>
      <c r="W207" s="34"/>
      <c r="X207" s="34"/>
      <c r="Y207" s="34"/>
      <c r="Z207" s="34"/>
    </row>
    <row r="208" spans="1:26" ht="12.75" customHeight="1" x14ac:dyDescent="0.2">
      <c r="A208" s="38"/>
      <c r="B208" s="40"/>
      <c r="C208" s="39"/>
      <c r="D208" s="39"/>
      <c r="E208" s="39"/>
      <c r="F208" s="39"/>
      <c r="G208" s="39"/>
      <c r="H208" s="39"/>
      <c r="I208" s="39"/>
      <c r="J208" s="40"/>
      <c r="K208" s="34"/>
      <c r="L208" s="34"/>
      <c r="M208" s="34"/>
      <c r="N208" s="34"/>
      <c r="O208" s="34"/>
      <c r="P208" s="34"/>
      <c r="Q208" s="34"/>
      <c r="R208" s="34"/>
      <c r="S208" s="34"/>
      <c r="T208" s="34"/>
      <c r="U208" s="34"/>
      <c r="V208" s="34"/>
      <c r="W208" s="34"/>
      <c r="X208" s="34"/>
      <c r="Y208" s="34"/>
      <c r="Z208" s="34"/>
    </row>
    <row r="209" spans="1:26" ht="12.75" customHeight="1" x14ac:dyDescent="0.2">
      <c r="A209" s="38"/>
      <c r="B209" s="40"/>
      <c r="C209" s="39"/>
      <c r="D209" s="39"/>
      <c r="E209" s="39"/>
      <c r="F209" s="39"/>
      <c r="G209" s="39"/>
      <c r="H209" s="39"/>
      <c r="I209" s="39"/>
      <c r="J209" s="40"/>
      <c r="K209" s="34"/>
      <c r="L209" s="34"/>
      <c r="M209" s="34"/>
      <c r="N209" s="34"/>
      <c r="O209" s="34"/>
      <c r="P209" s="34"/>
      <c r="Q209" s="34"/>
      <c r="R209" s="34"/>
      <c r="S209" s="34"/>
      <c r="T209" s="34"/>
      <c r="U209" s="34"/>
      <c r="V209" s="34"/>
      <c r="W209" s="34"/>
      <c r="X209" s="34"/>
      <c r="Y209" s="34"/>
      <c r="Z209" s="34"/>
    </row>
    <row r="210" spans="1:26" ht="12.75" customHeight="1" x14ac:dyDescent="0.2">
      <c r="A210" s="38"/>
      <c r="B210" s="40"/>
      <c r="C210" s="39"/>
      <c r="D210" s="39"/>
      <c r="E210" s="39"/>
      <c r="F210" s="39"/>
      <c r="G210" s="39"/>
      <c r="H210" s="39"/>
      <c r="I210" s="39"/>
      <c r="J210" s="40"/>
      <c r="K210" s="34"/>
      <c r="L210" s="34"/>
      <c r="M210" s="34"/>
      <c r="N210" s="34"/>
      <c r="O210" s="34"/>
      <c r="P210" s="34"/>
      <c r="Q210" s="34"/>
      <c r="R210" s="34"/>
      <c r="S210" s="34"/>
      <c r="T210" s="34"/>
      <c r="U210" s="34"/>
      <c r="V210" s="34"/>
      <c r="W210" s="34"/>
      <c r="X210" s="34"/>
      <c r="Y210" s="34"/>
      <c r="Z210" s="34"/>
    </row>
    <row r="211" spans="1:26" ht="12.75" customHeight="1" x14ac:dyDescent="0.2">
      <c r="A211" s="38"/>
      <c r="B211" s="40"/>
      <c r="C211" s="39"/>
      <c r="D211" s="39"/>
      <c r="E211" s="39"/>
      <c r="F211" s="39"/>
      <c r="G211" s="39"/>
      <c r="H211" s="39"/>
      <c r="I211" s="39"/>
      <c r="J211" s="40"/>
      <c r="K211" s="34"/>
      <c r="L211" s="34"/>
      <c r="M211" s="34"/>
      <c r="N211" s="34"/>
      <c r="O211" s="34"/>
      <c r="P211" s="34"/>
      <c r="Q211" s="34"/>
      <c r="R211" s="34"/>
      <c r="S211" s="34"/>
      <c r="T211" s="34"/>
      <c r="U211" s="34"/>
      <c r="V211" s="34"/>
      <c r="W211" s="34"/>
      <c r="X211" s="34"/>
      <c r="Y211" s="34"/>
      <c r="Z211" s="34"/>
    </row>
    <row r="212" spans="1:26" ht="12.75" customHeight="1" x14ac:dyDescent="0.2">
      <c r="A212" s="38"/>
      <c r="B212" s="40"/>
      <c r="C212" s="39"/>
      <c r="D212" s="39"/>
      <c r="E212" s="39"/>
      <c r="F212" s="39"/>
      <c r="G212" s="39"/>
      <c r="H212" s="39"/>
      <c r="I212" s="39"/>
      <c r="J212" s="40"/>
      <c r="K212" s="34"/>
      <c r="L212" s="34"/>
      <c r="M212" s="34"/>
      <c r="N212" s="34"/>
      <c r="O212" s="34"/>
      <c r="P212" s="34"/>
      <c r="Q212" s="34"/>
      <c r="R212" s="34"/>
      <c r="S212" s="34"/>
      <c r="T212" s="34"/>
      <c r="U212" s="34"/>
      <c r="V212" s="34"/>
      <c r="W212" s="34"/>
      <c r="X212" s="34"/>
      <c r="Y212" s="34"/>
      <c r="Z212" s="34"/>
    </row>
    <row r="213" spans="1:26" ht="12.75" customHeight="1" x14ac:dyDescent="0.2">
      <c r="A213" s="38"/>
      <c r="B213" s="40"/>
      <c r="C213" s="39"/>
      <c r="D213" s="39"/>
      <c r="E213" s="39"/>
      <c r="F213" s="39"/>
      <c r="G213" s="39"/>
      <c r="H213" s="39"/>
      <c r="I213" s="39"/>
      <c r="J213" s="40"/>
      <c r="K213" s="34"/>
      <c r="L213" s="34"/>
      <c r="M213" s="34"/>
      <c r="N213" s="34"/>
      <c r="O213" s="34"/>
      <c r="P213" s="34"/>
      <c r="Q213" s="34"/>
      <c r="R213" s="34"/>
      <c r="S213" s="34"/>
      <c r="T213" s="34"/>
      <c r="U213" s="34"/>
      <c r="V213" s="34"/>
      <c r="W213" s="34"/>
      <c r="X213" s="34"/>
      <c r="Y213" s="34"/>
      <c r="Z213" s="34"/>
    </row>
    <row r="214" spans="1:26" ht="12.75" customHeight="1" x14ac:dyDescent="0.2">
      <c r="A214" s="38"/>
      <c r="B214" s="40"/>
      <c r="C214" s="39"/>
      <c r="D214" s="39"/>
      <c r="E214" s="39"/>
      <c r="F214" s="39"/>
      <c r="G214" s="39"/>
      <c r="H214" s="39"/>
      <c r="I214" s="39"/>
      <c r="J214" s="40"/>
      <c r="K214" s="34"/>
      <c r="L214" s="34"/>
      <c r="M214" s="34"/>
      <c r="N214" s="34"/>
      <c r="O214" s="34"/>
      <c r="P214" s="34"/>
      <c r="Q214" s="34"/>
      <c r="R214" s="34"/>
      <c r="S214" s="34"/>
      <c r="T214" s="34"/>
      <c r="U214" s="34"/>
      <c r="V214" s="34"/>
      <c r="W214" s="34"/>
      <c r="X214" s="34"/>
      <c r="Y214" s="34"/>
      <c r="Z214" s="34"/>
    </row>
    <row r="215" spans="1:26" ht="12.75" customHeight="1" x14ac:dyDescent="0.2">
      <c r="A215" s="38"/>
      <c r="B215" s="40"/>
      <c r="C215" s="39"/>
      <c r="D215" s="39"/>
      <c r="E215" s="39"/>
      <c r="F215" s="39"/>
      <c r="G215" s="39"/>
      <c r="H215" s="39"/>
      <c r="I215" s="39"/>
      <c r="J215" s="40"/>
      <c r="K215" s="34"/>
      <c r="L215" s="34"/>
      <c r="M215" s="34"/>
      <c r="N215" s="34"/>
      <c r="O215" s="34"/>
      <c r="P215" s="34"/>
      <c r="Q215" s="34"/>
      <c r="R215" s="34"/>
      <c r="S215" s="34"/>
      <c r="T215" s="34"/>
      <c r="U215" s="34"/>
      <c r="V215" s="34"/>
      <c r="W215" s="34"/>
      <c r="X215" s="34"/>
      <c r="Y215" s="34"/>
      <c r="Z215" s="34"/>
    </row>
    <row r="216" spans="1:26" ht="12.75" customHeight="1" x14ac:dyDescent="0.2">
      <c r="A216" s="38"/>
      <c r="B216" s="40"/>
      <c r="C216" s="39"/>
      <c r="D216" s="39"/>
      <c r="E216" s="39"/>
      <c r="F216" s="39"/>
      <c r="G216" s="39"/>
      <c r="H216" s="39"/>
      <c r="I216" s="39"/>
      <c r="J216" s="40"/>
      <c r="K216" s="34"/>
      <c r="L216" s="34"/>
      <c r="M216" s="34"/>
      <c r="N216" s="34"/>
      <c r="O216" s="34"/>
      <c r="P216" s="34"/>
      <c r="Q216" s="34"/>
      <c r="R216" s="34"/>
      <c r="S216" s="34"/>
      <c r="T216" s="34"/>
      <c r="U216" s="34"/>
      <c r="V216" s="34"/>
      <c r="W216" s="34"/>
      <c r="X216" s="34"/>
      <c r="Y216" s="34"/>
      <c r="Z216" s="34"/>
    </row>
    <row r="217" spans="1:26" ht="12.75" customHeight="1" x14ac:dyDescent="0.2">
      <c r="A217" s="38"/>
      <c r="B217" s="40"/>
      <c r="C217" s="39"/>
      <c r="D217" s="39"/>
      <c r="E217" s="39"/>
      <c r="F217" s="39"/>
      <c r="G217" s="39"/>
      <c r="H217" s="39"/>
      <c r="I217" s="39"/>
      <c r="J217" s="40"/>
      <c r="K217" s="34"/>
      <c r="L217" s="34"/>
      <c r="M217" s="34"/>
      <c r="N217" s="34"/>
      <c r="O217" s="34"/>
      <c r="P217" s="34"/>
      <c r="Q217" s="34"/>
      <c r="R217" s="34"/>
      <c r="S217" s="34"/>
      <c r="T217" s="34"/>
      <c r="U217" s="34"/>
      <c r="V217" s="34"/>
      <c r="W217" s="34"/>
      <c r="X217" s="34"/>
      <c r="Y217" s="34"/>
      <c r="Z217" s="34"/>
    </row>
    <row r="218" spans="1:26" ht="12.75" customHeight="1" x14ac:dyDescent="0.2">
      <c r="A218" s="38"/>
      <c r="B218" s="40"/>
      <c r="C218" s="39"/>
      <c r="D218" s="39"/>
      <c r="E218" s="39"/>
      <c r="F218" s="39"/>
      <c r="G218" s="39"/>
      <c r="H218" s="39"/>
      <c r="I218" s="39"/>
      <c r="J218" s="40"/>
      <c r="K218" s="34"/>
      <c r="L218" s="34"/>
      <c r="M218" s="34"/>
      <c r="N218" s="34"/>
      <c r="O218" s="34"/>
      <c r="P218" s="34"/>
      <c r="Q218" s="34"/>
      <c r="R218" s="34"/>
      <c r="S218" s="34"/>
      <c r="T218" s="34"/>
      <c r="U218" s="34"/>
      <c r="V218" s="34"/>
      <c r="W218" s="34"/>
      <c r="X218" s="34"/>
      <c r="Y218" s="34"/>
      <c r="Z218" s="34"/>
    </row>
    <row r="219" spans="1:26" ht="12.75" customHeight="1" x14ac:dyDescent="0.2">
      <c r="A219" s="38"/>
      <c r="B219" s="40"/>
      <c r="C219" s="39"/>
      <c r="D219" s="39"/>
      <c r="E219" s="39"/>
      <c r="F219" s="39"/>
      <c r="G219" s="39"/>
      <c r="H219" s="39"/>
      <c r="I219" s="39"/>
      <c r="J219" s="40"/>
      <c r="K219" s="34"/>
      <c r="L219" s="34"/>
      <c r="M219" s="34"/>
      <c r="N219" s="34"/>
      <c r="O219" s="34"/>
      <c r="P219" s="34"/>
      <c r="Q219" s="34"/>
      <c r="R219" s="34"/>
      <c r="S219" s="34"/>
      <c r="T219" s="34"/>
      <c r="U219" s="34"/>
      <c r="V219" s="34"/>
      <c r="W219" s="34"/>
      <c r="X219" s="34"/>
      <c r="Y219" s="34"/>
      <c r="Z219" s="34"/>
    </row>
    <row r="220" spans="1:26" ht="12.75" customHeight="1"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2.75" customHeight="1"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2.75" customHeight="1"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2.75" customHeight="1"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2.75" customHeight="1"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2.75" customHeight="1"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2.75" customHeight="1"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2.75" customHeight="1"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2.75" customHeight="1"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2.75" customHeight="1"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2.75" customHeight="1"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2.75" customHeight="1"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2.75" customHeight="1"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2.75" customHeight="1"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2.75" customHeight="1"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2.75" customHeight="1"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2.75" customHeight="1"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2.75" customHeight="1"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2.75" customHeight="1"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2.75" customHeight="1"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2.75" customHeight="1"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2.75" customHeight="1"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2.75" customHeight="1"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2.75" customHeight="1"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2.75" customHeight="1"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2.75" customHeight="1"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2.75" customHeight="1"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2.75" customHeight="1"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2.75" customHeight="1"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2.75" customHeight="1"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2.75" customHeight="1"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2.75" customHeight="1"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2.75" customHeight="1"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2.75" customHeight="1"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2.75" customHeight="1"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2.75" customHeight="1"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2.75" customHeight="1"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2.75" customHeight="1"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2.75" customHeight="1"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2.75" customHeight="1"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2.75" customHeight="1"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2.75" customHeight="1"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2.75" customHeight="1"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2.75" customHeight="1"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2.75" customHeight="1"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2.75" customHeight="1"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2.75" customHeight="1"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2.75" customHeight="1"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2.75" customHeight="1"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2.75" customHeight="1"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2.75" customHeight="1"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2.75" customHeight="1"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2.75" customHeight="1"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2.75" customHeight="1"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2.75" customHeight="1"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2.75" customHeight="1"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2.75" customHeight="1"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2.75" customHeight="1"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2.75" customHeight="1"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2.75" customHeight="1"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2.75" customHeight="1"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2.75" customHeight="1"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2.75" customHeight="1"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2.75" customHeight="1"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2.75" customHeight="1"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2.75" customHeight="1"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2.75" customHeight="1"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2.75" customHeight="1"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2.75" customHeight="1"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2.75" customHeight="1"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2.75" customHeight="1"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2.75" customHeight="1"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2.75" customHeight="1"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2.75" customHeight="1"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2.75" customHeight="1"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2.75" customHeight="1"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2.75" customHeight="1"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2.75" customHeight="1"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2.75" customHeight="1"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2.75" customHeight="1"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2.75" customHeight="1"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2.75" customHeight="1"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2.75" customHeight="1"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2.75" customHeight="1"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2.75" customHeight="1"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2.75" customHeight="1"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2.75" customHeight="1"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2.75" customHeight="1"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2.75" customHeight="1"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2.75" customHeight="1"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2.75" customHeight="1"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2.75" customHeight="1"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2.75" customHeight="1"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2.75" customHeight="1"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2.75" customHeight="1"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2.75" customHeight="1"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2.75" customHeight="1"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2.75" customHeight="1"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2.75" customHeight="1"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2.75" customHeight="1"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2.75" customHeight="1"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2.75" customHeight="1"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2.75" customHeight="1"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2.75" customHeight="1"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2.75" customHeight="1"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2.75" customHeight="1"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2.75" customHeight="1"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2.75" customHeight="1"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2.75" customHeight="1"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2.75" customHeight="1"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2.75" customHeight="1"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2.75" customHeight="1"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2.75" customHeight="1"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2.75" customHeight="1"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2.75" customHeight="1"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2.75" customHeight="1"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2.75" customHeight="1"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2.75" customHeight="1"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2.75" customHeight="1"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2.75" customHeight="1"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2.75" customHeight="1"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2.75" customHeight="1"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2.75" customHeight="1"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2.75" customHeight="1"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2.75" customHeight="1"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2.75" customHeight="1"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2.75" customHeight="1"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2.75" customHeight="1"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2.75" customHeight="1"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2.75" customHeight="1"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2.75" customHeight="1"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2.75" customHeight="1"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2.75" customHeight="1"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2.75" customHeight="1"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2.75" customHeight="1"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2.75" customHeight="1"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2.75" customHeight="1"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2.75" customHeight="1"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2.75" customHeight="1"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2.75" customHeight="1"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2.75" customHeight="1"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2.75" customHeight="1"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2.75" customHeight="1"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2.75" customHeight="1"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2.75" customHeight="1"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2.75" customHeight="1"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2.75" customHeight="1"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2.75" customHeight="1"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2.75" customHeight="1"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2.75" customHeight="1"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2.75" customHeight="1"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2.75" customHeight="1"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2.75" customHeight="1"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2.75" customHeight="1"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2.75" customHeight="1"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2.75" customHeight="1"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2.75" customHeight="1"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2.75" customHeight="1"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2.75" customHeight="1"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2.75" customHeight="1"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2.75" customHeight="1"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2.75" customHeight="1"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2.75" customHeight="1"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2.75" customHeight="1"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2.75" customHeight="1"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2.75" customHeight="1"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2.75" customHeight="1"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2.75" customHeight="1"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2.75" customHeight="1"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2.75" customHeight="1"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2.75" customHeight="1"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2.75" customHeight="1"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2.75" customHeight="1"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2.75" customHeight="1"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2.75" customHeight="1"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2.75" customHeight="1"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2.75" customHeight="1"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2.75" customHeight="1"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2.75" customHeight="1"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2.75" customHeight="1"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2.75" customHeight="1"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2.75" customHeight="1"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2.75" customHeight="1"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2.75" customHeight="1"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2.75" customHeight="1"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2.75" customHeight="1"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2.75" customHeight="1"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2.75" customHeight="1"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2.75" customHeight="1"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2.75" customHeight="1"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2.75" customHeight="1"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2.75" customHeight="1"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2.75" customHeight="1"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2.75" customHeight="1"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2.75" customHeight="1"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2.75" customHeight="1"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2.75" customHeight="1"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2.75" customHeight="1"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2.75" customHeight="1"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2.75" customHeight="1"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2.75" customHeight="1"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2.75" customHeight="1"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2.75" customHeight="1"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2.75" customHeight="1"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2.75" customHeight="1"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2.75" customHeight="1"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2.75" customHeight="1"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2.75" customHeight="1"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2.75" customHeight="1"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2.75" customHeight="1"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2.75" customHeight="1"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2.75" customHeight="1"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2.75" customHeight="1"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2.75" customHeight="1"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2.75" customHeight="1"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2.75" customHeight="1"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2.75" customHeight="1"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2.75" customHeight="1"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2.75" customHeight="1"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2.75" customHeight="1"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2.75" customHeight="1"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2.75" customHeight="1"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2.75" customHeight="1"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2.75" customHeight="1"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2.75" customHeight="1"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2.75" customHeight="1"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2.75" customHeight="1"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2.75" customHeight="1"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2.75" customHeight="1"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2.75" customHeight="1"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2.75" customHeight="1"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2.75" customHeight="1"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2.75" customHeight="1"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2.75" customHeight="1"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2.75" customHeight="1"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2.75" customHeight="1"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2.75" customHeight="1"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2.75" customHeight="1"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2.75" customHeight="1"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2.75" customHeight="1"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2.75" customHeight="1"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2.75" customHeight="1"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2.75" customHeight="1"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2.75" customHeight="1"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2.75" customHeight="1"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2.75" customHeight="1"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2.75" customHeight="1"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2.75" customHeight="1"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2.75" customHeight="1"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2.75" customHeight="1"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2.75" customHeight="1"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2.75" customHeight="1"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2.75" customHeight="1"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2.75" customHeight="1"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2.75" customHeight="1"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2.75" customHeight="1"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2.75" customHeight="1"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2.75" customHeight="1"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2.75" customHeight="1"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2.75" customHeight="1"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2.75" customHeight="1"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2.75" customHeight="1"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2.75" customHeight="1"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2.75" customHeight="1"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2.75" customHeight="1"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2.75" customHeight="1"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2.75" customHeight="1"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2.75" customHeight="1"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2.75" customHeight="1"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2.75" customHeight="1"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2.75" customHeight="1"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2.75" customHeight="1"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2.75" customHeight="1"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2.75" customHeight="1"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2.75" customHeight="1"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2.75" customHeight="1"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2.75" customHeight="1"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2.75" customHeight="1"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2.75" customHeight="1"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2.75" customHeight="1"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2.75" customHeight="1"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2.75" customHeight="1"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2.75" customHeight="1"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2.75" customHeight="1"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2.75" customHeight="1"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2.75" customHeight="1"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2.75" customHeight="1"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2.75" customHeight="1"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2.75" customHeight="1"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2.75" customHeight="1"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2.75" customHeight="1"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2.75" customHeight="1"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2.75" customHeight="1"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2.75" customHeight="1"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2.75" customHeight="1"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2.75" customHeight="1"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2.75" customHeight="1"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2.75" customHeight="1"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2.75" customHeight="1"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2.75" customHeight="1"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2.75" customHeight="1"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2.75" customHeight="1"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2.75" customHeight="1"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2.75" customHeight="1"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2.75" customHeight="1"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2.75" customHeight="1"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2.75" customHeight="1"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2.75" customHeight="1"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2.75" customHeight="1"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2.75" customHeight="1"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2.75" customHeight="1"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2.75" customHeight="1"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2.75" customHeight="1"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2.75" customHeight="1"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2.75" customHeight="1"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2.75" customHeight="1"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2.75" customHeight="1"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2.75" customHeight="1"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2.75" customHeight="1"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2.75" customHeight="1"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2.75" customHeight="1"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2.75" customHeight="1"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2.75" customHeight="1"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2.75" customHeight="1"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2.75" customHeight="1"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2.75" customHeight="1"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2.75" customHeight="1"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2.75" customHeight="1"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2.75" customHeight="1"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2.75" customHeight="1"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2.75" customHeight="1"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2.75" customHeight="1"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2.75" customHeight="1"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2.75" customHeight="1"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2.75" customHeight="1"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2.75" customHeight="1"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2.75" customHeight="1"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2.75" customHeight="1"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2.75" customHeight="1"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2.75" customHeight="1"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2.75" customHeight="1"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2.75" customHeight="1"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2.75" customHeight="1"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2.75" customHeight="1"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2.75" customHeight="1"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2.75" customHeight="1"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2.75" customHeight="1"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2.75" customHeight="1"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2.75" customHeight="1"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2.75" customHeight="1"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2.75" customHeight="1"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2.75" customHeight="1"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2.75" customHeight="1"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2.75" customHeight="1"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2.75" customHeight="1"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2.75" customHeight="1"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2.75" customHeight="1"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2.75" customHeight="1"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2.75" customHeight="1"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2.75" customHeight="1"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2.75" customHeight="1"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2.75" customHeight="1"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2.75" customHeight="1"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2.75" customHeight="1"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2.75" customHeight="1"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2.75" customHeight="1"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2.75" customHeight="1"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2.75" customHeight="1"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2.75" customHeight="1"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2.75" customHeight="1"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2.75" customHeight="1"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2.75" customHeight="1"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2.75" customHeight="1"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2.75" customHeight="1"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2.75" customHeight="1"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2.75" customHeight="1"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2.75" customHeight="1"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2.75" customHeight="1"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2.75" customHeight="1"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2.75" customHeight="1"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2.75" customHeight="1"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2.75" customHeight="1"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2.75" customHeight="1"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2.75" customHeight="1"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2.75" customHeight="1"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2.75" customHeight="1"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2.75" customHeight="1"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2.75" customHeight="1"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2.75" customHeight="1"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2.75" customHeight="1"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2.75" customHeight="1"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2.75" customHeight="1"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2.75" customHeight="1"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2.75" customHeight="1"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2.75" customHeight="1"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2.75" customHeight="1"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2.75" customHeight="1"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2.75" customHeight="1"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2.75" customHeight="1"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2.75" customHeight="1"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2.75" customHeight="1"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2.75" customHeight="1"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2.75" customHeight="1"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2.75" customHeight="1"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2.75" customHeight="1"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2.75" customHeight="1"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2.75" customHeight="1"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2.75" customHeight="1"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2.75" customHeight="1"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2.75" customHeight="1"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2.75" customHeight="1"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2.75" customHeight="1"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2.75" customHeight="1"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2.75" customHeight="1"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2.75" customHeight="1"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2.75" customHeight="1"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2.75" customHeight="1"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2.75" customHeight="1"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2.75" customHeight="1"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2.75" customHeight="1"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2.75" customHeight="1"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2.75" customHeight="1"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2.75" customHeight="1"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2.75" customHeight="1"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2.75" customHeight="1"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2.75" customHeight="1"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2.75" customHeight="1"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2.75" customHeight="1"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2.75" customHeight="1"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2.75" customHeight="1"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2.75" customHeight="1"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2.75" customHeight="1"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2.75" customHeight="1"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2.75" customHeight="1"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2.75" customHeight="1"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2.75" customHeight="1"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2.75" customHeight="1"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2.75" customHeight="1"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2.75" customHeight="1"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2.75" customHeight="1"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2.75" customHeight="1"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2.75" customHeight="1"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2.75" customHeight="1"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2.75" customHeight="1"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2.75" customHeight="1"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2.75" customHeight="1"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2.75" customHeight="1"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2.75" customHeight="1"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2.75" customHeight="1"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2.75" customHeight="1"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2.75" customHeight="1"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2.75" customHeight="1"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2.75" customHeight="1"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2.75" customHeight="1"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2.75" customHeight="1"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2.75" customHeight="1"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2.75" customHeight="1"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2.75" customHeight="1"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2.75" customHeight="1"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2.75" customHeight="1"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2.75" customHeight="1"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2.75" customHeight="1"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2.75" customHeight="1"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2.75" customHeight="1"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2.75" customHeight="1"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2.75" customHeight="1"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2.75" customHeight="1"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2.75" customHeight="1"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2.75" customHeight="1"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2.75" customHeight="1"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2.75" customHeight="1"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2.75" customHeight="1"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2.75" customHeight="1"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2.75" customHeight="1"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2.75" customHeight="1"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2.75" customHeight="1"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2.75" customHeight="1"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2.75" customHeight="1"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2.75" customHeight="1"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2.75" customHeight="1"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2.75" customHeight="1"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2.75" customHeight="1"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2.75" customHeight="1"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2.75" customHeight="1"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2.75" customHeight="1"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2.75" customHeight="1"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2.75" customHeight="1"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2.75" customHeight="1"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2.75" customHeight="1"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2.75" customHeight="1"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2.75" customHeight="1"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2.75" customHeight="1"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2.75" customHeight="1"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2.75" customHeight="1"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2.75" customHeight="1"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2.75" customHeight="1"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2.75" customHeight="1"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2.75" customHeight="1"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2.75" customHeight="1"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2.75" customHeight="1"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2.75" customHeight="1"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2.75" customHeight="1"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2.75" customHeight="1"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2.75" customHeight="1"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2.75" customHeight="1"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2.75" customHeight="1"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2.75" customHeight="1"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2.75" customHeight="1"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2.75" customHeight="1"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2.75" customHeight="1"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2.75" customHeight="1"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2.75" customHeight="1"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2.75" customHeight="1"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2.75" customHeight="1"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2.75" customHeight="1"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2.75" customHeight="1"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2.75" customHeight="1"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2.75" customHeight="1"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2.75" customHeight="1"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2.75" customHeight="1"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2.75" customHeight="1"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2.75" customHeight="1"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2.75" customHeight="1"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2.75" customHeight="1"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2.75" customHeight="1"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2.75" customHeight="1"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2.75" customHeight="1"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2.75" customHeight="1"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2.75" customHeight="1"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2.75" customHeight="1"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2.75" customHeight="1"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2.75" customHeight="1"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2.75" customHeight="1"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2.75" customHeight="1"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2.75" customHeight="1"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2.75" customHeight="1"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2.75" customHeight="1"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2.75" customHeight="1"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2.75" customHeight="1"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2.75" customHeight="1"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2.75" customHeight="1"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2.75" customHeight="1"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2.75" customHeight="1"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2.75" customHeight="1"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2.75" customHeight="1"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2.75" customHeight="1"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2.75" customHeight="1"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2.75" customHeight="1"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2.75" customHeight="1"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2.75" customHeight="1"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2.75" customHeight="1"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2.75" customHeight="1"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2.75" customHeight="1"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2.75" customHeight="1"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2.75" customHeight="1"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2.75" customHeight="1"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2.75" customHeight="1"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2.75" customHeight="1"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2.75" customHeight="1"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2.75" customHeight="1"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2.75" customHeight="1"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2.75" customHeight="1"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2.75" customHeight="1"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2.75" customHeight="1"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2.75" customHeight="1"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2.75" customHeight="1"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2.75" customHeight="1"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2.75" customHeight="1"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2.75" customHeight="1"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2.75" customHeight="1"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2.75" customHeight="1"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2.75" customHeight="1"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2.75" customHeight="1"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2.75" customHeight="1"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2.75" customHeight="1"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2.75" customHeight="1"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2.75" customHeight="1"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2.75" customHeight="1"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2.75" customHeight="1"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2.75" customHeight="1"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2.75" customHeight="1"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2.75" customHeight="1"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2.75" customHeight="1"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2.75" customHeight="1"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2.75" customHeight="1"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2.75" customHeight="1"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2.75" customHeight="1"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2.75" customHeight="1"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2.75" customHeight="1"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2.75" customHeight="1"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2.75" customHeight="1"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2.75" customHeight="1"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2.75" customHeight="1"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2.75" customHeight="1"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2.75" customHeight="1"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2.75" customHeight="1"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2.75" customHeight="1"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2.75" customHeight="1"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2.75" customHeight="1"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2.75" customHeight="1"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2.75" customHeight="1"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2.75" customHeight="1"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2.75" customHeight="1"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2.75" customHeight="1"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2.75" customHeight="1"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2.75" customHeight="1"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2.75" customHeight="1"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2.75" customHeight="1"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2.75" customHeight="1"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2.75" customHeight="1"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2.75" customHeight="1"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2.75" customHeight="1"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2.75" customHeight="1"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2.75" customHeight="1"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2.75" customHeight="1"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2.75" customHeight="1"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2.75" customHeight="1"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2.75" customHeight="1"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2.75" customHeight="1"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2.75" customHeight="1"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2.75" customHeight="1"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2.75" customHeight="1"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2.75" customHeight="1"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2.75" customHeight="1"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2.75" customHeight="1"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2.75" customHeight="1"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2.75" customHeight="1"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2.75" customHeight="1"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2.75" customHeight="1"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2.75" customHeight="1"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2.75" customHeight="1"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2.75" customHeight="1"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2.75" customHeight="1"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2.75" customHeight="1"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2.75" customHeight="1"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2.75" customHeight="1"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2.75" customHeight="1"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2.75" customHeight="1"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2.75" customHeight="1"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2.75" customHeight="1"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2.75" customHeight="1"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2.75" customHeight="1"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2.75" customHeight="1"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2.75" customHeight="1"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2.75" customHeight="1"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2.75" customHeight="1"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2.75" customHeight="1"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2.75" customHeight="1"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2.75" customHeight="1"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2.75" customHeight="1"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2.75" customHeight="1"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2.75" customHeight="1"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2.75" customHeight="1"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2.75" customHeight="1"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2.75" customHeight="1"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2.75" customHeight="1"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2.75" customHeight="1"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2.75" customHeight="1"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2.75" customHeight="1"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2.75" customHeight="1"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2.75" customHeight="1"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2.75" customHeight="1"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2.75" customHeight="1"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2.75" customHeight="1"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2.75" customHeight="1"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2.75" customHeight="1"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2.75" customHeight="1"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2.75" customHeight="1"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2.75" customHeight="1"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2.75" customHeight="1"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2.75" customHeight="1"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2.75" customHeight="1"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2.75" customHeight="1"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2.75" customHeight="1"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2.75" customHeight="1"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2.75" customHeight="1"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2.75" customHeight="1"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2.75" customHeight="1"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2.75" customHeight="1"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2.75" customHeight="1"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2.75" customHeight="1"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2.75" customHeight="1"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2.75" customHeight="1"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2.75" customHeight="1"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2.75" customHeight="1"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2.75" customHeight="1"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2.75" customHeight="1"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2.75" customHeight="1"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2.75" customHeight="1"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2.75" customHeight="1"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2.75" customHeight="1"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2.75" customHeight="1"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2.75" customHeight="1"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2.75" customHeight="1"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2.75" customHeight="1"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2.75" customHeight="1"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2.75" customHeight="1"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2.75" customHeight="1"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2.75" customHeight="1"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2.75" customHeight="1"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2.75" customHeight="1"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2.75" customHeight="1"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2.75" customHeight="1"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2.75" customHeight="1"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2.75" customHeight="1"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2.75" customHeight="1"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2.75" customHeight="1"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2.75" customHeight="1"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2.75" customHeight="1"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2.75" customHeight="1"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2.75" customHeight="1"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2.75" customHeight="1"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2.75" customHeight="1"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2.75" customHeight="1"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2.75" customHeight="1"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2.75" customHeight="1"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2.75" customHeight="1"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2.75" customHeight="1"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2.75" customHeight="1"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2.75" customHeight="1"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2.75" customHeight="1"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2.75" customHeight="1"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2.75" customHeight="1"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2.75" customHeight="1"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2.75" customHeight="1"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2.75" customHeight="1"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2.75" customHeight="1"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2.75" customHeight="1"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2.75" customHeight="1"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2.75" customHeight="1"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2.75" customHeight="1"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2.75" customHeight="1"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2.75" customHeight="1"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2.75" customHeight="1"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2.75" customHeight="1"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2.75" customHeight="1"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2.75" customHeight="1"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2.75" customHeight="1"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2.75" customHeight="1"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2.75" customHeight="1"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2.75" customHeight="1"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2.75" customHeight="1"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2.75" customHeight="1"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2.75" customHeight="1"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2.75" customHeight="1"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2.75" customHeight="1"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2.75" customHeight="1"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2.75" customHeight="1"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2.75" customHeight="1"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2.75" customHeight="1"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2.75" customHeight="1"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2.75" customHeight="1"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2.75" customHeight="1"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2.75" customHeight="1"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2.75" customHeight="1"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2.75" customHeight="1"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2.75" customHeight="1"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2.75" customHeight="1"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2.75" customHeight="1"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2.75" customHeight="1"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2.75" customHeight="1"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2.75" customHeight="1"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2.75" customHeight="1"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2.75" customHeight="1"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2.75" customHeight="1"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2.75" customHeight="1"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2.75" customHeight="1"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2.75" customHeight="1"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2.75" customHeight="1"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2.75" customHeight="1"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2.75" customHeight="1"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2.75" customHeight="1"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2.75" customHeight="1"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2.75" customHeight="1"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2.75" customHeight="1"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2.75" customHeight="1"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2.75" customHeight="1"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2.75" customHeight="1"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2.75" customHeight="1"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2.75" customHeight="1"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sheetData>
  <conditionalFormatting sqref="J31:J192">
    <cfRule type="cellIs" dxfId="2" priority="1" stopIfTrue="1" operator="equal">
      <formula>1</formula>
    </cfRule>
  </conditionalFormatting>
  <hyperlinks>
    <hyperlink ref="A5" location="INDICE!A8" display="VOLVER AL INDICE" xr:uid="{BFB4B504-1622-400D-ABD5-244B3274DF99}"/>
  </hyperlinks>
  <printOptions gridLines="1"/>
  <pageMargins left="0.39370078740157483" right="0.39370078740157483" top="0.59055118110236227" bottom="0.59055118110236227" header="0" footer="0"/>
  <pageSetup paperSize="9" scale="1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9218A-B200-47DA-AE93-CB1C5D7EAC59}">
  <dimension ref="A1:E253"/>
  <sheetViews>
    <sheetView zoomScale="130" zoomScaleNormal="130" workbookViewId="0">
      <pane xSplit="1" ySplit="9" topLeftCell="B173" activePane="bottomRight" state="frozen"/>
      <selection pane="topRight" activeCell="B1" sqref="B1"/>
      <selection pane="bottomLeft" activeCell="A10" sqref="A10"/>
      <selection pane="bottomRight" activeCell="E196" sqref="E196"/>
    </sheetView>
  </sheetViews>
  <sheetFormatPr baseColWidth="10" defaultColWidth="11.42578125" defaultRowHeight="11.25" x14ac:dyDescent="0.2"/>
  <cols>
    <col min="1" max="1" width="10.28515625" style="79" bestFit="1" customWidth="1"/>
    <col min="2" max="5" width="18.140625" style="79" customWidth="1"/>
    <col min="6" max="16384" width="11.42578125" style="76"/>
  </cols>
  <sheetData>
    <row r="1" spans="1:5" ht="3" customHeight="1" x14ac:dyDescent="0.2">
      <c r="A1" s="436"/>
      <c r="B1" s="74"/>
      <c r="C1" s="74"/>
      <c r="D1" s="74"/>
      <c r="E1" s="75"/>
    </row>
    <row r="2" spans="1:5" x14ac:dyDescent="0.2">
      <c r="A2" s="437" t="s">
        <v>13</v>
      </c>
      <c r="B2" s="178" t="s">
        <v>71</v>
      </c>
      <c r="C2" s="77"/>
      <c r="D2" s="77"/>
      <c r="E2" s="78"/>
    </row>
    <row r="3" spans="1:5" x14ac:dyDescent="0.2">
      <c r="A3" s="437" t="s">
        <v>61</v>
      </c>
      <c r="B3" s="178" t="s">
        <v>100</v>
      </c>
      <c r="C3" s="77"/>
      <c r="D3" s="77"/>
      <c r="E3" s="78"/>
    </row>
    <row r="4" spans="1:5" ht="3.75" customHeight="1" x14ac:dyDescent="0.2">
      <c r="A4" s="436"/>
      <c r="B4" s="179"/>
      <c r="C4" s="179"/>
      <c r="D4" s="179"/>
      <c r="E4" s="180"/>
    </row>
    <row r="5" spans="1:5" ht="21" customHeight="1" x14ac:dyDescent="0.2">
      <c r="A5" s="438" t="s">
        <v>84</v>
      </c>
      <c r="B5" s="181"/>
      <c r="C5" s="182"/>
      <c r="D5" s="182"/>
      <c r="E5" s="183"/>
    </row>
    <row r="6" spans="1:5" ht="2.25" customHeight="1" x14ac:dyDescent="0.2">
      <c r="A6" s="439"/>
      <c r="B6" s="1363"/>
      <c r="C6" s="1363"/>
      <c r="D6" s="1363"/>
      <c r="E6" s="1364"/>
    </row>
    <row r="7" spans="1:5" ht="21" customHeight="1" x14ac:dyDescent="0.2">
      <c r="A7" s="440" t="s">
        <v>66</v>
      </c>
      <c r="B7" s="447" t="s">
        <v>29</v>
      </c>
      <c r="C7" s="447" t="s">
        <v>29</v>
      </c>
      <c r="D7" s="447" t="s">
        <v>23</v>
      </c>
      <c r="E7" s="448" t="s">
        <v>23</v>
      </c>
    </row>
    <row r="8" spans="1:5" ht="0.75" customHeight="1" x14ac:dyDescent="0.2">
      <c r="A8" s="444"/>
      <c r="B8" s="218"/>
      <c r="C8" s="445"/>
      <c r="D8" s="445"/>
      <c r="E8" s="446"/>
    </row>
    <row r="9" spans="1:5" ht="13.5" customHeight="1" thickBot="1" x14ac:dyDescent="0.25">
      <c r="A9" s="460" t="s">
        <v>17</v>
      </c>
      <c r="B9" s="461" t="s">
        <v>72</v>
      </c>
      <c r="C9" s="461" t="s">
        <v>73</v>
      </c>
      <c r="D9" s="461" t="s">
        <v>26</v>
      </c>
      <c r="E9" s="462" t="s">
        <v>74</v>
      </c>
    </row>
    <row r="10" spans="1:5" ht="12.75" customHeight="1" x14ac:dyDescent="0.2">
      <c r="A10" s="442">
        <v>2010.09</v>
      </c>
      <c r="B10" s="431">
        <v>53518867.590000004</v>
      </c>
      <c r="C10" s="806">
        <v>8202638.5600000005</v>
      </c>
      <c r="D10" s="245"/>
      <c r="E10" s="246"/>
    </row>
    <row r="11" spans="1:5" ht="12.75" customHeight="1" x14ac:dyDescent="0.2">
      <c r="A11" s="442">
        <v>2010.1</v>
      </c>
      <c r="B11" s="432">
        <v>60408949.68</v>
      </c>
      <c r="C11" s="425">
        <v>7812987.0999999996</v>
      </c>
      <c r="D11" s="421">
        <f>+C11/C10-1</f>
        <v>-4.7503185365271205E-2</v>
      </c>
      <c r="E11" s="247"/>
    </row>
    <row r="12" spans="1:5" ht="12.75" customHeight="1" x14ac:dyDescent="0.2">
      <c r="A12" s="442">
        <v>2010.11</v>
      </c>
      <c r="B12" s="432">
        <v>67965327.909999996</v>
      </c>
      <c r="C12" s="425">
        <v>8517908.4700000007</v>
      </c>
      <c r="D12" s="422">
        <f>+C12/C11-1</f>
        <v>9.0224309982541939E-2</v>
      </c>
      <c r="E12" s="247"/>
    </row>
    <row r="13" spans="1:5" ht="12.75" customHeight="1" x14ac:dyDescent="0.2">
      <c r="A13" s="442">
        <v>2010.12</v>
      </c>
      <c r="B13" s="432">
        <v>86263830.039999992</v>
      </c>
      <c r="C13" s="425">
        <v>9200995.4299999997</v>
      </c>
      <c r="D13" s="422">
        <f t="shared" ref="D13:D23" si="0">+C13/C12-1</f>
        <v>8.019421227708956E-2</v>
      </c>
      <c r="E13" s="247"/>
    </row>
    <row r="14" spans="1:5" ht="12.75" customHeight="1" x14ac:dyDescent="0.2">
      <c r="A14" s="442">
        <v>2011.01</v>
      </c>
      <c r="B14" s="432">
        <v>8174872.04</v>
      </c>
      <c r="C14" s="425">
        <f>B14</f>
        <v>8174872.04</v>
      </c>
      <c r="D14" s="422">
        <f t="shared" si="0"/>
        <v>-0.11152308441044401</v>
      </c>
      <c r="E14" s="247"/>
    </row>
    <row r="15" spans="1:5" ht="12.75" customHeight="1" x14ac:dyDescent="0.2">
      <c r="A15" s="442">
        <v>2011.02</v>
      </c>
      <c r="B15" s="432">
        <v>15845809.27</v>
      </c>
      <c r="C15" s="426">
        <f t="shared" ref="C15:C25" si="1">B15-B14</f>
        <v>7670937.2299999995</v>
      </c>
      <c r="D15" s="422">
        <f t="shared" si="0"/>
        <v>-6.1644366729439404E-2</v>
      </c>
      <c r="E15" s="247"/>
    </row>
    <row r="16" spans="1:5" ht="12.75" customHeight="1" x14ac:dyDescent="0.2">
      <c r="A16" s="442">
        <v>2011.03</v>
      </c>
      <c r="B16" s="432">
        <v>23682209.57</v>
      </c>
      <c r="C16" s="426">
        <f t="shared" si="1"/>
        <v>7836400.3000000007</v>
      </c>
      <c r="D16" s="422">
        <f t="shared" si="0"/>
        <v>2.1570124358845977E-2</v>
      </c>
      <c r="E16" s="247"/>
    </row>
    <row r="17" spans="1:5" ht="12.75" customHeight="1" x14ac:dyDescent="0.2">
      <c r="A17" s="442">
        <v>2011.04</v>
      </c>
      <c r="B17" s="432">
        <v>31609389.699999999</v>
      </c>
      <c r="C17" s="426">
        <f t="shared" si="1"/>
        <v>7927180.129999999</v>
      </c>
      <c r="D17" s="422">
        <f t="shared" si="0"/>
        <v>1.1584378863340961E-2</v>
      </c>
      <c r="E17" s="247"/>
    </row>
    <row r="18" spans="1:5" ht="12.75" customHeight="1" x14ac:dyDescent="0.2">
      <c r="A18" s="442">
        <v>2011.05</v>
      </c>
      <c r="B18" s="432">
        <v>40809248.990000002</v>
      </c>
      <c r="C18" s="426">
        <f t="shared" si="1"/>
        <v>9199859.2900000028</v>
      </c>
      <c r="D18" s="422">
        <f t="shared" si="0"/>
        <v>0.16054626476615774</v>
      </c>
      <c r="E18" s="247"/>
    </row>
    <row r="19" spans="1:5" ht="12.75" customHeight="1" x14ac:dyDescent="0.2">
      <c r="A19" s="442">
        <v>2011.06</v>
      </c>
      <c r="B19" s="432">
        <v>50173332.259999998</v>
      </c>
      <c r="C19" s="426">
        <f t="shared" si="1"/>
        <v>9364083.2699999958</v>
      </c>
      <c r="D19" s="422">
        <f t="shared" si="0"/>
        <v>1.7850705627476371E-2</v>
      </c>
      <c r="E19" s="247"/>
    </row>
    <row r="20" spans="1:5" ht="12.75" customHeight="1" x14ac:dyDescent="0.2">
      <c r="A20" s="442">
        <v>2011.07</v>
      </c>
      <c r="B20" s="432">
        <v>59163655.829999998</v>
      </c>
      <c r="C20" s="426">
        <f t="shared" si="1"/>
        <v>8990323.5700000003</v>
      </c>
      <c r="D20" s="422">
        <f t="shared" si="0"/>
        <v>-3.9914179447487541E-2</v>
      </c>
      <c r="E20" s="247"/>
    </row>
    <row r="21" spans="1:5" ht="12.75" customHeight="1" x14ac:dyDescent="0.2">
      <c r="A21" s="442">
        <v>2011.08</v>
      </c>
      <c r="B21" s="432">
        <v>68605714.670000002</v>
      </c>
      <c r="C21" s="426">
        <f t="shared" si="1"/>
        <v>9442058.8400000036</v>
      </c>
      <c r="D21" s="422">
        <f t="shared" si="0"/>
        <v>5.0246831104879153E-2</v>
      </c>
      <c r="E21" s="247"/>
    </row>
    <row r="22" spans="1:5" ht="12.75" customHeight="1" x14ac:dyDescent="0.2">
      <c r="A22" s="442">
        <v>2011.09</v>
      </c>
      <c r="B22" s="432">
        <v>78240821.650000006</v>
      </c>
      <c r="C22" s="426">
        <f t="shared" si="1"/>
        <v>9635106.9800000042</v>
      </c>
      <c r="D22" s="422">
        <f t="shared" si="0"/>
        <v>2.0445555706789076E-2</v>
      </c>
      <c r="E22" s="424">
        <f>+C22/C10-1</f>
        <v>0.17463507742318507</v>
      </c>
    </row>
    <row r="23" spans="1:5" ht="12.75" customHeight="1" x14ac:dyDescent="0.2">
      <c r="A23" s="442">
        <v>2011.1</v>
      </c>
      <c r="B23" s="432">
        <v>87842184.129999995</v>
      </c>
      <c r="C23" s="426">
        <f t="shared" si="1"/>
        <v>9601362.4799999893</v>
      </c>
      <c r="D23" s="422">
        <f t="shared" si="0"/>
        <v>-3.502244455620418E-3</v>
      </c>
      <c r="E23" s="423">
        <f>+C23/C11-1</f>
        <v>0.22889777713827142</v>
      </c>
    </row>
    <row r="24" spans="1:5" ht="12.75" customHeight="1" x14ac:dyDescent="0.2">
      <c r="A24" s="442">
        <v>2011.11</v>
      </c>
      <c r="B24" s="432">
        <v>97424502.560000002</v>
      </c>
      <c r="C24" s="426">
        <f t="shared" si="1"/>
        <v>9582318.4300000072</v>
      </c>
      <c r="D24" s="422">
        <f t="shared" ref="D24:D44" si="2">+C24/C23-1</f>
        <v>-1.9834737038260108E-3</v>
      </c>
      <c r="E24" s="423">
        <f t="shared" ref="E24:E55" si="3">+C24/C12-1</f>
        <v>0.12496142260143417</v>
      </c>
    </row>
    <row r="25" spans="1:5" ht="12.75" customHeight="1" x14ac:dyDescent="0.2">
      <c r="A25" s="442">
        <v>2011.12</v>
      </c>
      <c r="B25" s="432">
        <v>122727072.31999996</v>
      </c>
      <c r="C25" s="426">
        <f t="shared" si="1"/>
        <v>25302569.759999961</v>
      </c>
      <c r="D25" s="422">
        <f t="shared" si="2"/>
        <v>1.64054779068743</v>
      </c>
      <c r="E25" s="423">
        <f t="shared" si="3"/>
        <v>1.7499817766999981</v>
      </c>
    </row>
    <row r="26" spans="1:5" ht="12.75" customHeight="1" x14ac:dyDescent="0.2">
      <c r="A26" s="442">
        <v>2012.01</v>
      </c>
      <c r="B26" s="432">
        <v>10914900.01</v>
      </c>
      <c r="C26" s="426">
        <f>B26</f>
        <v>10914900.01</v>
      </c>
      <c r="D26" s="422">
        <f t="shared" si="2"/>
        <v>-0.56862484271241798</v>
      </c>
      <c r="E26" s="423">
        <f t="shared" si="3"/>
        <v>0.33517686351455112</v>
      </c>
    </row>
    <row r="27" spans="1:5" ht="12.75" customHeight="1" x14ac:dyDescent="0.2">
      <c r="A27" s="442">
        <v>2012.02</v>
      </c>
      <c r="B27" s="432">
        <v>30869040.739999998</v>
      </c>
      <c r="C27" s="426">
        <f t="shared" ref="C27:C37" si="4">B27-B26</f>
        <v>19954140.729999997</v>
      </c>
      <c r="D27" s="422">
        <f t="shared" si="2"/>
        <v>0.82815607213244613</v>
      </c>
      <c r="E27" s="423">
        <f t="shared" si="3"/>
        <v>1.6012650256036571</v>
      </c>
    </row>
    <row r="28" spans="1:5" ht="12.75" customHeight="1" x14ac:dyDescent="0.2">
      <c r="A28" s="442">
        <v>2012.03</v>
      </c>
      <c r="B28" s="432">
        <v>40522799.950000003</v>
      </c>
      <c r="C28" s="426">
        <f t="shared" si="4"/>
        <v>9653759.2100000046</v>
      </c>
      <c r="D28" s="422">
        <f t="shared" si="2"/>
        <v>-0.5162027099725679</v>
      </c>
      <c r="E28" s="423">
        <f t="shared" si="3"/>
        <v>0.23191246496175077</v>
      </c>
    </row>
    <row r="29" spans="1:5" ht="12.75" customHeight="1" x14ac:dyDescent="0.2">
      <c r="A29" s="442">
        <v>2012.04</v>
      </c>
      <c r="B29" s="432">
        <v>51662286.799999997</v>
      </c>
      <c r="C29" s="426">
        <f t="shared" si="4"/>
        <v>11139486.849999994</v>
      </c>
      <c r="D29" s="422">
        <f t="shared" si="2"/>
        <v>0.15390146032034591</v>
      </c>
      <c r="E29" s="423">
        <f t="shared" si="3"/>
        <v>0.40522691137586087</v>
      </c>
    </row>
    <row r="30" spans="1:5" ht="12.75" customHeight="1" x14ac:dyDescent="0.2">
      <c r="A30" s="442">
        <v>2012.05</v>
      </c>
      <c r="B30" s="432">
        <v>68417564.700000003</v>
      </c>
      <c r="C30" s="426">
        <f t="shared" si="4"/>
        <v>16755277.900000006</v>
      </c>
      <c r="D30" s="422">
        <f t="shared" si="2"/>
        <v>0.50413372946349089</v>
      </c>
      <c r="E30" s="423">
        <f t="shared" si="3"/>
        <v>0.82125371397935809</v>
      </c>
    </row>
    <row r="31" spans="1:5" ht="12.75" customHeight="1" x14ac:dyDescent="0.2">
      <c r="A31" s="442">
        <v>2012.06</v>
      </c>
      <c r="B31" s="432">
        <v>80020345.290000007</v>
      </c>
      <c r="C31" s="426">
        <f t="shared" si="4"/>
        <v>11602780.590000004</v>
      </c>
      <c r="D31" s="422">
        <f t="shared" si="2"/>
        <v>-0.30751488222108214</v>
      </c>
      <c r="E31" s="423">
        <f t="shared" si="3"/>
        <v>0.23907276937318489</v>
      </c>
    </row>
    <row r="32" spans="1:5" ht="12.75" customHeight="1" x14ac:dyDescent="0.2">
      <c r="A32" s="442">
        <v>2012.07</v>
      </c>
      <c r="B32" s="432">
        <v>95374578.780000001</v>
      </c>
      <c r="C32" s="426">
        <f t="shared" si="4"/>
        <v>15354233.489999995</v>
      </c>
      <c r="D32" s="422">
        <f t="shared" si="2"/>
        <v>0.3233236094486891</v>
      </c>
      <c r="E32" s="423">
        <f t="shared" si="3"/>
        <v>0.70786216652266654</v>
      </c>
    </row>
    <row r="33" spans="1:5" ht="12.75" customHeight="1" x14ac:dyDescent="0.2">
      <c r="A33" s="442">
        <v>2012.08</v>
      </c>
      <c r="B33" s="432">
        <v>109943765.56999999</v>
      </c>
      <c r="C33" s="426">
        <f t="shared" si="4"/>
        <v>14569186.789999992</v>
      </c>
      <c r="D33" s="422">
        <f t="shared" si="2"/>
        <v>-5.1129006245169695E-2</v>
      </c>
      <c r="E33" s="423">
        <f t="shared" si="3"/>
        <v>0.54300953180672895</v>
      </c>
    </row>
    <row r="34" spans="1:5" ht="12.75" customHeight="1" x14ac:dyDescent="0.2">
      <c r="A34" s="442">
        <v>2012.09</v>
      </c>
      <c r="B34" s="432">
        <v>122073723.56</v>
      </c>
      <c r="C34" s="426">
        <f t="shared" si="4"/>
        <v>12129957.99000001</v>
      </c>
      <c r="D34" s="422">
        <f t="shared" si="2"/>
        <v>-0.16742381267801587</v>
      </c>
      <c r="E34" s="423">
        <f t="shared" si="3"/>
        <v>0.25893340003164189</v>
      </c>
    </row>
    <row r="35" spans="1:5" ht="12.75" customHeight="1" x14ac:dyDescent="0.2">
      <c r="A35" s="442">
        <v>2012.1</v>
      </c>
      <c r="B35" s="432">
        <v>134698474.12</v>
      </c>
      <c r="C35" s="426">
        <f t="shared" si="4"/>
        <v>12624750.560000002</v>
      </c>
      <c r="D35" s="422">
        <f t="shared" si="2"/>
        <v>4.0790954956966941E-2</v>
      </c>
      <c r="E35" s="423">
        <f t="shared" si="3"/>
        <v>0.31489156734763935</v>
      </c>
    </row>
    <row r="36" spans="1:5" ht="12.75" customHeight="1" x14ac:dyDescent="0.2">
      <c r="A36" s="442">
        <v>2012.11</v>
      </c>
      <c r="B36" s="432">
        <v>147799463.36000001</v>
      </c>
      <c r="C36" s="426">
        <f t="shared" si="4"/>
        <v>13100989.24000001</v>
      </c>
      <c r="D36" s="422">
        <f t="shared" si="2"/>
        <v>3.7722620952917119E-2</v>
      </c>
      <c r="E36" s="423">
        <f t="shared" si="3"/>
        <v>0.36720453778533013</v>
      </c>
    </row>
    <row r="37" spans="1:5" ht="12.75" customHeight="1" x14ac:dyDescent="0.2">
      <c r="A37" s="442">
        <v>2012.12</v>
      </c>
      <c r="B37" s="432">
        <v>179208231.97999999</v>
      </c>
      <c r="C37" s="426">
        <f t="shared" si="4"/>
        <v>31408768.619999975</v>
      </c>
      <c r="D37" s="422">
        <f t="shared" si="2"/>
        <v>1.3974348840851314</v>
      </c>
      <c r="E37" s="423">
        <f t="shared" si="3"/>
        <v>0.24132722161893261</v>
      </c>
    </row>
    <row r="38" spans="1:5" ht="12.75" customHeight="1" x14ac:dyDescent="0.2">
      <c r="A38" s="442">
        <v>2013.01</v>
      </c>
      <c r="B38" s="432">
        <v>13371996</v>
      </c>
      <c r="C38" s="426">
        <f>B38</f>
        <v>13371996</v>
      </c>
      <c r="D38" s="422">
        <f t="shared" si="2"/>
        <v>-0.57425914521573462</v>
      </c>
      <c r="E38" s="423">
        <f t="shared" si="3"/>
        <v>0.22511392571153754</v>
      </c>
    </row>
    <row r="39" spans="1:5" ht="12.75" customHeight="1" x14ac:dyDescent="0.2">
      <c r="A39" s="442">
        <v>2013.02</v>
      </c>
      <c r="B39" s="432">
        <v>26540934.129999999</v>
      </c>
      <c r="C39" s="426">
        <f t="shared" ref="C39:C49" si="5">B39-B38</f>
        <v>13168938.129999999</v>
      </c>
      <c r="D39" s="422">
        <f t="shared" si="2"/>
        <v>-1.5185307414091409E-2</v>
      </c>
      <c r="E39" s="423">
        <f t="shared" si="3"/>
        <v>-0.34003982891625117</v>
      </c>
    </row>
    <row r="40" spans="1:5" ht="12.75" customHeight="1" x14ac:dyDescent="0.2">
      <c r="A40" s="442">
        <v>2013.03</v>
      </c>
      <c r="B40" s="432">
        <v>45383257.939999998</v>
      </c>
      <c r="C40" s="426">
        <f t="shared" si="5"/>
        <v>18842323.809999999</v>
      </c>
      <c r="D40" s="422">
        <f t="shared" si="2"/>
        <v>0.43081572895202003</v>
      </c>
      <c r="E40" s="423">
        <f t="shared" si="3"/>
        <v>0.951812076530961</v>
      </c>
    </row>
    <row r="41" spans="1:5" ht="12.75" customHeight="1" x14ac:dyDescent="0.2">
      <c r="A41" s="442">
        <v>2013.04</v>
      </c>
      <c r="B41" s="432">
        <v>59283352.840000004</v>
      </c>
      <c r="C41" s="426">
        <f t="shared" si="5"/>
        <v>13900094.900000006</v>
      </c>
      <c r="D41" s="422">
        <f t="shared" si="2"/>
        <v>-0.26229402274559432</v>
      </c>
      <c r="E41" s="423">
        <f t="shared" si="3"/>
        <v>0.24782183301379024</v>
      </c>
    </row>
    <row r="42" spans="1:5" ht="12.75" customHeight="1" x14ac:dyDescent="0.2">
      <c r="A42" s="442">
        <v>2013.05</v>
      </c>
      <c r="B42" s="432">
        <v>74201095.299999997</v>
      </c>
      <c r="C42" s="426">
        <f t="shared" si="5"/>
        <v>14917742.459999993</v>
      </c>
      <c r="D42" s="422">
        <f t="shared" si="2"/>
        <v>7.3211554836218218E-2</v>
      </c>
      <c r="E42" s="423">
        <f t="shared" si="3"/>
        <v>-0.10966905180367148</v>
      </c>
    </row>
    <row r="43" spans="1:5" ht="12.75" customHeight="1" x14ac:dyDescent="0.2">
      <c r="A43" s="442">
        <v>2013.06</v>
      </c>
      <c r="B43" s="432">
        <v>95354980.609999999</v>
      </c>
      <c r="C43" s="426">
        <f t="shared" si="5"/>
        <v>21153885.310000002</v>
      </c>
      <c r="D43" s="422">
        <f t="shared" si="2"/>
        <v>0.41803529365930703</v>
      </c>
      <c r="E43" s="423">
        <f t="shared" si="3"/>
        <v>0.8231737768299896</v>
      </c>
    </row>
    <row r="44" spans="1:5" ht="12.75" customHeight="1" x14ac:dyDescent="0.2">
      <c r="A44" s="442">
        <v>2013.07</v>
      </c>
      <c r="B44" s="432">
        <v>110093761.45</v>
      </c>
      <c r="C44" s="426">
        <f t="shared" si="5"/>
        <v>14738780.840000004</v>
      </c>
      <c r="D44" s="422">
        <f t="shared" si="2"/>
        <v>-0.30325892269858379</v>
      </c>
      <c r="E44" s="423">
        <f t="shared" si="3"/>
        <v>-4.0083580232176841E-2</v>
      </c>
    </row>
    <row r="45" spans="1:5" ht="12.75" customHeight="1" x14ac:dyDescent="0.2">
      <c r="A45" s="442">
        <v>2013.08</v>
      </c>
      <c r="B45" s="432">
        <v>125343973.86</v>
      </c>
      <c r="C45" s="426">
        <f t="shared" si="5"/>
        <v>15250212.409999996</v>
      </c>
      <c r="D45" s="422">
        <f t="shared" ref="D45:D108" si="6">+C45/C44-1</f>
        <v>3.4699720116063038E-2</v>
      </c>
      <c r="E45" s="423">
        <f t="shared" si="3"/>
        <v>4.6744243849454081E-2</v>
      </c>
    </row>
    <row r="46" spans="1:5" ht="12.75" customHeight="1" x14ac:dyDescent="0.2">
      <c r="A46" s="442">
        <v>2013.09</v>
      </c>
      <c r="B46" s="432">
        <v>140552168.46000001</v>
      </c>
      <c r="C46" s="426">
        <f t="shared" si="5"/>
        <v>15208194.600000009</v>
      </c>
      <c r="D46" s="422">
        <f t="shared" si="6"/>
        <v>-2.7552278532484431E-3</v>
      </c>
      <c r="E46" s="423">
        <f t="shared" si="3"/>
        <v>0.25377141557602356</v>
      </c>
    </row>
    <row r="47" spans="1:5" ht="12.75" customHeight="1" x14ac:dyDescent="0.2">
      <c r="A47" s="442">
        <v>2013.1</v>
      </c>
      <c r="B47" s="432">
        <v>158733991.88999999</v>
      </c>
      <c r="C47" s="426">
        <f t="shared" si="5"/>
        <v>18181823.429999977</v>
      </c>
      <c r="D47" s="422">
        <f t="shared" si="6"/>
        <v>0.19552806287736257</v>
      </c>
      <c r="E47" s="423">
        <f t="shared" si="3"/>
        <v>0.4401728844930124</v>
      </c>
    </row>
    <row r="48" spans="1:5" ht="12.75" customHeight="1" x14ac:dyDescent="0.2">
      <c r="A48" s="442">
        <v>2013.11</v>
      </c>
      <c r="B48" s="432">
        <v>177611935.91999999</v>
      </c>
      <c r="C48" s="426">
        <f t="shared" si="5"/>
        <v>18877944.030000001</v>
      </c>
      <c r="D48" s="422">
        <f t="shared" si="6"/>
        <v>3.8286621948568023E-2</v>
      </c>
      <c r="E48" s="423">
        <f t="shared" si="3"/>
        <v>0.44095561672257255</v>
      </c>
    </row>
    <row r="49" spans="1:5" ht="12.75" customHeight="1" x14ac:dyDescent="0.2">
      <c r="A49" s="442">
        <v>2013.12</v>
      </c>
      <c r="B49" s="432">
        <v>213642830.50999999</v>
      </c>
      <c r="C49" s="426">
        <f t="shared" si="5"/>
        <v>36030894.590000004</v>
      </c>
      <c r="D49" s="422">
        <f t="shared" si="6"/>
        <v>0.90862386988441557</v>
      </c>
      <c r="E49" s="423">
        <f t="shared" si="3"/>
        <v>0.14716036868305693</v>
      </c>
    </row>
    <row r="50" spans="1:5" ht="12.75" customHeight="1" x14ac:dyDescent="0.2">
      <c r="A50" s="442">
        <v>2014.01</v>
      </c>
      <c r="B50" s="432">
        <v>20262640.559999999</v>
      </c>
      <c r="C50" s="426">
        <f>B50</f>
        <v>20262640.559999999</v>
      </c>
      <c r="D50" s="422">
        <f t="shared" si="6"/>
        <v>-0.43763148846091426</v>
      </c>
      <c r="E50" s="423">
        <f t="shared" si="3"/>
        <v>0.51530411465872406</v>
      </c>
    </row>
    <row r="51" spans="1:5" ht="12.75" customHeight="1" x14ac:dyDescent="0.2">
      <c r="A51" s="442">
        <v>2014.02</v>
      </c>
      <c r="B51" s="432">
        <v>40094989.649999999</v>
      </c>
      <c r="C51" s="426">
        <f t="shared" ref="C51:C61" si="7">B51-B50</f>
        <v>19832349.09</v>
      </c>
      <c r="D51" s="422">
        <f t="shared" si="6"/>
        <v>-2.1235705619208733E-2</v>
      </c>
      <c r="E51" s="423">
        <f t="shared" si="3"/>
        <v>0.50599455280453975</v>
      </c>
    </row>
    <row r="52" spans="1:5" ht="12.75" customHeight="1" x14ac:dyDescent="0.2">
      <c r="A52" s="442">
        <v>2014.03</v>
      </c>
      <c r="B52" s="432">
        <v>55443576.32</v>
      </c>
      <c r="C52" s="426">
        <f t="shared" si="7"/>
        <v>15348586.670000002</v>
      </c>
      <c r="D52" s="422">
        <f t="shared" si="6"/>
        <v>-0.22608327433389275</v>
      </c>
      <c r="E52" s="423">
        <f t="shared" si="3"/>
        <v>-0.18541965286393181</v>
      </c>
    </row>
    <row r="53" spans="1:5" ht="12.75" customHeight="1" x14ac:dyDescent="0.2">
      <c r="A53" s="442">
        <v>2014.04</v>
      </c>
      <c r="B53" s="432">
        <v>73772052.950000003</v>
      </c>
      <c r="C53" s="426">
        <f t="shared" si="7"/>
        <v>18328476.630000003</v>
      </c>
      <c r="D53" s="422">
        <f t="shared" si="6"/>
        <v>0.19414751495161608</v>
      </c>
      <c r="E53" s="423">
        <f t="shared" si="3"/>
        <v>0.31858643857172475</v>
      </c>
    </row>
    <row r="54" spans="1:5" ht="12.75" customHeight="1" x14ac:dyDescent="0.2">
      <c r="A54" s="442">
        <v>2014.05</v>
      </c>
      <c r="B54" s="432">
        <v>94025035.489999995</v>
      </c>
      <c r="C54" s="426">
        <f t="shared" si="7"/>
        <v>20252982.539999992</v>
      </c>
      <c r="D54" s="422">
        <f t="shared" si="6"/>
        <v>0.10500086553019705</v>
      </c>
      <c r="E54" s="423">
        <f t="shared" si="3"/>
        <v>0.35764393267317485</v>
      </c>
    </row>
    <row r="55" spans="1:5" ht="12.75" customHeight="1" x14ac:dyDescent="0.2">
      <c r="A55" s="442">
        <v>2014.06</v>
      </c>
      <c r="B55" s="432">
        <v>121750910.18000001</v>
      </c>
      <c r="C55" s="426">
        <f t="shared" si="7"/>
        <v>27725874.690000013</v>
      </c>
      <c r="D55" s="422">
        <f t="shared" si="6"/>
        <v>0.36897736593812436</v>
      </c>
      <c r="E55" s="423">
        <f t="shared" si="3"/>
        <v>0.31067528653439647</v>
      </c>
    </row>
    <row r="56" spans="1:5" ht="12.75" customHeight="1" x14ac:dyDescent="0.2">
      <c r="A56" s="442">
        <v>2014.07</v>
      </c>
      <c r="B56" s="432">
        <v>147053477.81</v>
      </c>
      <c r="C56" s="426">
        <f t="shared" si="7"/>
        <v>25302567.629999995</v>
      </c>
      <c r="D56" s="422">
        <f t="shared" si="6"/>
        <v>-8.7402366457136171E-2</v>
      </c>
      <c r="E56" s="423">
        <f t="shared" ref="E56:E119" si="8">+C56/C44-1</f>
        <v>0.71673409793370602</v>
      </c>
    </row>
    <row r="57" spans="1:5" ht="12.75" customHeight="1" x14ac:dyDescent="0.2">
      <c r="A57" s="442">
        <v>2014.08</v>
      </c>
      <c r="B57" s="432">
        <v>167180555.55000001</v>
      </c>
      <c r="C57" s="426">
        <f t="shared" si="7"/>
        <v>20127077.74000001</v>
      </c>
      <c r="D57" s="422">
        <f t="shared" si="6"/>
        <v>-0.20454405915167539</v>
      </c>
      <c r="E57" s="423">
        <f t="shared" si="8"/>
        <v>0.31978999366606287</v>
      </c>
    </row>
    <row r="58" spans="1:5" ht="12.75" customHeight="1" x14ac:dyDescent="0.2">
      <c r="A58" s="442">
        <v>2014.09</v>
      </c>
      <c r="B58" s="432">
        <v>187496783.52000001</v>
      </c>
      <c r="C58" s="426">
        <f t="shared" si="7"/>
        <v>20316227.969999999</v>
      </c>
      <c r="D58" s="422">
        <f t="shared" si="6"/>
        <v>9.3977989474387513E-3</v>
      </c>
      <c r="E58" s="423">
        <f t="shared" si="8"/>
        <v>0.33587375124723784</v>
      </c>
    </row>
    <row r="59" spans="1:5" ht="12.75" customHeight="1" x14ac:dyDescent="0.2">
      <c r="A59" s="442">
        <v>2014.1</v>
      </c>
      <c r="B59" s="432">
        <v>210040999.36000001</v>
      </c>
      <c r="C59" s="426">
        <f t="shared" si="7"/>
        <v>22544215.840000004</v>
      </c>
      <c r="D59" s="422">
        <f t="shared" si="6"/>
        <v>0.10966542968950566</v>
      </c>
      <c r="E59" s="423">
        <f t="shared" si="8"/>
        <v>0.23993151329377049</v>
      </c>
    </row>
    <row r="60" spans="1:5" ht="12.75" customHeight="1" x14ac:dyDescent="0.2">
      <c r="A60" s="442">
        <v>2014.11</v>
      </c>
      <c r="B60" s="432">
        <v>235432481.28999999</v>
      </c>
      <c r="C60" s="426">
        <f t="shared" si="7"/>
        <v>25391481.929999977</v>
      </c>
      <c r="D60" s="422">
        <f t="shared" si="6"/>
        <v>0.12629696726679196</v>
      </c>
      <c r="E60" s="423">
        <f t="shared" si="8"/>
        <v>0.34503428390554336</v>
      </c>
    </row>
    <row r="61" spans="1:5" ht="12.75" customHeight="1" x14ac:dyDescent="0.2">
      <c r="A61" s="442">
        <v>2014.12</v>
      </c>
      <c r="B61" s="432">
        <v>282417441.14999998</v>
      </c>
      <c r="C61" s="426">
        <f t="shared" si="7"/>
        <v>46984959.859999985</v>
      </c>
      <c r="D61" s="422">
        <f t="shared" si="6"/>
        <v>0.85042212146299989</v>
      </c>
      <c r="E61" s="423">
        <f t="shared" si="8"/>
        <v>0.30401868714745062</v>
      </c>
    </row>
    <row r="62" spans="1:5" ht="12.75" customHeight="1" x14ac:dyDescent="0.2">
      <c r="A62" s="442">
        <v>2015.01</v>
      </c>
      <c r="B62" s="432">
        <v>24934714.359999999</v>
      </c>
      <c r="C62" s="426">
        <f>B62</f>
        <v>24934714.359999999</v>
      </c>
      <c r="D62" s="422">
        <f t="shared" si="6"/>
        <v>-0.4693043383606712</v>
      </c>
      <c r="E62" s="423">
        <f t="shared" si="8"/>
        <v>0.23057576262903412</v>
      </c>
    </row>
    <row r="63" spans="1:5" ht="12.75" customHeight="1" x14ac:dyDescent="0.2">
      <c r="A63" s="442">
        <v>2015.02</v>
      </c>
      <c r="B63" s="432">
        <v>48784990.979999997</v>
      </c>
      <c r="C63" s="426">
        <f t="shared" ref="C63:C73" si="9">B63-B62</f>
        <v>23850276.619999997</v>
      </c>
      <c r="D63" s="422">
        <f t="shared" si="6"/>
        <v>-4.349108332837559E-2</v>
      </c>
      <c r="E63" s="423">
        <f t="shared" si="8"/>
        <v>0.20259463524802235</v>
      </c>
    </row>
    <row r="64" spans="1:5" ht="12.75" customHeight="1" x14ac:dyDescent="0.2">
      <c r="A64" s="442">
        <v>2015.03</v>
      </c>
      <c r="B64" s="432">
        <v>70679649.010000005</v>
      </c>
      <c r="C64" s="426">
        <f t="shared" si="9"/>
        <v>21894658.030000009</v>
      </c>
      <c r="D64" s="422">
        <f t="shared" si="6"/>
        <v>-8.1995635570955017E-2</v>
      </c>
      <c r="E64" s="423">
        <f t="shared" si="8"/>
        <v>0.42649342905264431</v>
      </c>
    </row>
    <row r="65" spans="1:5" ht="12.75" customHeight="1" x14ac:dyDescent="0.2">
      <c r="A65" s="442">
        <v>2015.04</v>
      </c>
      <c r="B65" s="432">
        <v>98988902.670000002</v>
      </c>
      <c r="C65" s="426">
        <f t="shared" si="9"/>
        <v>28309253.659999996</v>
      </c>
      <c r="D65" s="422">
        <f t="shared" si="6"/>
        <v>0.29297537423104414</v>
      </c>
      <c r="E65" s="423">
        <f t="shared" si="8"/>
        <v>0.54455027722617633</v>
      </c>
    </row>
    <row r="66" spans="1:5" ht="12.75" customHeight="1" x14ac:dyDescent="0.2">
      <c r="A66" s="442">
        <v>2015.05</v>
      </c>
      <c r="B66" s="432">
        <v>126348204.11</v>
      </c>
      <c r="C66" s="426">
        <f t="shared" si="9"/>
        <v>27359301.439999998</v>
      </c>
      <c r="D66" s="422">
        <f t="shared" si="6"/>
        <v>-3.355624388438927E-2</v>
      </c>
      <c r="E66" s="423">
        <f t="shared" si="8"/>
        <v>0.35087764905563423</v>
      </c>
    </row>
    <row r="67" spans="1:5" ht="12.75" customHeight="1" x14ac:dyDescent="0.2">
      <c r="A67" s="442">
        <v>2015.06</v>
      </c>
      <c r="B67" s="432">
        <v>163713736.33000001</v>
      </c>
      <c r="C67" s="426">
        <f t="shared" si="9"/>
        <v>37365532.220000014</v>
      </c>
      <c r="D67" s="422">
        <f t="shared" si="6"/>
        <v>0.36573414719465935</v>
      </c>
      <c r="E67" s="423">
        <f t="shared" si="8"/>
        <v>0.3476773100138395</v>
      </c>
    </row>
    <row r="68" spans="1:5" ht="12.75" customHeight="1" x14ac:dyDescent="0.2">
      <c r="A68" s="442">
        <v>2015.07</v>
      </c>
      <c r="B68" s="432">
        <v>200897653.84</v>
      </c>
      <c r="C68" s="426">
        <f t="shared" si="9"/>
        <v>37183917.50999999</v>
      </c>
      <c r="D68" s="422">
        <f t="shared" si="6"/>
        <v>-4.8604877064433172E-3</v>
      </c>
      <c r="E68" s="423">
        <f t="shared" si="8"/>
        <v>0.46957091682319496</v>
      </c>
    </row>
    <row r="69" spans="1:5" ht="12.75" customHeight="1" x14ac:dyDescent="0.2">
      <c r="A69" s="442">
        <v>2015.08</v>
      </c>
      <c r="B69" s="432">
        <v>229913867.81</v>
      </c>
      <c r="C69" s="426">
        <f t="shared" si="9"/>
        <v>29016213.969999999</v>
      </c>
      <c r="D69" s="422">
        <f t="shared" si="6"/>
        <v>-0.21965688628164115</v>
      </c>
      <c r="E69" s="423">
        <f t="shared" si="8"/>
        <v>0.4416506134089182</v>
      </c>
    </row>
    <row r="70" spans="1:5" ht="12.75" customHeight="1" x14ac:dyDescent="0.2">
      <c r="A70" s="442">
        <v>2015.09</v>
      </c>
      <c r="B70" s="432">
        <v>257150204.22999999</v>
      </c>
      <c r="C70" s="426">
        <f t="shared" si="9"/>
        <v>27236336.419999987</v>
      </c>
      <c r="D70" s="422">
        <f t="shared" si="6"/>
        <v>-6.1340792146082013E-2</v>
      </c>
      <c r="E70" s="423">
        <f t="shared" si="8"/>
        <v>0.34061974792853178</v>
      </c>
    </row>
    <row r="71" spans="1:5" ht="12.75" customHeight="1" x14ac:dyDescent="0.2">
      <c r="A71" s="442">
        <v>2015.1</v>
      </c>
      <c r="B71" s="432">
        <v>288543633.33999997</v>
      </c>
      <c r="C71" s="426">
        <f t="shared" si="9"/>
        <v>31393429.109999985</v>
      </c>
      <c r="D71" s="422">
        <f t="shared" si="6"/>
        <v>0.15263039147024893</v>
      </c>
      <c r="E71" s="423">
        <f t="shared" si="8"/>
        <v>0.39252699374439537</v>
      </c>
    </row>
    <row r="72" spans="1:5" ht="12.75" customHeight="1" x14ac:dyDescent="0.2">
      <c r="A72" s="442">
        <v>2015.11</v>
      </c>
      <c r="B72" s="432">
        <v>320326189.47000003</v>
      </c>
      <c r="C72" s="426">
        <f t="shared" si="9"/>
        <v>31782556.130000055</v>
      </c>
      <c r="D72" s="422">
        <f t="shared" si="6"/>
        <v>1.2395174118653873E-2</v>
      </c>
      <c r="E72" s="423">
        <f t="shared" si="8"/>
        <v>0.2517015043713946</v>
      </c>
    </row>
    <row r="73" spans="1:5" ht="12.75" customHeight="1" x14ac:dyDescent="0.2">
      <c r="A73" s="442">
        <v>2015.12</v>
      </c>
      <c r="B73" s="432">
        <v>379307713.63</v>
      </c>
      <c r="C73" s="426">
        <f t="shared" si="9"/>
        <v>58981524.159999967</v>
      </c>
      <c r="D73" s="422">
        <f t="shared" si="6"/>
        <v>0.8557828992340355</v>
      </c>
      <c r="E73" s="423">
        <f t="shared" si="8"/>
        <v>0.25532775457818579</v>
      </c>
    </row>
    <row r="74" spans="1:5" ht="12.75" customHeight="1" x14ac:dyDescent="0.2">
      <c r="A74" s="442">
        <v>2016.01</v>
      </c>
      <c r="B74" s="432">
        <v>34215016.159999996</v>
      </c>
      <c r="C74" s="426">
        <f>B74</f>
        <v>34215016.159999996</v>
      </c>
      <c r="D74" s="422">
        <f t="shared" si="6"/>
        <v>-0.41990281452909783</v>
      </c>
      <c r="E74" s="423">
        <f t="shared" si="8"/>
        <v>0.3721840028329082</v>
      </c>
    </row>
    <row r="75" spans="1:5" ht="12.75" customHeight="1" x14ac:dyDescent="0.2">
      <c r="A75" s="442">
        <v>2016.02</v>
      </c>
      <c r="B75" s="432">
        <v>66231743.32</v>
      </c>
      <c r="C75" s="426">
        <f t="shared" ref="C75:C85" si="10">B75-B74</f>
        <v>32016727.160000004</v>
      </c>
      <c r="D75" s="422">
        <f t="shared" si="6"/>
        <v>-6.4249246287656714E-2</v>
      </c>
      <c r="E75" s="423">
        <f t="shared" si="8"/>
        <v>0.34240485635088658</v>
      </c>
    </row>
    <row r="76" spans="1:5" ht="12.75" customHeight="1" x14ac:dyDescent="0.2">
      <c r="A76" s="442">
        <v>2016.03</v>
      </c>
      <c r="B76" s="432">
        <v>101362357.67</v>
      </c>
      <c r="C76" s="426">
        <f t="shared" si="10"/>
        <v>35130614.350000001</v>
      </c>
      <c r="D76" s="422">
        <f t="shared" si="6"/>
        <v>9.7258135550167157E-2</v>
      </c>
      <c r="E76" s="423">
        <f t="shared" si="8"/>
        <v>0.60452902721130042</v>
      </c>
    </row>
    <row r="77" spans="1:5" ht="12.75" customHeight="1" x14ac:dyDescent="0.2">
      <c r="A77" s="442">
        <v>2016.04</v>
      </c>
      <c r="B77" s="432">
        <v>141891168.24000001</v>
      </c>
      <c r="C77" s="426">
        <f t="shared" si="10"/>
        <v>40528810.570000008</v>
      </c>
      <c r="D77" s="422">
        <f t="shared" si="6"/>
        <v>0.1536607406354682</v>
      </c>
      <c r="E77" s="423">
        <f t="shared" si="8"/>
        <v>0.43164532194170224</v>
      </c>
    </row>
    <row r="78" spans="1:5" ht="12.75" customHeight="1" x14ac:dyDescent="0.2">
      <c r="A78" s="442">
        <v>2016.05</v>
      </c>
      <c r="B78" s="432">
        <v>179734363.06999999</v>
      </c>
      <c r="C78" s="426">
        <f t="shared" si="10"/>
        <v>37843194.829999983</v>
      </c>
      <c r="D78" s="422">
        <f t="shared" si="6"/>
        <v>-6.626436113543277E-2</v>
      </c>
      <c r="E78" s="423">
        <f t="shared" si="8"/>
        <v>0.38319302168557079</v>
      </c>
    </row>
    <row r="79" spans="1:5" ht="12.75" customHeight="1" x14ac:dyDescent="0.2">
      <c r="A79" s="442">
        <v>2016.06</v>
      </c>
      <c r="B79" s="432">
        <v>241595778.28</v>
      </c>
      <c r="C79" s="426">
        <f t="shared" si="10"/>
        <v>61861415.210000008</v>
      </c>
      <c r="D79" s="422">
        <f t="shared" si="6"/>
        <v>0.63467739676565871</v>
      </c>
      <c r="E79" s="423">
        <f t="shared" si="8"/>
        <v>0.65557430965451369</v>
      </c>
    </row>
    <row r="80" spans="1:5" ht="12.75" customHeight="1" x14ac:dyDescent="0.2">
      <c r="A80" s="442">
        <v>2016.07</v>
      </c>
      <c r="B80" s="432">
        <v>288515386.41000003</v>
      </c>
      <c r="C80" s="426">
        <f t="shared" si="10"/>
        <v>46919608.130000025</v>
      </c>
      <c r="D80" s="422">
        <f t="shared" si="6"/>
        <v>-0.24153678071019324</v>
      </c>
      <c r="E80" s="423">
        <f t="shared" si="8"/>
        <v>0.2618253070667389</v>
      </c>
    </row>
    <row r="81" spans="1:5" ht="12.75" customHeight="1" x14ac:dyDescent="0.2">
      <c r="A81" s="442">
        <v>2016.08</v>
      </c>
      <c r="B81" s="432">
        <v>328055622.18000001</v>
      </c>
      <c r="C81" s="426">
        <f t="shared" si="10"/>
        <v>39540235.769999981</v>
      </c>
      <c r="D81" s="422">
        <f t="shared" si="6"/>
        <v>-0.15727693930337261</v>
      </c>
      <c r="E81" s="423">
        <f t="shared" si="8"/>
        <v>0.36269452006663649</v>
      </c>
    </row>
    <row r="82" spans="1:5" ht="12.75" customHeight="1" x14ac:dyDescent="0.2">
      <c r="A82" s="442">
        <v>2016.09</v>
      </c>
      <c r="B82" s="432">
        <v>368567391.49000001</v>
      </c>
      <c r="C82" s="426">
        <f t="shared" si="10"/>
        <v>40511769.310000002</v>
      </c>
      <c r="D82" s="422">
        <f t="shared" si="6"/>
        <v>2.4570757383726605E-2</v>
      </c>
      <c r="E82" s="423">
        <f t="shared" si="8"/>
        <v>0.487416247372084</v>
      </c>
    </row>
    <row r="83" spans="1:5" ht="12.75" customHeight="1" x14ac:dyDescent="0.2">
      <c r="A83" s="442">
        <v>2016.1</v>
      </c>
      <c r="B83" s="432">
        <v>409766944.54000002</v>
      </c>
      <c r="C83" s="426">
        <f t="shared" si="10"/>
        <v>41199553.050000012</v>
      </c>
      <c r="D83" s="422">
        <f t="shared" si="6"/>
        <v>1.6977380936809228E-2</v>
      </c>
      <c r="E83" s="423">
        <f t="shared" si="8"/>
        <v>0.31236230695411371</v>
      </c>
    </row>
    <row r="84" spans="1:5" ht="12.75" customHeight="1" x14ac:dyDescent="0.2">
      <c r="A84" s="442">
        <v>2016.11</v>
      </c>
      <c r="B84" s="432">
        <v>454767408.39999998</v>
      </c>
      <c r="C84" s="426">
        <f t="shared" si="10"/>
        <v>45000463.859999955</v>
      </c>
      <c r="D84" s="422">
        <f t="shared" si="6"/>
        <v>9.2256117569701201E-2</v>
      </c>
      <c r="E84" s="423">
        <f t="shared" si="8"/>
        <v>0.41588560957572906</v>
      </c>
    </row>
    <row r="85" spans="1:5" ht="12.75" customHeight="1" x14ac:dyDescent="0.2">
      <c r="A85" s="442">
        <v>2016.12</v>
      </c>
      <c r="B85" s="432">
        <v>501565111.94</v>
      </c>
      <c r="C85" s="426">
        <f t="shared" si="10"/>
        <v>46797703.540000021</v>
      </c>
      <c r="D85" s="422">
        <f t="shared" si="6"/>
        <v>3.9938247872097987E-2</v>
      </c>
      <c r="E85" s="423">
        <f t="shared" si="8"/>
        <v>-0.20657012163586574</v>
      </c>
    </row>
    <row r="86" spans="1:5" ht="12.75" customHeight="1" x14ac:dyDescent="0.2">
      <c r="A86" s="442">
        <v>2017.01</v>
      </c>
      <c r="B86" s="432">
        <v>51663895.530000001</v>
      </c>
      <c r="C86" s="426">
        <f>B86</f>
        <v>51663895.530000001</v>
      </c>
      <c r="D86" s="422">
        <f t="shared" si="6"/>
        <v>0.10398356376270979</v>
      </c>
      <c r="E86" s="423">
        <f t="shared" si="8"/>
        <v>0.50997723597158773</v>
      </c>
    </row>
    <row r="87" spans="1:5" ht="12.75" customHeight="1" x14ac:dyDescent="0.2">
      <c r="A87" s="442">
        <v>2017.02</v>
      </c>
      <c r="B87" s="432">
        <v>97278392.670000002</v>
      </c>
      <c r="C87" s="426">
        <f t="shared" ref="C87:C97" si="11">B87-B86</f>
        <v>45614497.140000001</v>
      </c>
      <c r="D87" s="422">
        <f t="shared" si="6"/>
        <v>-0.11709141031549308</v>
      </c>
      <c r="E87" s="423">
        <f t="shared" si="8"/>
        <v>0.42470830675623605</v>
      </c>
    </row>
    <row r="88" spans="1:5" ht="12.75" customHeight="1" x14ac:dyDescent="0.2">
      <c r="A88" s="442">
        <v>2017.03</v>
      </c>
      <c r="B88" s="432">
        <v>143309079.88</v>
      </c>
      <c r="C88" s="426">
        <f t="shared" si="11"/>
        <v>46030687.209999993</v>
      </c>
      <c r="D88" s="422">
        <f t="shared" si="6"/>
        <v>9.1240744959353304E-3</v>
      </c>
      <c r="E88" s="423">
        <f t="shared" si="8"/>
        <v>0.31027276526975944</v>
      </c>
    </row>
    <row r="89" spans="1:5" ht="12.75" customHeight="1" x14ac:dyDescent="0.2">
      <c r="A89" s="442">
        <v>2017.04</v>
      </c>
      <c r="B89" s="432">
        <v>193719413.08000001</v>
      </c>
      <c r="C89" s="426">
        <f t="shared" si="11"/>
        <v>50410333.200000018</v>
      </c>
      <c r="D89" s="422">
        <f t="shared" si="6"/>
        <v>9.5146222128279723E-2</v>
      </c>
      <c r="E89" s="423">
        <f t="shared" si="8"/>
        <v>0.24381477006173102</v>
      </c>
    </row>
    <row r="90" spans="1:5" ht="12.75" customHeight="1" x14ac:dyDescent="0.2">
      <c r="A90" s="442">
        <v>2017.05</v>
      </c>
      <c r="B90" s="432">
        <v>245206306.06999999</v>
      </c>
      <c r="C90" s="426">
        <f t="shared" si="11"/>
        <v>51486892.98999998</v>
      </c>
      <c r="D90" s="422">
        <f t="shared" si="6"/>
        <v>2.1355934818537481E-2</v>
      </c>
      <c r="E90" s="423">
        <f t="shared" si="8"/>
        <v>0.36053240804034936</v>
      </c>
    </row>
    <row r="91" spans="1:5" ht="12.75" customHeight="1" x14ac:dyDescent="0.2">
      <c r="A91" s="442">
        <v>2017.06</v>
      </c>
      <c r="B91" s="432">
        <v>333458295.64999998</v>
      </c>
      <c r="C91" s="426">
        <f t="shared" si="11"/>
        <v>88251989.579999983</v>
      </c>
      <c r="D91" s="422">
        <f t="shared" si="6"/>
        <v>0.71406710436267118</v>
      </c>
      <c r="E91" s="423">
        <f t="shared" si="8"/>
        <v>0.42660799596020049</v>
      </c>
    </row>
    <row r="92" spans="1:5" ht="12.75" customHeight="1" x14ac:dyDescent="0.2">
      <c r="A92" s="442">
        <v>2017.07</v>
      </c>
      <c r="B92" s="432">
        <v>381528571.87</v>
      </c>
      <c r="C92" s="426">
        <f t="shared" si="11"/>
        <v>48070276.220000029</v>
      </c>
      <c r="D92" s="422">
        <f t="shared" si="6"/>
        <v>-0.45530660046565219</v>
      </c>
      <c r="E92" s="423">
        <f t="shared" si="8"/>
        <v>2.4524247662338849E-2</v>
      </c>
    </row>
    <row r="93" spans="1:5" ht="12.75" customHeight="1" x14ac:dyDescent="0.2">
      <c r="A93" s="442">
        <v>2017.08</v>
      </c>
      <c r="B93" s="432">
        <v>433024484.74000001</v>
      </c>
      <c r="C93" s="426">
        <f t="shared" si="11"/>
        <v>51495912.870000005</v>
      </c>
      <c r="D93" s="422">
        <f t="shared" si="6"/>
        <v>7.1263094772372249E-2</v>
      </c>
      <c r="E93" s="423">
        <f t="shared" si="8"/>
        <v>0.30236737002643399</v>
      </c>
    </row>
    <row r="94" spans="1:5" ht="12.75" customHeight="1" x14ac:dyDescent="0.2">
      <c r="A94" s="442">
        <v>2017.09</v>
      </c>
      <c r="B94" s="432">
        <v>485511194.83999997</v>
      </c>
      <c r="C94" s="426">
        <f t="shared" si="11"/>
        <v>52486710.099999964</v>
      </c>
      <c r="D94" s="422">
        <f t="shared" si="6"/>
        <v>1.9240308109523152E-2</v>
      </c>
      <c r="E94" s="423">
        <f t="shared" si="8"/>
        <v>0.29559165136349752</v>
      </c>
    </row>
    <row r="95" spans="1:5" ht="12.75" customHeight="1" x14ac:dyDescent="0.2">
      <c r="A95" s="442">
        <v>2017.1</v>
      </c>
      <c r="B95" s="432">
        <v>538952075.67999995</v>
      </c>
      <c r="C95" s="426">
        <f t="shared" si="11"/>
        <v>53440880.839999974</v>
      </c>
      <c r="D95" s="422">
        <f t="shared" si="6"/>
        <v>1.8179282682836861E-2</v>
      </c>
      <c r="E95" s="423">
        <f t="shared" si="8"/>
        <v>0.29712282983128047</v>
      </c>
    </row>
    <row r="96" spans="1:5" ht="12.75" customHeight="1" x14ac:dyDescent="0.2">
      <c r="A96" s="442">
        <v>2017.11</v>
      </c>
      <c r="B96" s="432">
        <v>594246440.99000001</v>
      </c>
      <c r="C96" s="426">
        <f t="shared" si="11"/>
        <v>55294365.310000062</v>
      </c>
      <c r="D96" s="422">
        <f t="shared" si="6"/>
        <v>3.4682895208059117E-2</v>
      </c>
      <c r="E96" s="423">
        <f t="shared" si="8"/>
        <v>0.22875100759017197</v>
      </c>
    </row>
    <row r="97" spans="1:5" ht="12.75" customHeight="1" x14ac:dyDescent="0.2">
      <c r="A97" s="442">
        <v>2017.12</v>
      </c>
      <c r="B97" s="432">
        <v>703056574.75999999</v>
      </c>
      <c r="C97" s="426">
        <f t="shared" si="11"/>
        <v>108810133.76999998</v>
      </c>
      <c r="D97" s="422">
        <f t="shared" si="6"/>
        <v>0.96783403082703479</v>
      </c>
      <c r="E97" s="423">
        <f t="shared" si="8"/>
        <v>1.3251169510272072</v>
      </c>
    </row>
    <row r="98" spans="1:5" ht="12.75" customHeight="1" x14ac:dyDescent="0.2">
      <c r="A98" s="442">
        <v>2018.01</v>
      </c>
      <c r="B98" s="433">
        <f>B99/2</f>
        <v>55624285.685000002</v>
      </c>
      <c r="C98" s="426">
        <f>B98</f>
        <v>55624285.685000002</v>
      </c>
      <c r="D98" s="422">
        <f t="shared" si="6"/>
        <v>-0.48879498850192427</v>
      </c>
      <c r="E98" s="423">
        <f t="shared" si="8"/>
        <v>7.6656824158764625E-2</v>
      </c>
    </row>
    <row r="99" spans="1:5" ht="12.75" customHeight="1" x14ac:dyDescent="0.2">
      <c r="A99" s="442">
        <v>2018.02</v>
      </c>
      <c r="B99" s="432">
        <v>111248571.37</v>
      </c>
      <c r="C99" s="426">
        <f t="shared" ref="C99:C109" si="12">B99-B98</f>
        <v>55624285.685000002</v>
      </c>
      <c r="D99" s="422">
        <f t="shared" si="6"/>
        <v>0</v>
      </c>
      <c r="E99" s="423">
        <f t="shared" si="8"/>
        <v>0.21944314138283638</v>
      </c>
    </row>
    <row r="100" spans="1:5" ht="12.75" customHeight="1" x14ac:dyDescent="0.2">
      <c r="A100" s="442">
        <v>2018.03</v>
      </c>
      <c r="B100" s="432">
        <v>163431284.99000001</v>
      </c>
      <c r="C100" s="426">
        <f t="shared" si="12"/>
        <v>52182713.620000005</v>
      </c>
      <c r="D100" s="422">
        <f t="shared" si="6"/>
        <v>-6.1871753005325769E-2</v>
      </c>
      <c r="E100" s="423">
        <f t="shared" si="8"/>
        <v>0.13365054451464942</v>
      </c>
    </row>
    <row r="101" spans="1:5" ht="12.75" customHeight="1" x14ac:dyDescent="0.2">
      <c r="A101" s="442">
        <v>2018.04</v>
      </c>
      <c r="B101" s="432">
        <v>224599784.03999999</v>
      </c>
      <c r="C101" s="426">
        <f t="shared" si="12"/>
        <v>61168499.049999982</v>
      </c>
      <c r="D101" s="422">
        <f t="shared" si="6"/>
        <v>0.17219850802385261</v>
      </c>
      <c r="E101" s="423">
        <f t="shared" si="8"/>
        <v>0.2134119171027411</v>
      </c>
    </row>
    <row r="102" spans="1:5" ht="12.75" customHeight="1" x14ac:dyDescent="0.2">
      <c r="A102" s="442">
        <v>2018.05</v>
      </c>
      <c r="B102" s="432">
        <v>284888946.73000002</v>
      </c>
      <c r="C102" s="426">
        <f t="shared" si="12"/>
        <v>60289162.690000027</v>
      </c>
      <c r="D102" s="422">
        <f t="shared" si="6"/>
        <v>-1.4375640626414166E-2</v>
      </c>
      <c r="E102" s="423">
        <f t="shared" si="8"/>
        <v>0.17096136878388957</v>
      </c>
    </row>
    <row r="103" spans="1:5" ht="12.75" customHeight="1" x14ac:dyDescent="0.2">
      <c r="A103" s="442">
        <v>2018.06</v>
      </c>
      <c r="B103" s="432">
        <v>389928202.42000002</v>
      </c>
      <c r="C103" s="426">
        <f t="shared" si="12"/>
        <v>105039255.69</v>
      </c>
      <c r="D103" s="422">
        <f t="shared" si="6"/>
        <v>0.74225766295842965</v>
      </c>
      <c r="E103" s="423">
        <f t="shared" si="8"/>
        <v>0.19021969011568229</v>
      </c>
    </row>
    <row r="104" spans="1:5" ht="12.75" customHeight="1" x14ac:dyDescent="0.2">
      <c r="A104" s="442">
        <v>2018.07</v>
      </c>
      <c r="B104" s="432">
        <v>456998987.61000001</v>
      </c>
      <c r="C104" s="426">
        <f t="shared" si="12"/>
        <v>67070785.189999998</v>
      </c>
      <c r="D104" s="422">
        <f t="shared" si="6"/>
        <v>-0.36146934068207315</v>
      </c>
      <c r="E104" s="423">
        <f t="shared" si="8"/>
        <v>0.39526523382228151</v>
      </c>
    </row>
    <row r="105" spans="1:5" ht="12.75" customHeight="1" x14ac:dyDescent="0.2">
      <c r="A105" s="442">
        <v>2018.08</v>
      </c>
      <c r="B105" s="432">
        <v>528699931.75</v>
      </c>
      <c r="C105" s="426">
        <f t="shared" si="12"/>
        <v>71700944.139999986</v>
      </c>
      <c r="D105" s="422">
        <f t="shared" si="6"/>
        <v>6.9033915987170014E-2</v>
      </c>
      <c r="E105" s="423">
        <f t="shared" si="8"/>
        <v>0.39236184279336928</v>
      </c>
    </row>
    <row r="106" spans="1:5" ht="12.75" customHeight="1" x14ac:dyDescent="0.2">
      <c r="A106" s="442">
        <v>2018.09</v>
      </c>
      <c r="B106" s="432">
        <v>599844755.01999998</v>
      </c>
      <c r="C106" s="426">
        <f t="shared" si="12"/>
        <v>71144823.269999981</v>
      </c>
      <c r="D106" s="422">
        <f t="shared" si="6"/>
        <v>-7.756116417576675E-3</v>
      </c>
      <c r="E106" s="423">
        <f t="shared" si="8"/>
        <v>0.35548261901825762</v>
      </c>
    </row>
    <row r="107" spans="1:5" ht="12.75" customHeight="1" x14ac:dyDescent="0.2">
      <c r="A107" s="442">
        <v>2018.1</v>
      </c>
      <c r="B107" s="432">
        <v>673320146.38</v>
      </c>
      <c r="C107" s="426">
        <f t="shared" si="12"/>
        <v>73475391.360000014</v>
      </c>
      <c r="D107" s="422">
        <f t="shared" si="6"/>
        <v>3.2758083903804858E-2</v>
      </c>
      <c r="E107" s="423">
        <f t="shared" si="8"/>
        <v>0.37489109844545099</v>
      </c>
    </row>
    <row r="108" spans="1:5" ht="12.75" customHeight="1" x14ac:dyDescent="0.2">
      <c r="A108" s="442">
        <v>2018.11</v>
      </c>
      <c r="B108" s="432">
        <v>750137498.36000001</v>
      </c>
      <c r="C108" s="426">
        <f t="shared" si="12"/>
        <v>76817351.980000019</v>
      </c>
      <c r="D108" s="422">
        <f t="shared" si="6"/>
        <v>4.5484080562779639E-2</v>
      </c>
      <c r="E108" s="423">
        <f t="shared" si="8"/>
        <v>0.38924376017943896</v>
      </c>
    </row>
    <row r="109" spans="1:5" ht="12.75" customHeight="1" x14ac:dyDescent="0.2">
      <c r="A109" s="442">
        <v>2018.12</v>
      </c>
      <c r="B109" s="432">
        <v>881161045.24000001</v>
      </c>
      <c r="C109" s="426">
        <f t="shared" si="12"/>
        <v>131023546.88</v>
      </c>
      <c r="D109" s="422">
        <f t="shared" ref="D109:D172" si="13">+C109/C108-1</f>
        <v>0.70565039672433616</v>
      </c>
      <c r="E109" s="423">
        <f t="shared" si="8"/>
        <v>0.20414838526854617</v>
      </c>
    </row>
    <row r="110" spans="1:5" ht="12.75" customHeight="1" x14ac:dyDescent="0.2">
      <c r="A110" s="442">
        <v>2019.01</v>
      </c>
      <c r="B110" s="432">
        <v>80387769.590000004</v>
      </c>
      <c r="C110" s="426">
        <f>B110</f>
        <v>80387769.590000004</v>
      </c>
      <c r="D110" s="422">
        <f t="shared" si="13"/>
        <v>-0.38646318540266333</v>
      </c>
      <c r="E110" s="423">
        <f t="shared" si="8"/>
        <v>0.44519194449049571</v>
      </c>
    </row>
    <row r="111" spans="1:5" ht="12.75" customHeight="1" x14ac:dyDescent="0.2">
      <c r="A111" s="442">
        <v>2019.02</v>
      </c>
      <c r="B111" s="432">
        <v>157502722.59999999</v>
      </c>
      <c r="C111" s="426">
        <f t="shared" ref="C111:C121" si="14">B111-B110</f>
        <v>77114953.00999999</v>
      </c>
      <c r="D111" s="422">
        <f t="shared" si="13"/>
        <v>-4.0712867102698391E-2</v>
      </c>
      <c r="E111" s="423">
        <f t="shared" si="8"/>
        <v>0.38635403691656389</v>
      </c>
    </row>
    <row r="112" spans="1:5" ht="12.75" customHeight="1" x14ac:dyDescent="0.2">
      <c r="A112" s="442">
        <v>2019.03</v>
      </c>
      <c r="B112" s="432">
        <v>238724349.19</v>
      </c>
      <c r="C112" s="426">
        <f t="shared" si="14"/>
        <v>81221626.590000004</v>
      </c>
      <c r="D112" s="422">
        <f t="shared" si="13"/>
        <v>5.325392053947664E-2</v>
      </c>
      <c r="E112" s="423">
        <f t="shared" si="8"/>
        <v>0.55648529858880869</v>
      </c>
    </row>
    <row r="113" spans="1:5" ht="12.75" customHeight="1" x14ac:dyDescent="0.2">
      <c r="A113" s="442">
        <v>2019.04</v>
      </c>
      <c r="B113" s="432">
        <v>320373773.29000002</v>
      </c>
      <c r="C113" s="426">
        <f t="shared" si="14"/>
        <v>81649424.100000024</v>
      </c>
      <c r="D113" s="422">
        <f t="shared" si="13"/>
        <v>5.26703943223783E-3</v>
      </c>
      <c r="E113" s="423">
        <f t="shared" si="8"/>
        <v>0.33482798120088986</v>
      </c>
    </row>
    <row r="114" spans="1:5" ht="12.75" customHeight="1" x14ac:dyDescent="0.2">
      <c r="A114" s="442">
        <v>2019.05</v>
      </c>
      <c r="B114" s="432">
        <v>405461321.44999999</v>
      </c>
      <c r="C114" s="426">
        <f t="shared" si="14"/>
        <v>85087548.159999967</v>
      </c>
      <c r="D114" s="422">
        <f t="shared" si="13"/>
        <v>4.2108368771702542E-2</v>
      </c>
      <c r="E114" s="423">
        <f t="shared" si="8"/>
        <v>0.41132409812208537</v>
      </c>
    </row>
    <row r="115" spans="1:5" ht="12.75" customHeight="1" x14ac:dyDescent="0.2">
      <c r="A115" s="442">
        <v>2019.06</v>
      </c>
      <c r="B115" s="432">
        <v>493647653.44999999</v>
      </c>
      <c r="C115" s="426">
        <f t="shared" si="14"/>
        <v>88186332</v>
      </c>
      <c r="D115" s="422">
        <f t="shared" si="13"/>
        <v>3.6418769925924188E-2</v>
      </c>
      <c r="E115" s="423">
        <f t="shared" si="8"/>
        <v>-0.16044405093403991</v>
      </c>
    </row>
    <row r="116" spans="1:5" ht="12.75" customHeight="1" x14ac:dyDescent="0.2">
      <c r="A116" s="442">
        <v>2019.07</v>
      </c>
      <c r="B116" s="432">
        <v>642235175.16999996</v>
      </c>
      <c r="C116" s="426">
        <f t="shared" si="14"/>
        <v>148587521.71999997</v>
      </c>
      <c r="D116" s="422">
        <f t="shared" si="13"/>
        <v>0.68492688549513514</v>
      </c>
      <c r="E116" s="423">
        <f t="shared" si="8"/>
        <v>1.2153836621873007</v>
      </c>
    </row>
    <row r="117" spans="1:5" ht="12.75" customHeight="1" x14ac:dyDescent="0.2">
      <c r="A117" s="442">
        <v>2019.08</v>
      </c>
      <c r="B117" s="432">
        <v>724396080.11000001</v>
      </c>
      <c r="C117" s="426">
        <f t="shared" si="14"/>
        <v>82160904.940000057</v>
      </c>
      <c r="D117" s="422">
        <f t="shared" si="13"/>
        <v>-0.44705380378558968</v>
      </c>
      <c r="E117" s="423">
        <f t="shared" si="8"/>
        <v>0.1458831668879621</v>
      </c>
    </row>
    <row r="118" spans="1:5" ht="12.75" customHeight="1" x14ac:dyDescent="0.2">
      <c r="A118" s="442">
        <v>2019.09</v>
      </c>
      <c r="B118" s="432">
        <v>811651867.24000001</v>
      </c>
      <c r="C118" s="426">
        <f t="shared" si="14"/>
        <v>87255787.129999995</v>
      </c>
      <c r="D118" s="422">
        <f t="shared" si="13"/>
        <v>6.20110281613937E-2</v>
      </c>
      <c r="E118" s="423">
        <f t="shared" si="8"/>
        <v>0.22645307303467033</v>
      </c>
    </row>
    <row r="119" spans="1:5" ht="12.75" customHeight="1" x14ac:dyDescent="0.2">
      <c r="A119" s="442">
        <v>2019.1</v>
      </c>
      <c r="B119" s="432">
        <v>914600946.64999998</v>
      </c>
      <c r="C119" s="426">
        <f t="shared" si="14"/>
        <v>102949079.40999997</v>
      </c>
      <c r="D119" s="422">
        <f t="shared" si="13"/>
        <v>0.17985388472421859</v>
      </c>
      <c r="E119" s="423">
        <f t="shared" si="8"/>
        <v>0.40113686370979207</v>
      </c>
    </row>
    <row r="120" spans="1:5" ht="12.75" customHeight="1" x14ac:dyDescent="0.2">
      <c r="A120" s="442">
        <v>2019.11</v>
      </c>
      <c r="B120" s="432">
        <v>1031635960.3</v>
      </c>
      <c r="C120" s="426">
        <f t="shared" si="14"/>
        <v>117035013.64999998</v>
      </c>
      <c r="D120" s="422">
        <f t="shared" si="13"/>
        <v>0.13682428556647941</v>
      </c>
      <c r="E120" s="423">
        <f t="shared" ref="E120:E133" si="15">+C120/C108-1</f>
        <v>0.52354918040485088</v>
      </c>
    </row>
    <row r="121" spans="1:5" ht="12.75" customHeight="1" x14ac:dyDescent="0.2">
      <c r="A121" s="442">
        <v>2019.12</v>
      </c>
      <c r="B121" s="432">
        <v>1231383065.54</v>
      </c>
      <c r="C121" s="426">
        <f t="shared" si="14"/>
        <v>199747105.24000001</v>
      </c>
      <c r="D121" s="422">
        <f t="shared" si="13"/>
        <v>0.70672945651423058</v>
      </c>
      <c r="E121" s="423">
        <f t="shared" si="15"/>
        <v>0.52451303598842114</v>
      </c>
    </row>
    <row r="122" spans="1:5" ht="12.75" customHeight="1" x14ac:dyDescent="0.2">
      <c r="A122" s="442">
        <v>2020.01</v>
      </c>
      <c r="B122" s="432">
        <v>114329245.87</v>
      </c>
      <c r="C122" s="426">
        <f>B122</f>
        <v>114329245.87</v>
      </c>
      <c r="D122" s="422">
        <f t="shared" si="13"/>
        <v>-0.42763002381120263</v>
      </c>
      <c r="E122" s="423">
        <f t="shared" si="15"/>
        <v>0.42222189336899096</v>
      </c>
    </row>
    <row r="123" spans="1:5" ht="12.75" customHeight="1" x14ac:dyDescent="0.2">
      <c r="A123" s="442">
        <v>2020.02</v>
      </c>
      <c r="B123" s="432">
        <v>219245366.34999999</v>
      </c>
      <c r="C123" s="426">
        <f t="shared" ref="C123:C133" si="16">B123-B122</f>
        <v>104916120.47999999</v>
      </c>
      <c r="D123" s="422">
        <f t="shared" si="13"/>
        <v>-8.2333486225417474E-2</v>
      </c>
      <c r="E123" s="423">
        <f t="shared" si="15"/>
        <v>0.36051591014254836</v>
      </c>
    </row>
    <row r="124" spans="1:5" ht="12.75" customHeight="1" x14ac:dyDescent="0.2">
      <c r="A124" s="442">
        <v>2020.03</v>
      </c>
      <c r="B124" s="432">
        <v>315836359.13</v>
      </c>
      <c r="C124" s="426">
        <f t="shared" si="16"/>
        <v>96590992.780000001</v>
      </c>
      <c r="D124" s="422">
        <f t="shared" si="13"/>
        <v>-7.9350319683112902E-2</v>
      </c>
      <c r="E124" s="423">
        <f t="shared" si="15"/>
        <v>0.18922751039674779</v>
      </c>
    </row>
    <row r="125" spans="1:5" ht="12.75" customHeight="1" x14ac:dyDescent="0.2">
      <c r="A125" s="442">
        <v>2020.04</v>
      </c>
      <c r="B125" s="432">
        <v>407115145.36000001</v>
      </c>
      <c r="C125" s="426">
        <f t="shared" si="16"/>
        <v>91278786.230000019</v>
      </c>
      <c r="D125" s="422">
        <f t="shared" si="13"/>
        <v>-5.499691427853215E-2</v>
      </c>
      <c r="E125" s="423">
        <f t="shared" si="15"/>
        <v>0.1179354568160389</v>
      </c>
    </row>
    <row r="126" spans="1:5" ht="12.75" customHeight="1" x14ac:dyDescent="0.2">
      <c r="A126" s="442">
        <v>2020.05</v>
      </c>
      <c r="B126" s="432">
        <v>519069929.52999997</v>
      </c>
      <c r="C126" s="426">
        <f t="shared" si="16"/>
        <v>111954784.16999996</v>
      </c>
      <c r="D126" s="422">
        <f t="shared" si="13"/>
        <v>0.22651482117544286</v>
      </c>
      <c r="E126" s="423">
        <f t="shared" si="15"/>
        <v>0.31575990366391116</v>
      </c>
    </row>
    <row r="127" spans="1:5" ht="12.75" customHeight="1" x14ac:dyDescent="0.2">
      <c r="A127" s="442">
        <v>2020.06</v>
      </c>
      <c r="B127" s="432">
        <v>659378009.97000003</v>
      </c>
      <c r="C127" s="426">
        <f t="shared" si="16"/>
        <v>140308080.44000006</v>
      </c>
      <c r="D127" s="422">
        <f t="shared" si="13"/>
        <v>0.25325667393495643</v>
      </c>
      <c r="E127" s="423">
        <f t="shared" si="15"/>
        <v>0.59104112006835763</v>
      </c>
    </row>
    <row r="128" spans="1:5" ht="12.75" customHeight="1" x14ac:dyDescent="0.2">
      <c r="A128" s="442">
        <v>2020.07</v>
      </c>
      <c r="B128" s="432">
        <v>805552795.75999999</v>
      </c>
      <c r="C128" s="426">
        <f t="shared" si="16"/>
        <v>146174785.78999996</v>
      </c>
      <c r="D128" s="422">
        <f t="shared" si="13"/>
        <v>4.1813025533541381E-2</v>
      </c>
      <c r="E128" s="423">
        <f t="shared" si="15"/>
        <v>-1.6237809891914035E-2</v>
      </c>
    </row>
    <row r="129" spans="1:5" ht="12.75" customHeight="1" x14ac:dyDescent="0.2">
      <c r="A129" s="442">
        <v>2020.08</v>
      </c>
      <c r="B129" s="432">
        <v>957469265.57000005</v>
      </c>
      <c r="C129" s="426">
        <f t="shared" si="16"/>
        <v>151916469.81000006</v>
      </c>
      <c r="D129" s="422">
        <f t="shared" si="13"/>
        <v>3.927957882044586E-2</v>
      </c>
      <c r="E129" s="423">
        <f t="shared" si="15"/>
        <v>0.84901164271426488</v>
      </c>
    </row>
    <row r="130" spans="1:5" ht="12.75" customHeight="1" x14ac:dyDescent="0.2">
      <c r="A130" s="442">
        <v>2020.09</v>
      </c>
      <c r="B130" s="432">
        <v>1285013679.4400001</v>
      </c>
      <c r="C130" s="426">
        <f t="shared" si="16"/>
        <v>327544413.87</v>
      </c>
      <c r="D130" s="422">
        <f>+C130/C129-1</f>
        <v>1.1560823147065982</v>
      </c>
      <c r="E130" s="423">
        <f t="shared" si="15"/>
        <v>2.7538417180513264</v>
      </c>
    </row>
    <row r="131" spans="1:5" ht="12.75" customHeight="1" x14ac:dyDescent="0.2">
      <c r="A131" s="442">
        <v>2020.1</v>
      </c>
      <c r="B131" s="432">
        <v>1422906012.47</v>
      </c>
      <c r="C131" s="426">
        <f>B131-B130</f>
        <v>137892333.02999997</v>
      </c>
      <c r="D131" s="422">
        <f t="shared" si="13"/>
        <v>-0.57901180056537793</v>
      </c>
      <c r="E131" s="423">
        <f t="shared" si="15"/>
        <v>0.33942269149233195</v>
      </c>
    </row>
    <row r="132" spans="1:5" ht="12.75" customHeight="1" x14ac:dyDescent="0.2">
      <c r="A132" s="442">
        <v>2020.11</v>
      </c>
      <c r="B132" s="432">
        <v>1567863763.9300001</v>
      </c>
      <c r="C132" s="426">
        <f>B132-B131</f>
        <v>144957751.46000004</v>
      </c>
      <c r="D132" s="422">
        <f t="shared" si="13"/>
        <v>5.123866044432579E-2</v>
      </c>
      <c r="E132" s="423">
        <f t="shared" si="15"/>
        <v>0.23858447945761463</v>
      </c>
    </row>
    <row r="133" spans="1:5" ht="12.75" customHeight="1" x14ac:dyDescent="0.2">
      <c r="A133" s="442">
        <v>2020.12</v>
      </c>
      <c r="B133" s="432">
        <v>1737331898.8399999</v>
      </c>
      <c r="C133" s="426">
        <f t="shared" si="16"/>
        <v>169468134.90999985</v>
      </c>
      <c r="D133" s="422">
        <f t="shared" si="13"/>
        <v>0.16908639381567148</v>
      </c>
      <c r="E133" s="423">
        <f t="shared" si="15"/>
        <v>-0.15158652884415713</v>
      </c>
    </row>
    <row r="134" spans="1:5" ht="12.75" customHeight="1" x14ac:dyDescent="0.2">
      <c r="A134" s="442">
        <v>2021.01</v>
      </c>
      <c r="B134" s="432">
        <v>175653705.34999999</v>
      </c>
      <c r="C134" s="426">
        <f>B134</f>
        <v>175653705.34999999</v>
      </c>
      <c r="D134" s="422">
        <f t="shared" si="13"/>
        <v>3.64999027297086E-2</v>
      </c>
      <c r="E134" s="423">
        <f>+C134/C122-1</f>
        <v>0.53638471078283856</v>
      </c>
    </row>
    <row r="135" spans="1:5" ht="12.75" customHeight="1" x14ac:dyDescent="0.2">
      <c r="A135" s="442">
        <v>2021.02</v>
      </c>
      <c r="B135" s="432">
        <v>345000941.10000002</v>
      </c>
      <c r="C135" s="426">
        <f t="shared" ref="C135:C181" si="17">B135-B134</f>
        <v>169347235.75000003</v>
      </c>
      <c r="D135" s="422">
        <f t="shared" si="13"/>
        <v>-3.5902855493050723E-2</v>
      </c>
      <c r="E135" s="423">
        <f t="shared" ref="E135:E181" si="18">+C135/C123-1</f>
        <v>0.61412026078759219</v>
      </c>
    </row>
    <row r="136" spans="1:5" ht="12.75" customHeight="1" x14ac:dyDescent="0.2">
      <c r="A136" s="442">
        <v>2021.03</v>
      </c>
      <c r="B136" s="432">
        <v>514565025.99000001</v>
      </c>
      <c r="C136" s="426">
        <f t="shared" si="17"/>
        <v>169564084.88999999</v>
      </c>
      <c r="D136" s="422">
        <f t="shared" si="13"/>
        <v>1.2805000272935185E-3</v>
      </c>
      <c r="E136" s="423">
        <f t="shared" si="18"/>
        <v>0.7554854755060525</v>
      </c>
    </row>
    <row r="137" spans="1:5" ht="12.75" customHeight="1" x14ac:dyDescent="0.2">
      <c r="A137" s="442">
        <v>2021.04</v>
      </c>
      <c r="B137" s="432">
        <v>705249431.99000001</v>
      </c>
      <c r="C137" s="426">
        <f t="shared" si="17"/>
        <v>190684406</v>
      </c>
      <c r="D137" s="422">
        <f t="shared" si="13"/>
        <v>0.12455657177462576</v>
      </c>
      <c r="E137" s="423">
        <f t="shared" si="18"/>
        <v>1.0890331026041729</v>
      </c>
    </row>
    <row r="138" spans="1:5" ht="12.75" customHeight="1" x14ac:dyDescent="0.2">
      <c r="A138" s="442">
        <v>2021.05</v>
      </c>
      <c r="B138" s="432">
        <v>875672541.13999999</v>
      </c>
      <c r="C138" s="426">
        <f t="shared" si="17"/>
        <v>170423109.14999998</v>
      </c>
      <c r="D138" s="422">
        <f t="shared" si="13"/>
        <v>-0.10625565705671824</v>
      </c>
      <c r="E138" s="423">
        <f t="shared" si="18"/>
        <v>0.5222494546657126</v>
      </c>
    </row>
    <row r="139" spans="1:5" ht="12.75" customHeight="1" x14ac:dyDescent="0.2">
      <c r="A139" s="442">
        <v>2021.06</v>
      </c>
      <c r="B139" s="432">
        <v>1110748118.25</v>
      </c>
      <c r="C139" s="426">
        <f>B139-B138</f>
        <v>235075577.11000001</v>
      </c>
      <c r="D139" s="422">
        <f t="shared" si="13"/>
        <v>0.37936444348691811</v>
      </c>
      <c r="E139" s="423">
        <f t="shared" si="18"/>
        <v>0.67542436880907508</v>
      </c>
    </row>
    <row r="140" spans="1:5" ht="12.75" customHeight="1" x14ac:dyDescent="0.2">
      <c r="A140" s="442">
        <v>2021.07</v>
      </c>
      <c r="B140" s="432">
        <v>1333089986.7</v>
      </c>
      <c r="C140" s="426">
        <f>B140-B139</f>
        <v>222341868.45000005</v>
      </c>
      <c r="D140" s="422">
        <f>+C140/C139-1</f>
        <v>-5.416857342879744E-2</v>
      </c>
      <c r="E140" s="423">
        <f t="shared" si="18"/>
        <v>0.52106854303466887</v>
      </c>
    </row>
    <row r="141" spans="1:5" ht="12.75" customHeight="1" x14ac:dyDescent="0.2">
      <c r="A141" s="442">
        <v>2021.08</v>
      </c>
      <c r="B141" s="432">
        <v>1577640068.23</v>
      </c>
      <c r="C141" s="426">
        <f t="shared" si="17"/>
        <v>244550081.52999997</v>
      </c>
      <c r="D141" s="422">
        <f t="shared" si="13"/>
        <v>9.9883180953811657E-2</v>
      </c>
      <c r="E141" s="423">
        <f t="shared" si="18"/>
        <v>0.6097667477124471</v>
      </c>
    </row>
    <row r="142" spans="1:5" ht="12.75" customHeight="1" x14ac:dyDescent="0.2">
      <c r="A142" s="442">
        <v>2021.09</v>
      </c>
      <c r="B142" s="432">
        <v>1856216107.3399999</v>
      </c>
      <c r="C142" s="426">
        <f t="shared" si="17"/>
        <v>278576039.1099999</v>
      </c>
      <c r="D142" s="422">
        <f t="shared" si="13"/>
        <v>0.1391369709104997</v>
      </c>
      <c r="E142" s="423">
        <f t="shared" si="18"/>
        <v>-0.14950148036850752</v>
      </c>
    </row>
    <row r="143" spans="1:5" ht="12.75" customHeight="1" x14ac:dyDescent="0.2">
      <c r="A143" s="442">
        <v>2021.1</v>
      </c>
      <c r="B143" s="432">
        <v>2148359029.4499998</v>
      </c>
      <c r="C143" s="426">
        <f t="shared" si="17"/>
        <v>292142922.1099999</v>
      </c>
      <c r="D143" s="422">
        <f t="shared" si="13"/>
        <v>4.8700825251675406E-2</v>
      </c>
      <c r="E143" s="423">
        <f t="shared" si="18"/>
        <v>1.1186306424044696</v>
      </c>
    </row>
    <row r="144" spans="1:5" ht="12.75" customHeight="1" x14ac:dyDescent="0.2">
      <c r="A144" s="442">
        <v>2021.11</v>
      </c>
      <c r="B144" s="432">
        <v>2452236529.2800002</v>
      </c>
      <c r="C144" s="426">
        <f t="shared" si="17"/>
        <v>303877499.8300004</v>
      </c>
      <c r="D144" s="422">
        <f t="shared" si="13"/>
        <v>4.016724976681818E-2</v>
      </c>
      <c r="E144" s="423">
        <f t="shared" si="18"/>
        <v>1.0963176978766329</v>
      </c>
    </row>
    <row r="145" spans="1:5" ht="12.75" customHeight="1" x14ac:dyDescent="0.2">
      <c r="A145" s="442">
        <v>2021.12</v>
      </c>
      <c r="B145" s="432">
        <v>2833647684.29</v>
      </c>
      <c r="C145" s="426">
        <f t="shared" si="17"/>
        <v>381411155.00999975</v>
      </c>
      <c r="D145" s="422">
        <f t="shared" si="13"/>
        <v>0.25514773296270499</v>
      </c>
      <c r="E145" s="423">
        <f t="shared" si="18"/>
        <v>1.2506364114560968</v>
      </c>
    </row>
    <row r="146" spans="1:5" ht="12.75" customHeight="1" x14ac:dyDescent="0.2">
      <c r="A146" s="442">
        <v>2022.01</v>
      </c>
      <c r="B146" s="432">
        <v>324824913.31999999</v>
      </c>
      <c r="C146" s="426">
        <f>B146</f>
        <v>324824913.31999999</v>
      </c>
      <c r="D146" s="422">
        <f>+C146/C145-1</f>
        <v>-0.14836021691215662</v>
      </c>
      <c r="E146" s="423">
        <f>+C146/C134-1</f>
        <v>0.84923462145457096</v>
      </c>
    </row>
    <row r="147" spans="1:5" ht="12.75" customHeight="1" x14ac:dyDescent="0.2">
      <c r="A147" s="442">
        <v>2022.02</v>
      </c>
      <c r="B147" s="432">
        <v>654077262.21000004</v>
      </c>
      <c r="C147" s="426">
        <f t="shared" si="17"/>
        <v>329252348.89000005</v>
      </c>
      <c r="D147" s="422">
        <f t="shared" si="13"/>
        <v>1.3630221662334074E-2</v>
      </c>
      <c r="E147" s="423">
        <f t="shared" si="18"/>
        <v>0.94424401102159705</v>
      </c>
    </row>
    <row r="148" spans="1:5" ht="12.75" customHeight="1" x14ac:dyDescent="0.2">
      <c r="A148" s="442">
        <v>2022.03</v>
      </c>
      <c r="B148" s="432">
        <v>981256471.69000006</v>
      </c>
      <c r="C148" s="426">
        <f t="shared" si="17"/>
        <v>327179209.48000002</v>
      </c>
      <c r="D148" s="422">
        <f t="shared" si="13"/>
        <v>-6.2965060598326739E-3</v>
      </c>
      <c r="E148" s="423">
        <f t="shared" si="18"/>
        <v>0.92953130193960876</v>
      </c>
    </row>
    <row r="149" spans="1:5" ht="12.75" customHeight="1" x14ac:dyDescent="0.2">
      <c r="A149" s="442">
        <v>2022.04</v>
      </c>
      <c r="B149" s="432">
        <v>1360718547.99</v>
      </c>
      <c r="C149" s="426">
        <f t="shared" si="17"/>
        <v>379462076.29999995</v>
      </c>
      <c r="D149" s="422">
        <f t="shared" si="13"/>
        <v>0.15979886650834363</v>
      </c>
      <c r="E149" s="423">
        <f t="shared" si="18"/>
        <v>0.99000056826880711</v>
      </c>
    </row>
    <row r="150" spans="1:5" ht="12.75" customHeight="1" x14ac:dyDescent="0.2">
      <c r="A150" s="442">
        <v>2022.05</v>
      </c>
      <c r="B150" s="432">
        <v>1732792403.1300001</v>
      </c>
      <c r="C150" s="426">
        <f t="shared" si="17"/>
        <v>372073855.1400001</v>
      </c>
      <c r="D150" s="422">
        <f t="shared" si="13"/>
        <v>-1.9470249127501171E-2</v>
      </c>
      <c r="E150" s="423">
        <f t="shared" si="18"/>
        <v>1.1832359296561994</v>
      </c>
    </row>
    <row r="151" spans="1:5" ht="12.75" customHeight="1" x14ac:dyDescent="0.2">
      <c r="A151" s="442">
        <v>2022.06</v>
      </c>
      <c r="B151" s="432">
        <v>2135870542.1199999</v>
      </c>
      <c r="C151" s="426">
        <f t="shared" si="17"/>
        <v>403078138.98999977</v>
      </c>
      <c r="D151" s="422">
        <f t="shared" si="13"/>
        <v>8.3328305447136763E-2</v>
      </c>
      <c r="E151" s="423">
        <f t="shared" si="18"/>
        <v>0.71467467588683409</v>
      </c>
    </row>
    <row r="152" spans="1:5" ht="12.75" customHeight="1" x14ac:dyDescent="0.2">
      <c r="A152" s="442">
        <v>2022.07</v>
      </c>
      <c r="B152" s="432">
        <v>2549774445.3899999</v>
      </c>
      <c r="C152" s="426">
        <f t="shared" si="17"/>
        <v>413903903.26999998</v>
      </c>
      <c r="D152" s="422">
        <f t="shared" si="13"/>
        <v>2.68577311265914E-2</v>
      </c>
      <c r="E152" s="423">
        <f t="shared" si="18"/>
        <v>0.86156528302755597</v>
      </c>
    </row>
    <row r="153" spans="1:5" ht="12.75" customHeight="1" x14ac:dyDescent="0.2">
      <c r="A153" s="442">
        <v>2022.08</v>
      </c>
      <c r="B153" s="432">
        <v>3018232102.4499998</v>
      </c>
      <c r="C153" s="426">
        <f t="shared" si="17"/>
        <v>468457657.05999994</v>
      </c>
      <c r="D153" s="422">
        <f t="shared" si="13"/>
        <v>0.13180294594712527</v>
      </c>
      <c r="E153" s="423">
        <f t="shared" si="18"/>
        <v>0.91558986253100993</v>
      </c>
    </row>
    <row r="154" spans="1:5" ht="12.75" customHeight="1" x14ac:dyDescent="0.2">
      <c r="A154" s="442">
        <v>2022.09</v>
      </c>
      <c r="B154" s="432">
        <v>3499815178.29</v>
      </c>
      <c r="C154" s="426">
        <f t="shared" si="17"/>
        <v>481583075.84000015</v>
      </c>
      <c r="D154" s="422">
        <f t="shared" si="13"/>
        <v>2.8018367470763916E-2</v>
      </c>
      <c r="E154" s="423">
        <f t="shared" si="18"/>
        <v>0.72873114779925463</v>
      </c>
    </row>
    <row r="155" spans="1:5" ht="12.75" customHeight="1" x14ac:dyDescent="0.2">
      <c r="A155" s="442">
        <v>2022.1</v>
      </c>
      <c r="B155" s="432">
        <v>4021486630.6599998</v>
      </c>
      <c r="C155" s="426">
        <f t="shared" si="17"/>
        <v>521671452.36999989</v>
      </c>
      <c r="D155" s="422">
        <f t="shared" si="13"/>
        <v>8.3242909772266449E-2</v>
      </c>
      <c r="E155" s="423">
        <f t="shared" si="18"/>
        <v>0.78567205599996059</v>
      </c>
    </row>
    <row r="156" spans="1:5" ht="12.75" customHeight="1" x14ac:dyDescent="0.2">
      <c r="A156" s="442">
        <v>2022.11</v>
      </c>
      <c r="B156" s="432">
        <v>4560083932.3299999</v>
      </c>
      <c r="C156" s="426">
        <f t="shared" si="17"/>
        <v>538597301.67000008</v>
      </c>
      <c r="D156" s="422">
        <f t="shared" si="13"/>
        <v>3.2445419857852098E-2</v>
      </c>
      <c r="E156" s="423">
        <f t="shared" si="18"/>
        <v>0.77241586485116565</v>
      </c>
    </row>
    <row r="157" spans="1:5" ht="12.75" customHeight="1" x14ac:dyDescent="0.2">
      <c r="A157" s="442">
        <v>2022.12</v>
      </c>
      <c r="B157" s="432">
        <v>5156831280.7399998</v>
      </c>
      <c r="C157" s="426">
        <f t="shared" si="17"/>
        <v>596747348.40999985</v>
      </c>
      <c r="D157" s="422">
        <f t="shared" si="13"/>
        <v>0.10796572236752211</v>
      </c>
      <c r="E157" s="423">
        <f t="shared" si="18"/>
        <v>0.56457759709297028</v>
      </c>
    </row>
    <row r="158" spans="1:5" ht="12.75" customHeight="1" x14ac:dyDescent="0.2">
      <c r="A158" s="442">
        <v>2023.01</v>
      </c>
      <c r="B158" s="432">
        <v>623074187.13</v>
      </c>
      <c r="C158" s="426">
        <f>+B158</f>
        <v>623074187.13</v>
      </c>
      <c r="D158" s="422">
        <f>+C158/C157-1</f>
        <v>4.411722781868499E-2</v>
      </c>
      <c r="E158" s="423">
        <f t="shared" si="18"/>
        <v>0.91818472530824913</v>
      </c>
    </row>
    <row r="159" spans="1:5" ht="12.75" customHeight="1" x14ac:dyDescent="0.2">
      <c r="A159" s="442">
        <v>2023.02</v>
      </c>
      <c r="B159" s="432">
        <v>1265356535.0899999</v>
      </c>
      <c r="C159" s="426">
        <f t="shared" si="17"/>
        <v>642282347.95999992</v>
      </c>
      <c r="D159" s="422">
        <f t="shared" si="13"/>
        <v>3.0828047809966952E-2</v>
      </c>
      <c r="E159" s="423">
        <f t="shared" si="18"/>
        <v>0.95072973700965191</v>
      </c>
    </row>
    <row r="160" spans="1:5" ht="12.75" customHeight="1" x14ac:dyDescent="0.2">
      <c r="A160" s="442">
        <v>2023.03</v>
      </c>
      <c r="B160" s="432">
        <v>1912753117.8299999</v>
      </c>
      <c r="C160" s="426">
        <f t="shared" si="17"/>
        <v>647396582.74000001</v>
      </c>
      <c r="D160" s="422">
        <f t="shared" si="13"/>
        <v>7.962595883638679E-3</v>
      </c>
      <c r="E160" s="423">
        <f t="shared" si="18"/>
        <v>0.97872164239572323</v>
      </c>
    </row>
    <row r="161" spans="1:5" ht="12.75" customHeight="1" x14ac:dyDescent="0.2">
      <c r="A161" s="442">
        <v>2023.04</v>
      </c>
      <c r="B161" s="432">
        <v>2698846583.8600001</v>
      </c>
      <c r="C161" s="426">
        <f t="shared" si="17"/>
        <v>786093466.03000021</v>
      </c>
      <c r="D161" s="422">
        <f t="shared" si="13"/>
        <v>0.2142378983574309</v>
      </c>
      <c r="E161" s="423">
        <f t="shared" si="18"/>
        <v>1.0715995487478449</v>
      </c>
    </row>
    <row r="162" spans="1:5" ht="12.75" customHeight="1" x14ac:dyDescent="0.2">
      <c r="A162" s="442">
        <v>2023.05</v>
      </c>
      <c r="B162" s="432">
        <v>3516982268.4099998</v>
      </c>
      <c r="C162" s="426">
        <f t="shared" si="17"/>
        <v>818135684.54999971</v>
      </c>
      <c r="D162" s="422">
        <f t="shared" si="13"/>
        <v>4.0761334249248993E-2</v>
      </c>
      <c r="E162" s="423">
        <f t="shared" si="18"/>
        <v>1.1988529246220754</v>
      </c>
    </row>
    <row r="163" spans="1:5" ht="12.75" customHeight="1" x14ac:dyDescent="0.2">
      <c r="A163" s="442">
        <v>2023.06</v>
      </c>
      <c r="B163" s="432">
        <v>4404545083.2799997</v>
      </c>
      <c r="C163" s="426">
        <f t="shared" si="17"/>
        <v>887562814.86999989</v>
      </c>
      <c r="D163" s="422">
        <f t="shared" si="13"/>
        <v>8.4860166389377323E-2</v>
      </c>
      <c r="E163" s="423">
        <f t="shared" si="18"/>
        <v>1.2019621731259904</v>
      </c>
    </row>
    <row r="164" spans="1:5" ht="12.75" customHeight="1" x14ac:dyDescent="0.2">
      <c r="A164" s="442">
        <v>2023.07</v>
      </c>
      <c r="B164" s="432">
        <v>5390513019.3400002</v>
      </c>
      <c r="C164" s="426">
        <f t="shared" si="17"/>
        <v>985967936.06000042</v>
      </c>
      <c r="D164" s="422">
        <f t="shared" si="13"/>
        <v>0.11087116262798125</v>
      </c>
      <c r="E164" s="423">
        <f t="shared" si="18"/>
        <v>1.3821179947095801</v>
      </c>
    </row>
    <row r="165" spans="1:5" ht="12.75" customHeight="1" x14ac:dyDescent="0.2">
      <c r="A165" s="442">
        <v>2023.08</v>
      </c>
      <c r="B165" s="432">
        <v>6442373076.5500002</v>
      </c>
      <c r="C165" s="426">
        <f t="shared" si="17"/>
        <v>1051860057.21</v>
      </c>
      <c r="D165" s="422">
        <f t="shared" si="13"/>
        <v>6.6829882331984614E-2</v>
      </c>
      <c r="E165" s="423">
        <f t="shared" si="18"/>
        <v>1.2453684796431412</v>
      </c>
    </row>
    <row r="166" spans="1:5" ht="12.75" customHeight="1" x14ac:dyDescent="0.2">
      <c r="A166" s="442">
        <v>2023.09</v>
      </c>
      <c r="B166" s="432">
        <v>7699120919.1800003</v>
      </c>
      <c r="C166" s="426">
        <f t="shared" si="17"/>
        <v>1256747842.6300001</v>
      </c>
      <c r="D166" s="422">
        <f t="shared" si="13"/>
        <v>0.19478616382054992</v>
      </c>
      <c r="E166" s="423">
        <f t="shared" si="18"/>
        <v>1.6096179572712779</v>
      </c>
    </row>
    <row r="167" spans="1:5" ht="12.75" customHeight="1" x14ac:dyDescent="0.2">
      <c r="A167" s="442">
        <v>2023.1</v>
      </c>
      <c r="B167" s="432">
        <v>9015907279.9099998</v>
      </c>
      <c r="C167" s="426">
        <f t="shared" si="17"/>
        <v>1316786360.7299995</v>
      </c>
      <c r="D167" s="422">
        <f t="shared" si="13"/>
        <v>4.7772923146107482E-2</v>
      </c>
      <c r="E167" s="423">
        <f t="shared" si="18"/>
        <v>1.5241679504364707</v>
      </c>
    </row>
    <row r="168" spans="1:5" ht="12.75" customHeight="1" x14ac:dyDescent="0.2">
      <c r="A168" s="442">
        <v>2023.11</v>
      </c>
      <c r="B168" s="432">
        <v>10646722610.559999</v>
      </c>
      <c r="C168" s="426">
        <f t="shared" si="17"/>
        <v>1630815330.6499996</v>
      </c>
      <c r="D168" s="422">
        <f t="shared" si="13"/>
        <v>0.2384813355341171</v>
      </c>
      <c r="E168" s="423">
        <f t="shared" si="18"/>
        <v>2.0278936147533919</v>
      </c>
    </row>
    <row r="169" spans="1:5" ht="12.75" customHeight="1" x14ac:dyDescent="0.2">
      <c r="A169" s="442">
        <v>2023.12</v>
      </c>
      <c r="B169" s="432">
        <v>12839828077.93</v>
      </c>
      <c r="C169" s="426">
        <f t="shared" si="17"/>
        <v>2193105467.3700008</v>
      </c>
      <c r="D169" s="422">
        <f t="shared" si="13"/>
        <v>0.34479080871522538</v>
      </c>
      <c r="E169" s="423">
        <f t="shared" si="18"/>
        <v>2.6750988055722553</v>
      </c>
    </row>
    <row r="170" spans="1:5" ht="12.75" customHeight="1" x14ac:dyDescent="0.2">
      <c r="A170" s="442">
        <v>2024.01</v>
      </c>
      <c r="B170" s="432">
        <v>2175175562.1999998</v>
      </c>
      <c r="C170" s="426">
        <f>B170</f>
        <v>2175175562.1999998</v>
      </c>
      <c r="D170" s="422">
        <f t="shared" si="13"/>
        <v>-8.1755781638275238E-3</v>
      </c>
      <c r="E170" s="423">
        <f t="shared" si="18"/>
        <v>2.4910378364722159</v>
      </c>
    </row>
    <row r="171" spans="1:5" ht="12.75" customHeight="1" x14ac:dyDescent="0.2">
      <c r="A171" s="442">
        <v>2024.02</v>
      </c>
      <c r="B171" s="432">
        <v>4504974621.8000002</v>
      </c>
      <c r="C171" s="426">
        <f t="shared" si="17"/>
        <v>2329799059.6000004</v>
      </c>
      <c r="D171" s="422">
        <f t="shared" si="13"/>
        <v>7.1085525273009376E-2</v>
      </c>
      <c r="E171" s="423">
        <f t="shared" si="18"/>
        <v>2.6273751987733216</v>
      </c>
    </row>
    <row r="172" spans="1:5" ht="12.75" customHeight="1" x14ac:dyDescent="0.2">
      <c r="A172" s="442">
        <v>2024.03</v>
      </c>
      <c r="B172" s="432">
        <v>7469146274.9700003</v>
      </c>
      <c r="C172" s="426">
        <f t="shared" si="17"/>
        <v>2964171653.1700001</v>
      </c>
      <c r="D172" s="422">
        <f t="shared" si="13"/>
        <v>0.27228639781445962</v>
      </c>
      <c r="E172" s="423">
        <f t="shared" si="18"/>
        <v>3.5786025632458998</v>
      </c>
    </row>
    <row r="173" spans="1:5" ht="12.75" customHeight="1" x14ac:dyDescent="0.2">
      <c r="A173" s="442">
        <v>2024.04</v>
      </c>
      <c r="B173" s="432">
        <v>10742547962.33</v>
      </c>
      <c r="C173" s="426">
        <f t="shared" si="17"/>
        <v>3273401687.3599997</v>
      </c>
      <c r="D173" s="422">
        <f t="shared" ref="D173:D181" si="19">+C173/C172-1</f>
        <v>0.10432257992188032</v>
      </c>
      <c r="E173" s="423">
        <f t="shared" si="18"/>
        <v>3.1641380176986162</v>
      </c>
    </row>
    <row r="174" spans="1:5" ht="12.75" customHeight="1" x14ac:dyDescent="0.2">
      <c r="A174" s="442">
        <v>2024.05</v>
      </c>
      <c r="B174" s="432">
        <v>13941465289.469999</v>
      </c>
      <c r="C174" s="426">
        <f t="shared" si="17"/>
        <v>3198917327.1399994</v>
      </c>
      <c r="D174" s="422">
        <f t="shared" si="19"/>
        <v>-2.2754421037789574E-2</v>
      </c>
      <c r="E174" s="423">
        <f t="shared" si="18"/>
        <v>2.9100083122514135</v>
      </c>
    </row>
    <row r="175" spans="1:5" ht="12.75" customHeight="1" x14ac:dyDescent="0.2">
      <c r="A175" s="442">
        <v>2024.06</v>
      </c>
      <c r="B175" s="432">
        <v>17800648820.43</v>
      </c>
      <c r="C175" s="426">
        <f t="shared" si="17"/>
        <v>3859183530.960001</v>
      </c>
      <c r="D175" s="422">
        <f t="shared" si="19"/>
        <v>0.20640302211570893</v>
      </c>
      <c r="E175" s="423">
        <f t="shared" si="18"/>
        <v>3.3480680649349308</v>
      </c>
    </row>
    <row r="176" spans="1:5" ht="12.75" customHeight="1" x14ac:dyDescent="0.2">
      <c r="A176" s="442">
        <v>2024.07</v>
      </c>
      <c r="B176" s="432">
        <v>21449248925.599998</v>
      </c>
      <c r="C176" s="426">
        <f t="shared" si="17"/>
        <v>3648600105.1699982</v>
      </c>
      <c r="D176" s="422">
        <f t="shared" si="19"/>
        <v>-5.4566833658107661E-2</v>
      </c>
      <c r="E176" s="423">
        <f t="shared" si="18"/>
        <v>2.7005261243586376</v>
      </c>
    </row>
    <row r="177" spans="1:5" ht="12.75" customHeight="1" x14ac:dyDescent="0.2">
      <c r="A177" s="442">
        <v>2024.08</v>
      </c>
      <c r="B177" s="432">
        <v>25406974865.02</v>
      </c>
      <c r="C177" s="426">
        <f t="shared" si="17"/>
        <v>3957725939.420002</v>
      </c>
      <c r="D177" s="422">
        <f t="shared" si="19"/>
        <v>8.4724504012368529E-2</v>
      </c>
      <c r="E177" s="423">
        <f t="shared" si="18"/>
        <v>2.7625974218639393</v>
      </c>
    </row>
    <row r="178" spans="1:5" ht="12.75" customHeight="1" x14ac:dyDescent="0.2">
      <c r="A178" s="442">
        <v>2024.09</v>
      </c>
      <c r="B178" s="432">
        <v>29475907122.950001</v>
      </c>
      <c r="C178" s="426">
        <f t="shared" si="17"/>
        <v>4068932257.9300003</v>
      </c>
      <c r="D178" s="422">
        <f t="shared" si="19"/>
        <v>2.8098539467413364E-2</v>
      </c>
      <c r="E178" s="423">
        <f t="shared" si="18"/>
        <v>2.2376679870919318</v>
      </c>
    </row>
    <row r="179" spans="1:5" ht="12.75" customHeight="1" x14ac:dyDescent="0.2">
      <c r="A179" s="442">
        <v>2024.1</v>
      </c>
      <c r="B179" s="432">
        <v>33290266878.860001</v>
      </c>
      <c r="C179" s="426">
        <f t="shared" si="17"/>
        <v>3814359755.9099998</v>
      </c>
      <c r="D179" s="422">
        <f t="shared" si="19"/>
        <v>-6.2564939862014279E-2</v>
      </c>
      <c r="E179" s="423">
        <f t="shared" si="18"/>
        <v>1.8967187614210985</v>
      </c>
    </row>
    <row r="180" spans="1:5" ht="12.75" customHeight="1" x14ac:dyDescent="0.2">
      <c r="A180" s="442">
        <v>2024.11</v>
      </c>
      <c r="B180" s="432">
        <v>37334993662.849998</v>
      </c>
      <c r="C180" s="426">
        <f t="shared" si="17"/>
        <v>4044726783.9899979</v>
      </c>
      <c r="D180" s="422">
        <f t="shared" si="19"/>
        <v>6.0394677697368504E-2</v>
      </c>
      <c r="E180" s="423">
        <f t="shared" si="18"/>
        <v>1.4801868782885905</v>
      </c>
    </row>
    <row r="181" spans="1:5" ht="12.75" customHeight="1" x14ac:dyDescent="0.2">
      <c r="A181" s="442">
        <v>2024.12</v>
      </c>
      <c r="B181" s="432">
        <v>41647256139.209999</v>
      </c>
      <c r="C181" s="426">
        <f t="shared" si="17"/>
        <v>4312262476.3600006</v>
      </c>
      <c r="D181" s="422">
        <f t="shared" si="19"/>
        <v>6.6144317442892175E-2</v>
      </c>
      <c r="E181" s="423">
        <f t="shared" si="18"/>
        <v>0.96628139436053617</v>
      </c>
    </row>
    <row r="182" spans="1:5" ht="12.75" customHeight="1" x14ac:dyDescent="0.2">
      <c r="A182" s="442">
        <v>2025.01</v>
      </c>
      <c r="B182" s="432">
        <v>4876621265.6400003</v>
      </c>
      <c r="C182" s="426">
        <f>B182</f>
        <v>4876621265.6400003</v>
      </c>
      <c r="D182" s="422">
        <f t="shared" ref="D182:D245" si="20">+C182/C181-1</f>
        <v>0.13087301442661192</v>
      </c>
      <c r="E182" s="423">
        <f t="shared" ref="E182:E245" si="21">+C182/C170-1</f>
        <v>1.2419437540516154</v>
      </c>
    </row>
    <row r="183" spans="1:5" ht="12.75" customHeight="1" x14ac:dyDescent="0.2">
      <c r="A183" s="442">
        <v>2025.02</v>
      </c>
      <c r="B183" s="432">
        <v>9182759337.2800007</v>
      </c>
      <c r="C183" s="426">
        <f t="shared" ref="C183:C245" si="22">B183-B182</f>
        <v>4306138071.6400003</v>
      </c>
      <c r="D183" s="422">
        <f t="shared" si="20"/>
        <v>-0.1169832888232567</v>
      </c>
      <c r="E183" s="423">
        <f t="shared" si="21"/>
        <v>0.84828732499330428</v>
      </c>
    </row>
    <row r="184" spans="1:5" ht="12.75" customHeight="1" x14ac:dyDescent="0.2">
      <c r="A184" s="442">
        <v>2025.03</v>
      </c>
      <c r="B184" s="432">
        <v>14217215151.48</v>
      </c>
      <c r="C184" s="426">
        <f t="shared" si="22"/>
        <v>5034455814.1999989</v>
      </c>
      <c r="D184" s="422">
        <f t="shared" si="20"/>
        <v>0.16913478630809853</v>
      </c>
      <c r="E184" s="423">
        <f t="shared" si="21"/>
        <v>0.69843598929770367</v>
      </c>
    </row>
    <row r="185" spans="1:5" ht="12.75" customHeight="1" x14ac:dyDescent="0.2">
      <c r="A185" s="442">
        <v>2025.04</v>
      </c>
      <c r="B185" s="432">
        <v>19375634435.439999</v>
      </c>
      <c r="C185" s="426">
        <f t="shared" si="22"/>
        <v>5158419283.9599991</v>
      </c>
      <c r="D185" s="422">
        <f t="shared" si="20"/>
        <v>2.4623012761449514E-2</v>
      </c>
      <c r="E185" s="423">
        <f t="shared" si="21"/>
        <v>0.57585893105598873</v>
      </c>
    </row>
    <row r="186" spans="1:5" ht="12.75" customHeight="1" x14ac:dyDescent="0.2">
      <c r="A186" s="442">
        <v>2025.05</v>
      </c>
      <c r="B186" s="432">
        <v>24700993110.799999</v>
      </c>
      <c r="C186" s="426">
        <f t="shared" si="22"/>
        <v>5325358675.3600006</v>
      </c>
      <c r="D186" s="422">
        <f t="shared" si="20"/>
        <v>3.2362509173904597E-2</v>
      </c>
      <c r="E186" s="423">
        <f t="shared" si="21"/>
        <v>0.66473782556961281</v>
      </c>
    </row>
    <row r="187" spans="1:5" ht="12.75" customHeight="1" x14ac:dyDescent="0.2">
      <c r="A187" s="442">
        <v>2025.06</v>
      </c>
      <c r="B187" s="432">
        <v>30370316024.810001</v>
      </c>
      <c r="C187" s="426">
        <f t="shared" si="22"/>
        <v>5669322914.0100021</v>
      </c>
      <c r="D187" s="422">
        <f t="shared" si="20"/>
        <v>6.4589872648671776E-2</v>
      </c>
      <c r="E187" s="423">
        <f t="shared" si="21"/>
        <v>0.46904723979263951</v>
      </c>
    </row>
    <row r="188" spans="1:5" ht="12.75" customHeight="1" x14ac:dyDescent="0.2">
      <c r="A188" s="442">
        <v>2025.07</v>
      </c>
      <c r="B188" s="432">
        <v>35549274852.93</v>
      </c>
      <c r="C188" s="426">
        <f t="shared" si="22"/>
        <v>5178958828.1199989</v>
      </c>
      <c r="D188" s="422">
        <f t="shared" si="20"/>
        <v>-8.6494294526462401E-2</v>
      </c>
      <c r="E188" s="423">
        <f t="shared" si="21"/>
        <v>0.41943723040009528</v>
      </c>
    </row>
    <row r="189" spans="1:5" ht="12.75" customHeight="1" x14ac:dyDescent="0.2">
      <c r="A189" s="442">
        <v>2025.08</v>
      </c>
      <c r="B189" s="432">
        <v>41376144799.279999</v>
      </c>
      <c r="C189" s="426">
        <f t="shared" si="22"/>
        <v>5826869946.3499985</v>
      </c>
      <c r="D189" s="422">
        <f t="shared" si="20"/>
        <v>0.12510451226452335</v>
      </c>
      <c r="E189" s="423">
        <f t="shared" si="21"/>
        <v>0.4722772712260912</v>
      </c>
    </row>
    <row r="190" spans="1:5" ht="12.75" customHeight="1" x14ac:dyDescent="0.2">
      <c r="A190" s="442">
        <v>2025.09</v>
      </c>
      <c r="B190" s="432">
        <v>46784342186.57</v>
      </c>
      <c r="C190" s="426">
        <f t="shared" si="22"/>
        <v>5408197387.2900009</v>
      </c>
      <c r="D190" s="422">
        <f t="shared" si="20"/>
        <v>-7.1852051429817432E-2</v>
      </c>
      <c r="E190" s="423">
        <f t="shared" si="21"/>
        <v>0.32914412048760155</v>
      </c>
    </row>
    <row r="191" spans="1:5" ht="12.75" customHeight="1" x14ac:dyDescent="0.2">
      <c r="A191" s="442">
        <v>2025.1</v>
      </c>
      <c r="B191" s="432">
        <v>52256920008.480003</v>
      </c>
      <c r="C191" s="426">
        <f t="shared" si="22"/>
        <v>5472577821.9100037</v>
      </c>
      <c r="D191" s="422">
        <f t="shared" si="20"/>
        <v>1.1904231670853083E-2</v>
      </c>
      <c r="E191" s="423">
        <f t="shared" si="21"/>
        <v>0.43473037996239006</v>
      </c>
    </row>
    <row r="192" spans="1:5" ht="12.75" customHeight="1" x14ac:dyDescent="0.2">
      <c r="A192" s="442">
        <v>2025.11</v>
      </c>
      <c r="B192" s="432">
        <v>58715264342.919998</v>
      </c>
      <c r="C192" s="426">
        <f t="shared" si="22"/>
        <v>6458344334.4399948</v>
      </c>
      <c r="D192" s="422">
        <f t="shared" si="20"/>
        <v>0.18012836813089761</v>
      </c>
      <c r="E192" s="423">
        <f t="shared" si="21"/>
        <v>0.59673191277187776</v>
      </c>
    </row>
    <row r="193" spans="1:5" ht="12.75" customHeight="1" x14ac:dyDescent="0.2">
      <c r="A193" s="442">
        <v>2025.12</v>
      </c>
      <c r="B193" s="432" t="e">
        <v>#N/A</v>
      </c>
      <c r="C193" s="426" t="e">
        <f t="shared" si="22"/>
        <v>#N/A</v>
      </c>
      <c r="D193" s="422" t="e">
        <f t="shared" si="20"/>
        <v>#N/A</v>
      </c>
      <c r="E193" s="423" t="e">
        <f t="shared" si="21"/>
        <v>#N/A</v>
      </c>
    </row>
    <row r="194" spans="1:5" ht="12.75" customHeight="1" x14ac:dyDescent="0.2">
      <c r="A194" s="442">
        <v>2026.01</v>
      </c>
      <c r="B194" s="432">
        <v>6274776679.4499998</v>
      </c>
      <c r="C194" s="426">
        <f>B194</f>
        <v>6274776679.4499998</v>
      </c>
      <c r="D194" s="422" t="e">
        <f t="shared" si="20"/>
        <v>#N/A</v>
      </c>
      <c r="E194" s="423">
        <f t="shared" si="21"/>
        <v>0.28670576156102379</v>
      </c>
    </row>
    <row r="195" spans="1:5" ht="12.75" customHeight="1" x14ac:dyDescent="0.2">
      <c r="A195" s="442">
        <v>2026.02</v>
      </c>
      <c r="B195" s="432">
        <v>12364629757.49</v>
      </c>
      <c r="C195" s="426">
        <f t="shared" si="22"/>
        <v>6089853078.04</v>
      </c>
      <c r="D195" s="422">
        <f t="shared" si="20"/>
        <v>-2.9470945478526356E-2</v>
      </c>
      <c r="E195" s="423">
        <f t="shared" si="21"/>
        <v>0.41422615269757679</v>
      </c>
    </row>
    <row r="196" spans="1:5" ht="12.75" customHeight="1" x14ac:dyDescent="0.2">
      <c r="A196" s="442">
        <v>2026.03</v>
      </c>
      <c r="B196" s="432">
        <v>18172239708.150002</v>
      </c>
      <c r="C196" s="426">
        <f t="shared" si="22"/>
        <v>5807609950.6600018</v>
      </c>
      <c r="D196" s="422">
        <f t="shared" si="20"/>
        <v>-4.6346459227032288E-2</v>
      </c>
      <c r="E196" s="423">
        <f>+C196/C184-1</f>
        <v>0.15357253395278048</v>
      </c>
    </row>
    <row r="197" spans="1:5" ht="12.75" customHeight="1" x14ac:dyDescent="0.2">
      <c r="A197" s="442">
        <v>2026.04</v>
      </c>
      <c r="B197" s="432" t="e">
        <v>#N/A</v>
      </c>
      <c r="C197" s="426" t="e">
        <f t="shared" si="22"/>
        <v>#N/A</v>
      </c>
      <c r="D197" s="422" t="e">
        <f t="shared" si="20"/>
        <v>#N/A</v>
      </c>
      <c r="E197" s="423" t="e">
        <f t="shared" si="21"/>
        <v>#N/A</v>
      </c>
    </row>
    <row r="198" spans="1:5" ht="12.75" customHeight="1" x14ac:dyDescent="0.2">
      <c r="A198" s="442">
        <v>2026.05</v>
      </c>
      <c r="B198" s="432" t="e">
        <v>#N/A</v>
      </c>
      <c r="C198" s="426" t="e">
        <f t="shared" si="22"/>
        <v>#N/A</v>
      </c>
      <c r="D198" s="422" t="e">
        <f t="shared" si="20"/>
        <v>#N/A</v>
      </c>
      <c r="E198" s="423" t="e">
        <f t="shared" si="21"/>
        <v>#N/A</v>
      </c>
    </row>
    <row r="199" spans="1:5" ht="12.75" customHeight="1" x14ac:dyDescent="0.2">
      <c r="A199" s="442">
        <v>2026.06</v>
      </c>
      <c r="B199" s="432" t="e">
        <v>#N/A</v>
      </c>
      <c r="C199" s="426" t="e">
        <f t="shared" si="22"/>
        <v>#N/A</v>
      </c>
      <c r="D199" s="422" t="e">
        <f t="shared" si="20"/>
        <v>#N/A</v>
      </c>
      <c r="E199" s="423" t="e">
        <f t="shared" si="21"/>
        <v>#N/A</v>
      </c>
    </row>
    <row r="200" spans="1:5" ht="12.75" customHeight="1" x14ac:dyDescent="0.2">
      <c r="A200" s="442">
        <v>2026.07</v>
      </c>
      <c r="B200" s="432" t="e">
        <v>#N/A</v>
      </c>
      <c r="C200" s="426" t="e">
        <f t="shared" si="22"/>
        <v>#N/A</v>
      </c>
      <c r="D200" s="422" t="e">
        <f t="shared" si="20"/>
        <v>#N/A</v>
      </c>
      <c r="E200" s="423" t="e">
        <f t="shared" si="21"/>
        <v>#N/A</v>
      </c>
    </row>
    <row r="201" spans="1:5" ht="12.75" customHeight="1" x14ac:dyDescent="0.2">
      <c r="A201" s="442">
        <v>2026.08</v>
      </c>
      <c r="B201" s="432" t="e">
        <v>#N/A</v>
      </c>
      <c r="C201" s="426" t="e">
        <f t="shared" si="22"/>
        <v>#N/A</v>
      </c>
      <c r="D201" s="422" t="e">
        <f t="shared" si="20"/>
        <v>#N/A</v>
      </c>
      <c r="E201" s="423" t="e">
        <f t="shared" si="21"/>
        <v>#N/A</v>
      </c>
    </row>
    <row r="202" spans="1:5" ht="12.75" customHeight="1" x14ac:dyDescent="0.2">
      <c r="A202" s="442">
        <v>2026.09</v>
      </c>
      <c r="B202" s="432" t="e">
        <v>#N/A</v>
      </c>
      <c r="C202" s="426" t="e">
        <f t="shared" si="22"/>
        <v>#N/A</v>
      </c>
      <c r="D202" s="422" t="e">
        <f t="shared" si="20"/>
        <v>#N/A</v>
      </c>
      <c r="E202" s="423" t="e">
        <f t="shared" si="21"/>
        <v>#N/A</v>
      </c>
    </row>
    <row r="203" spans="1:5" ht="12.75" customHeight="1" x14ac:dyDescent="0.2">
      <c r="A203" s="442">
        <v>2026.1</v>
      </c>
      <c r="B203" s="432" t="e">
        <v>#N/A</v>
      </c>
      <c r="C203" s="426" t="e">
        <f t="shared" si="22"/>
        <v>#N/A</v>
      </c>
      <c r="D203" s="422" t="e">
        <f t="shared" si="20"/>
        <v>#N/A</v>
      </c>
      <c r="E203" s="423" t="e">
        <f t="shared" si="21"/>
        <v>#N/A</v>
      </c>
    </row>
    <row r="204" spans="1:5" ht="12.75" customHeight="1" x14ac:dyDescent="0.2">
      <c r="A204" s="442">
        <v>2026.11</v>
      </c>
      <c r="B204" s="432" t="e">
        <v>#N/A</v>
      </c>
      <c r="C204" s="426" t="e">
        <f t="shared" si="22"/>
        <v>#N/A</v>
      </c>
      <c r="D204" s="422" t="e">
        <f t="shared" si="20"/>
        <v>#N/A</v>
      </c>
      <c r="E204" s="423" t="e">
        <f t="shared" si="21"/>
        <v>#N/A</v>
      </c>
    </row>
    <row r="205" spans="1:5" ht="12.75" customHeight="1" x14ac:dyDescent="0.2">
      <c r="A205" s="442">
        <v>2026.12</v>
      </c>
      <c r="B205" s="432" t="e">
        <v>#N/A</v>
      </c>
      <c r="C205" s="426" t="e">
        <f t="shared" si="22"/>
        <v>#N/A</v>
      </c>
      <c r="D205" s="422" t="e">
        <f t="shared" si="20"/>
        <v>#N/A</v>
      </c>
      <c r="E205" s="423" t="e">
        <f t="shared" si="21"/>
        <v>#N/A</v>
      </c>
    </row>
    <row r="206" spans="1:5" ht="12.75" customHeight="1" x14ac:dyDescent="0.2">
      <c r="A206" s="442">
        <v>2027.01</v>
      </c>
      <c r="B206" s="432" t="e">
        <v>#N/A</v>
      </c>
      <c r="C206" s="426" t="e">
        <f t="shared" si="22"/>
        <v>#N/A</v>
      </c>
      <c r="D206" s="422" t="e">
        <f t="shared" si="20"/>
        <v>#N/A</v>
      </c>
      <c r="E206" s="423" t="e">
        <f t="shared" si="21"/>
        <v>#N/A</v>
      </c>
    </row>
    <row r="207" spans="1:5" ht="12.75" customHeight="1" x14ac:dyDescent="0.2">
      <c r="A207" s="442">
        <v>2027.02</v>
      </c>
      <c r="B207" s="432" t="e">
        <v>#N/A</v>
      </c>
      <c r="C207" s="426" t="e">
        <f t="shared" si="22"/>
        <v>#N/A</v>
      </c>
      <c r="D207" s="422" t="e">
        <f t="shared" si="20"/>
        <v>#N/A</v>
      </c>
      <c r="E207" s="423" t="e">
        <f t="shared" si="21"/>
        <v>#N/A</v>
      </c>
    </row>
    <row r="208" spans="1:5" ht="12.75" customHeight="1" x14ac:dyDescent="0.2">
      <c r="A208" s="442">
        <v>2027.03</v>
      </c>
      <c r="B208" s="432" t="e">
        <v>#N/A</v>
      </c>
      <c r="C208" s="426" t="e">
        <f t="shared" si="22"/>
        <v>#N/A</v>
      </c>
      <c r="D208" s="422" t="e">
        <f t="shared" si="20"/>
        <v>#N/A</v>
      </c>
      <c r="E208" s="423" t="e">
        <f t="shared" si="21"/>
        <v>#N/A</v>
      </c>
    </row>
    <row r="209" spans="1:5" ht="12.75" customHeight="1" x14ac:dyDescent="0.2">
      <c r="A209" s="442">
        <v>2027.04</v>
      </c>
      <c r="B209" s="432" t="e">
        <v>#N/A</v>
      </c>
      <c r="C209" s="426" t="e">
        <f t="shared" si="22"/>
        <v>#N/A</v>
      </c>
      <c r="D209" s="422" t="e">
        <f t="shared" si="20"/>
        <v>#N/A</v>
      </c>
      <c r="E209" s="423" t="e">
        <f t="shared" si="21"/>
        <v>#N/A</v>
      </c>
    </row>
    <row r="210" spans="1:5" ht="12.75" customHeight="1" x14ac:dyDescent="0.2">
      <c r="A210" s="442">
        <v>2027.05</v>
      </c>
      <c r="B210" s="432" t="e">
        <v>#N/A</v>
      </c>
      <c r="C210" s="426" t="e">
        <f t="shared" si="22"/>
        <v>#N/A</v>
      </c>
      <c r="D210" s="422" t="e">
        <f t="shared" si="20"/>
        <v>#N/A</v>
      </c>
      <c r="E210" s="423" t="e">
        <f t="shared" si="21"/>
        <v>#N/A</v>
      </c>
    </row>
    <row r="211" spans="1:5" ht="12.75" customHeight="1" x14ac:dyDescent="0.2">
      <c r="A211" s="442">
        <v>2027.06</v>
      </c>
      <c r="B211" s="432" t="e">
        <v>#N/A</v>
      </c>
      <c r="C211" s="426" t="e">
        <f t="shared" si="22"/>
        <v>#N/A</v>
      </c>
      <c r="D211" s="422" t="e">
        <f t="shared" si="20"/>
        <v>#N/A</v>
      </c>
      <c r="E211" s="423" t="e">
        <f t="shared" si="21"/>
        <v>#N/A</v>
      </c>
    </row>
    <row r="212" spans="1:5" ht="12.75" customHeight="1" x14ac:dyDescent="0.2">
      <c r="A212" s="442">
        <v>2027.07</v>
      </c>
      <c r="B212" s="432" t="e">
        <v>#N/A</v>
      </c>
      <c r="C212" s="426" t="e">
        <f t="shared" si="22"/>
        <v>#N/A</v>
      </c>
      <c r="D212" s="422" t="e">
        <f t="shared" si="20"/>
        <v>#N/A</v>
      </c>
      <c r="E212" s="423" t="e">
        <f t="shared" si="21"/>
        <v>#N/A</v>
      </c>
    </row>
    <row r="213" spans="1:5" ht="12.75" customHeight="1" x14ac:dyDescent="0.2">
      <c r="A213" s="442">
        <v>2027.08</v>
      </c>
      <c r="B213" s="432" t="e">
        <v>#N/A</v>
      </c>
      <c r="C213" s="426" t="e">
        <f t="shared" si="22"/>
        <v>#N/A</v>
      </c>
      <c r="D213" s="422" t="e">
        <f t="shared" si="20"/>
        <v>#N/A</v>
      </c>
      <c r="E213" s="423" t="e">
        <f t="shared" si="21"/>
        <v>#N/A</v>
      </c>
    </row>
    <row r="214" spans="1:5" ht="12.75" customHeight="1" x14ac:dyDescent="0.2">
      <c r="A214" s="442">
        <v>2027.09</v>
      </c>
      <c r="B214" s="432" t="e">
        <v>#N/A</v>
      </c>
      <c r="C214" s="426" t="e">
        <f t="shared" si="22"/>
        <v>#N/A</v>
      </c>
      <c r="D214" s="422" t="e">
        <f t="shared" si="20"/>
        <v>#N/A</v>
      </c>
      <c r="E214" s="423" t="e">
        <f t="shared" si="21"/>
        <v>#N/A</v>
      </c>
    </row>
    <row r="215" spans="1:5" ht="12.75" customHeight="1" x14ac:dyDescent="0.2">
      <c r="A215" s="442">
        <v>2027.1</v>
      </c>
      <c r="B215" s="432" t="e">
        <v>#N/A</v>
      </c>
      <c r="C215" s="426" t="e">
        <f t="shared" si="22"/>
        <v>#N/A</v>
      </c>
      <c r="D215" s="422" t="e">
        <f t="shared" si="20"/>
        <v>#N/A</v>
      </c>
      <c r="E215" s="423" t="e">
        <f t="shared" si="21"/>
        <v>#N/A</v>
      </c>
    </row>
    <row r="216" spans="1:5" ht="12.75" customHeight="1" x14ac:dyDescent="0.2">
      <c r="A216" s="442">
        <v>2027.11</v>
      </c>
      <c r="B216" s="432" t="e">
        <v>#N/A</v>
      </c>
      <c r="C216" s="426" t="e">
        <f t="shared" si="22"/>
        <v>#N/A</v>
      </c>
      <c r="D216" s="422" t="e">
        <f t="shared" si="20"/>
        <v>#N/A</v>
      </c>
      <c r="E216" s="423" t="e">
        <f t="shared" si="21"/>
        <v>#N/A</v>
      </c>
    </row>
    <row r="217" spans="1:5" ht="12.75" customHeight="1" x14ac:dyDescent="0.2">
      <c r="A217" s="442">
        <v>2027.12</v>
      </c>
      <c r="B217" s="432" t="e">
        <v>#N/A</v>
      </c>
      <c r="C217" s="426" t="e">
        <f t="shared" si="22"/>
        <v>#N/A</v>
      </c>
      <c r="D217" s="422" t="e">
        <f t="shared" si="20"/>
        <v>#N/A</v>
      </c>
      <c r="E217" s="423" t="e">
        <f t="shared" si="21"/>
        <v>#N/A</v>
      </c>
    </row>
    <row r="218" spans="1:5" ht="12.75" customHeight="1" x14ac:dyDescent="0.2">
      <c r="A218" s="442">
        <v>2028.01</v>
      </c>
      <c r="B218" s="432" t="e">
        <v>#N/A</v>
      </c>
      <c r="C218" s="426" t="e">
        <f t="shared" si="22"/>
        <v>#N/A</v>
      </c>
      <c r="D218" s="422" t="e">
        <f t="shared" si="20"/>
        <v>#N/A</v>
      </c>
      <c r="E218" s="423" t="e">
        <f t="shared" si="21"/>
        <v>#N/A</v>
      </c>
    </row>
    <row r="219" spans="1:5" ht="12.75" customHeight="1" x14ac:dyDescent="0.2">
      <c r="A219" s="442">
        <v>2028.02</v>
      </c>
      <c r="B219" s="432" t="e">
        <v>#N/A</v>
      </c>
      <c r="C219" s="426" t="e">
        <f t="shared" si="22"/>
        <v>#N/A</v>
      </c>
      <c r="D219" s="422" t="e">
        <f t="shared" si="20"/>
        <v>#N/A</v>
      </c>
      <c r="E219" s="423" t="e">
        <f t="shared" si="21"/>
        <v>#N/A</v>
      </c>
    </row>
    <row r="220" spans="1:5" ht="12.75" customHeight="1" x14ac:dyDescent="0.2">
      <c r="A220" s="442">
        <v>2028.03</v>
      </c>
      <c r="B220" s="432" t="e">
        <v>#N/A</v>
      </c>
      <c r="C220" s="426" t="e">
        <f t="shared" si="22"/>
        <v>#N/A</v>
      </c>
      <c r="D220" s="422" t="e">
        <f t="shared" si="20"/>
        <v>#N/A</v>
      </c>
      <c r="E220" s="423" t="e">
        <f t="shared" si="21"/>
        <v>#N/A</v>
      </c>
    </row>
    <row r="221" spans="1:5" ht="12.75" customHeight="1" x14ac:dyDescent="0.2">
      <c r="A221" s="442">
        <v>2028.04</v>
      </c>
      <c r="B221" s="432" t="e">
        <v>#N/A</v>
      </c>
      <c r="C221" s="426" t="e">
        <f t="shared" si="22"/>
        <v>#N/A</v>
      </c>
      <c r="D221" s="422" t="e">
        <f t="shared" si="20"/>
        <v>#N/A</v>
      </c>
      <c r="E221" s="423" t="e">
        <f t="shared" si="21"/>
        <v>#N/A</v>
      </c>
    </row>
    <row r="222" spans="1:5" ht="12.75" customHeight="1" x14ac:dyDescent="0.2">
      <c r="A222" s="442">
        <v>2028.05</v>
      </c>
      <c r="B222" s="432" t="e">
        <v>#N/A</v>
      </c>
      <c r="C222" s="426" t="e">
        <f t="shared" si="22"/>
        <v>#N/A</v>
      </c>
      <c r="D222" s="422" t="e">
        <f t="shared" si="20"/>
        <v>#N/A</v>
      </c>
      <c r="E222" s="423" t="e">
        <f t="shared" si="21"/>
        <v>#N/A</v>
      </c>
    </row>
    <row r="223" spans="1:5" ht="12.75" customHeight="1" x14ac:dyDescent="0.2">
      <c r="A223" s="442">
        <v>2028.06</v>
      </c>
      <c r="B223" s="432" t="e">
        <v>#N/A</v>
      </c>
      <c r="C223" s="426" t="e">
        <f t="shared" si="22"/>
        <v>#N/A</v>
      </c>
      <c r="D223" s="422" t="e">
        <f t="shared" si="20"/>
        <v>#N/A</v>
      </c>
      <c r="E223" s="423" t="e">
        <f t="shared" si="21"/>
        <v>#N/A</v>
      </c>
    </row>
    <row r="224" spans="1:5" ht="12.75" customHeight="1" x14ac:dyDescent="0.2">
      <c r="A224" s="442">
        <v>2028.07</v>
      </c>
      <c r="B224" s="432" t="e">
        <v>#N/A</v>
      </c>
      <c r="C224" s="426" t="e">
        <f t="shared" si="22"/>
        <v>#N/A</v>
      </c>
      <c r="D224" s="422" t="e">
        <f t="shared" si="20"/>
        <v>#N/A</v>
      </c>
      <c r="E224" s="423" t="e">
        <f t="shared" si="21"/>
        <v>#N/A</v>
      </c>
    </row>
    <row r="225" spans="1:5" ht="12.75" customHeight="1" x14ac:dyDescent="0.2">
      <c r="A225" s="442">
        <v>2028.08</v>
      </c>
      <c r="B225" s="432" t="e">
        <v>#N/A</v>
      </c>
      <c r="C225" s="426" t="e">
        <f t="shared" si="22"/>
        <v>#N/A</v>
      </c>
      <c r="D225" s="422" t="e">
        <f t="shared" si="20"/>
        <v>#N/A</v>
      </c>
      <c r="E225" s="423" t="e">
        <f t="shared" si="21"/>
        <v>#N/A</v>
      </c>
    </row>
    <row r="226" spans="1:5" ht="12.75" customHeight="1" x14ac:dyDescent="0.2">
      <c r="A226" s="442">
        <v>2028.09</v>
      </c>
      <c r="B226" s="432" t="e">
        <v>#N/A</v>
      </c>
      <c r="C226" s="426" t="e">
        <f t="shared" si="22"/>
        <v>#N/A</v>
      </c>
      <c r="D226" s="422" t="e">
        <f t="shared" si="20"/>
        <v>#N/A</v>
      </c>
      <c r="E226" s="423" t="e">
        <f t="shared" si="21"/>
        <v>#N/A</v>
      </c>
    </row>
    <row r="227" spans="1:5" ht="12.75" customHeight="1" x14ac:dyDescent="0.2">
      <c r="A227" s="442">
        <v>2028.1</v>
      </c>
      <c r="B227" s="432" t="e">
        <v>#N/A</v>
      </c>
      <c r="C227" s="426" t="e">
        <f t="shared" si="22"/>
        <v>#N/A</v>
      </c>
      <c r="D227" s="422" t="e">
        <f t="shared" si="20"/>
        <v>#N/A</v>
      </c>
      <c r="E227" s="423" t="e">
        <f t="shared" si="21"/>
        <v>#N/A</v>
      </c>
    </row>
    <row r="228" spans="1:5" ht="12.75" customHeight="1" x14ac:dyDescent="0.2">
      <c r="A228" s="442">
        <v>2028.11</v>
      </c>
      <c r="B228" s="432" t="e">
        <v>#N/A</v>
      </c>
      <c r="C228" s="426" t="e">
        <f t="shared" si="22"/>
        <v>#N/A</v>
      </c>
      <c r="D228" s="422" t="e">
        <f t="shared" si="20"/>
        <v>#N/A</v>
      </c>
      <c r="E228" s="423" t="e">
        <f t="shared" si="21"/>
        <v>#N/A</v>
      </c>
    </row>
    <row r="229" spans="1:5" ht="12.75" customHeight="1" x14ac:dyDescent="0.2">
      <c r="A229" s="442">
        <v>2028.12</v>
      </c>
      <c r="B229" s="432" t="e">
        <v>#N/A</v>
      </c>
      <c r="C229" s="426" t="e">
        <f t="shared" si="22"/>
        <v>#N/A</v>
      </c>
      <c r="D229" s="422" t="e">
        <f t="shared" si="20"/>
        <v>#N/A</v>
      </c>
      <c r="E229" s="423" t="e">
        <f t="shared" si="21"/>
        <v>#N/A</v>
      </c>
    </row>
    <row r="230" spans="1:5" ht="12.75" customHeight="1" x14ac:dyDescent="0.2">
      <c r="A230" s="442">
        <v>2029.01</v>
      </c>
      <c r="B230" s="432" t="e">
        <v>#N/A</v>
      </c>
      <c r="C230" s="426" t="e">
        <f t="shared" si="22"/>
        <v>#N/A</v>
      </c>
      <c r="D230" s="422" t="e">
        <f t="shared" si="20"/>
        <v>#N/A</v>
      </c>
      <c r="E230" s="423" t="e">
        <f t="shared" si="21"/>
        <v>#N/A</v>
      </c>
    </row>
    <row r="231" spans="1:5" ht="12.75" customHeight="1" x14ac:dyDescent="0.2">
      <c r="A231" s="442">
        <v>2029.02</v>
      </c>
      <c r="B231" s="432" t="e">
        <v>#N/A</v>
      </c>
      <c r="C231" s="426" t="e">
        <f t="shared" si="22"/>
        <v>#N/A</v>
      </c>
      <c r="D231" s="422" t="e">
        <f t="shared" si="20"/>
        <v>#N/A</v>
      </c>
      <c r="E231" s="423" t="e">
        <f t="shared" si="21"/>
        <v>#N/A</v>
      </c>
    </row>
    <row r="232" spans="1:5" ht="12.75" customHeight="1" x14ac:dyDescent="0.2">
      <c r="A232" s="442">
        <v>2029.03</v>
      </c>
      <c r="B232" s="432" t="e">
        <v>#N/A</v>
      </c>
      <c r="C232" s="426" t="e">
        <f t="shared" si="22"/>
        <v>#N/A</v>
      </c>
      <c r="D232" s="422" t="e">
        <f t="shared" si="20"/>
        <v>#N/A</v>
      </c>
      <c r="E232" s="423" t="e">
        <f t="shared" si="21"/>
        <v>#N/A</v>
      </c>
    </row>
    <row r="233" spans="1:5" ht="12.75" customHeight="1" x14ac:dyDescent="0.2">
      <c r="A233" s="442">
        <v>2029.04</v>
      </c>
      <c r="B233" s="432" t="e">
        <v>#N/A</v>
      </c>
      <c r="C233" s="426" t="e">
        <f t="shared" si="22"/>
        <v>#N/A</v>
      </c>
      <c r="D233" s="422" t="e">
        <f t="shared" si="20"/>
        <v>#N/A</v>
      </c>
      <c r="E233" s="423" t="e">
        <f t="shared" si="21"/>
        <v>#N/A</v>
      </c>
    </row>
    <row r="234" spans="1:5" ht="12.75" customHeight="1" x14ac:dyDescent="0.2">
      <c r="A234" s="442">
        <v>2029.05</v>
      </c>
      <c r="B234" s="432" t="e">
        <v>#N/A</v>
      </c>
      <c r="C234" s="426" t="e">
        <f t="shared" si="22"/>
        <v>#N/A</v>
      </c>
      <c r="D234" s="422" t="e">
        <f t="shared" si="20"/>
        <v>#N/A</v>
      </c>
      <c r="E234" s="423" t="e">
        <f t="shared" si="21"/>
        <v>#N/A</v>
      </c>
    </row>
    <row r="235" spans="1:5" ht="12.75" customHeight="1" x14ac:dyDescent="0.2">
      <c r="A235" s="442">
        <v>2029.06</v>
      </c>
      <c r="B235" s="432" t="e">
        <v>#N/A</v>
      </c>
      <c r="C235" s="426" t="e">
        <f t="shared" si="22"/>
        <v>#N/A</v>
      </c>
      <c r="D235" s="422" t="e">
        <f t="shared" si="20"/>
        <v>#N/A</v>
      </c>
      <c r="E235" s="423" t="e">
        <f t="shared" si="21"/>
        <v>#N/A</v>
      </c>
    </row>
    <row r="236" spans="1:5" ht="12.75" customHeight="1" x14ac:dyDescent="0.2">
      <c r="A236" s="442">
        <v>2029.07</v>
      </c>
      <c r="B236" s="432" t="e">
        <v>#N/A</v>
      </c>
      <c r="C236" s="426" t="e">
        <f t="shared" si="22"/>
        <v>#N/A</v>
      </c>
      <c r="D236" s="422" t="e">
        <f t="shared" si="20"/>
        <v>#N/A</v>
      </c>
      <c r="E236" s="423" t="e">
        <f t="shared" si="21"/>
        <v>#N/A</v>
      </c>
    </row>
    <row r="237" spans="1:5" ht="12.75" customHeight="1" x14ac:dyDescent="0.2">
      <c r="A237" s="442">
        <v>2029.08</v>
      </c>
      <c r="B237" s="432" t="e">
        <v>#N/A</v>
      </c>
      <c r="C237" s="426" t="e">
        <f t="shared" si="22"/>
        <v>#N/A</v>
      </c>
      <c r="D237" s="422" t="e">
        <f t="shared" si="20"/>
        <v>#N/A</v>
      </c>
      <c r="E237" s="423" t="e">
        <f t="shared" si="21"/>
        <v>#N/A</v>
      </c>
    </row>
    <row r="238" spans="1:5" ht="12.75" customHeight="1" x14ac:dyDescent="0.2">
      <c r="A238" s="442">
        <v>2029.09</v>
      </c>
      <c r="B238" s="432" t="e">
        <v>#N/A</v>
      </c>
      <c r="C238" s="426" t="e">
        <f t="shared" si="22"/>
        <v>#N/A</v>
      </c>
      <c r="D238" s="422" t="e">
        <f t="shared" si="20"/>
        <v>#N/A</v>
      </c>
      <c r="E238" s="423" t="e">
        <f t="shared" si="21"/>
        <v>#N/A</v>
      </c>
    </row>
    <row r="239" spans="1:5" ht="12.75" customHeight="1" x14ac:dyDescent="0.2">
      <c r="A239" s="442">
        <v>2029.1</v>
      </c>
      <c r="B239" s="432" t="e">
        <v>#N/A</v>
      </c>
      <c r="C239" s="426" t="e">
        <f t="shared" si="22"/>
        <v>#N/A</v>
      </c>
      <c r="D239" s="422" t="e">
        <f t="shared" si="20"/>
        <v>#N/A</v>
      </c>
      <c r="E239" s="423" t="e">
        <f t="shared" si="21"/>
        <v>#N/A</v>
      </c>
    </row>
    <row r="240" spans="1:5" ht="12.75" customHeight="1" x14ac:dyDescent="0.2">
      <c r="A240" s="442">
        <v>2029.11</v>
      </c>
      <c r="B240" s="432" t="e">
        <v>#N/A</v>
      </c>
      <c r="C240" s="426" t="e">
        <f t="shared" si="22"/>
        <v>#N/A</v>
      </c>
      <c r="D240" s="422" t="e">
        <f t="shared" si="20"/>
        <v>#N/A</v>
      </c>
      <c r="E240" s="423" t="e">
        <f t="shared" si="21"/>
        <v>#N/A</v>
      </c>
    </row>
    <row r="241" spans="1:5" ht="12.75" customHeight="1" x14ac:dyDescent="0.2">
      <c r="A241" s="442">
        <v>2029.12</v>
      </c>
      <c r="B241" s="432" t="e">
        <v>#N/A</v>
      </c>
      <c r="C241" s="426" t="e">
        <f t="shared" si="22"/>
        <v>#N/A</v>
      </c>
      <c r="D241" s="422" t="e">
        <f t="shared" si="20"/>
        <v>#N/A</v>
      </c>
      <c r="E241" s="423" t="e">
        <f t="shared" si="21"/>
        <v>#N/A</v>
      </c>
    </row>
    <row r="242" spans="1:5" ht="12.75" customHeight="1" x14ac:dyDescent="0.2">
      <c r="A242" s="442">
        <v>2030.01</v>
      </c>
      <c r="B242" s="432" t="e">
        <v>#N/A</v>
      </c>
      <c r="C242" s="426" t="e">
        <f t="shared" si="22"/>
        <v>#N/A</v>
      </c>
      <c r="D242" s="422" t="e">
        <f t="shared" si="20"/>
        <v>#N/A</v>
      </c>
      <c r="E242" s="423" t="e">
        <f t="shared" si="21"/>
        <v>#N/A</v>
      </c>
    </row>
    <row r="243" spans="1:5" ht="12.75" customHeight="1" x14ac:dyDescent="0.2">
      <c r="A243" s="442">
        <v>2030.02</v>
      </c>
      <c r="B243" s="432" t="e">
        <v>#N/A</v>
      </c>
      <c r="C243" s="426" t="e">
        <f t="shared" si="22"/>
        <v>#N/A</v>
      </c>
      <c r="D243" s="422" t="e">
        <f t="shared" si="20"/>
        <v>#N/A</v>
      </c>
      <c r="E243" s="423" t="e">
        <f t="shared" si="21"/>
        <v>#N/A</v>
      </c>
    </row>
    <row r="244" spans="1:5" ht="12.75" customHeight="1" x14ac:dyDescent="0.2">
      <c r="A244" s="442">
        <v>2030.03</v>
      </c>
      <c r="B244" s="432" t="e">
        <v>#N/A</v>
      </c>
      <c r="C244" s="426" t="e">
        <f t="shared" si="22"/>
        <v>#N/A</v>
      </c>
      <c r="D244" s="422" t="e">
        <f t="shared" si="20"/>
        <v>#N/A</v>
      </c>
      <c r="E244" s="423" t="e">
        <f t="shared" si="21"/>
        <v>#N/A</v>
      </c>
    </row>
    <row r="245" spans="1:5" ht="12.75" customHeight="1" x14ac:dyDescent="0.2">
      <c r="A245" s="442">
        <v>2030.04</v>
      </c>
      <c r="B245" s="434" t="e">
        <v>#N/A</v>
      </c>
      <c r="C245" s="427" t="e">
        <f t="shared" si="22"/>
        <v>#N/A</v>
      </c>
      <c r="D245" s="422" t="e">
        <f t="shared" si="20"/>
        <v>#N/A</v>
      </c>
      <c r="E245" s="423" t="e">
        <f t="shared" si="21"/>
        <v>#N/A</v>
      </c>
    </row>
    <row r="246" spans="1:5" ht="12.75" customHeight="1" x14ac:dyDescent="0.2">
      <c r="A246" s="442">
        <v>2030.05</v>
      </c>
      <c r="B246" s="434" t="e">
        <v>#N/A</v>
      </c>
      <c r="C246" s="427" t="e">
        <f t="shared" ref="C246:C253" si="23">B246-B245</f>
        <v>#N/A</v>
      </c>
      <c r="D246" s="422" t="e">
        <f t="shared" ref="D246:D253" si="24">+C246/C245-1</f>
        <v>#N/A</v>
      </c>
      <c r="E246" s="423" t="e">
        <f t="shared" ref="E246:E253" si="25">+C246/C234-1</f>
        <v>#N/A</v>
      </c>
    </row>
    <row r="247" spans="1:5" ht="12.75" customHeight="1" x14ac:dyDescent="0.2">
      <c r="A247" s="442">
        <v>2030.06</v>
      </c>
      <c r="B247" s="434" t="e">
        <v>#N/A</v>
      </c>
      <c r="C247" s="427" t="e">
        <f t="shared" si="23"/>
        <v>#N/A</v>
      </c>
      <c r="D247" s="422" t="e">
        <f t="shared" si="24"/>
        <v>#N/A</v>
      </c>
      <c r="E247" s="423" t="e">
        <f t="shared" si="25"/>
        <v>#N/A</v>
      </c>
    </row>
    <row r="248" spans="1:5" ht="12.75" customHeight="1" x14ac:dyDescent="0.2">
      <c r="A248" s="442">
        <v>2030.07</v>
      </c>
      <c r="B248" s="434" t="e">
        <v>#N/A</v>
      </c>
      <c r="C248" s="427" t="e">
        <f t="shared" si="23"/>
        <v>#N/A</v>
      </c>
      <c r="D248" s="422" t="e">
        <f t="shared" si="24"/>
        <v>#N/A</v>
      </c>
      <c r="E248" s="423" t="e">
        <f t="shared" si="25"/>
        <v>#N/A</v>
      </c>
    </row>
    <row r="249" spans="1:5" ht="12.75" customHeight="1" x14ac:dyDescent="0.2">
      <c r="A249" s="442">
        <v>2030.08</v>
      </c>
      <c r="B249" s="434" t="e">
        <v>#N/A</v>
      </c>
      <c r="C249" s="427" t="e">
        <f t="shared" si="23"/>
        <v>#N/A</v>
      </c>
      <c r="D249" s="422" t="e">
        <f t="shared" si="24"/>
        <v>#N/A</v>
      </c>
      <c r="E249" s="423" t="e">
        <f t="shared" si="25"/>
        <v>#N/A</v>
      </c>
    </row>
    <row r="250" spans="1:5" ht="12.75" customHeight="1" x14ac:dyDescent="0.2">
      <c r="A250" s="442">
        <v>2030.09</v>
      </c>
      <c r="B250" s="434" t="e">
        <v>#N/A</v>
      </c>
      <c r="C250" s="427" t="e">
        <f t="shared" si="23"/>
        <v>#N/A</v>
      </c>
      <c r="D250" s="422" t="e">
        <f t="shared" si="24"/>
        <v>#N/A</v>
      </c>
      <c r="E250" s="423" t="e">
        <f t="shared" si="25"/>
        <v>#N/A</v>
      </c>
    </row>
    <row r="251" spans="1:5" ht="12.75" customHeight="1" x14ac:dyDescent="0.2">
      <c r="A251" s="442">
        <v>2030.1</v>
      </c>
      <c r="B251" s="434" t="e">
        <v>#N/A</v>
      </c>
      <c r="C251" s="427" t="e">
        <f t="shared" si="23"/>
        <v>#N/A</v>
      </c>
      <c r="D251" s="422" t="e">
        <f t="shared" si="24"/>
        <v>#N/A</v>
      </c>
      <c r="E251" s="423" t="e">
        <f t="shared" si="25"/>
        <v>#N/A</v>
      </c>
    </row>
    <row r="252" spans="1:5" ht="12.75" customHeight="1" x14ac:dyDescent="0.2">
      <c r="A252" s="442">
        <v>2030.11</v>
      </c>
      <c r="B252" s="434" t="e">
        <v>#N/A</v>
      </c>
      <c r="C252" s="427" t="e">
        <f t="shared" si="23"/>
        <v>#N/A</v>
      </c>
      <c r="D252" s="422" t="e">
        <f t="shared" si="24"/>
        <v>#N/A</v>
      </c>
      <c r="E252" s="423" t="e">
        <f t="shared" si="25"/>
        <v>#N/A</v>
      </c>
    </row>
    <row r="253" spans="1:5" ht="12.75" customHeight="1" thickBot="1" x14ac:dyDescent="0.25">
      <c r="A253" s="443">
        <v>2030.12</v>
      </c>
      <c r="B253" s="435" t="e">
        <v>#N/A</v>
      </c>
      <c r="C253" s="428" t="e">
        <f t="shared" si="23"/>
        <v>#N/A</v>
      </c>
      <c r="D253" s="429" t="e">
        <f t="shared" si="24"/>
        <v>#N/A</v>
      </c>
      <c r="E253" s="430" t="e">
        <f t="shared" si="25"/>
        <v>#N/A</v>
      </c>
    </row>
  </sheetData>
  <mergeCells count="1">
    <mergeCell ref="B6:E6"/>
  </mergeCells>
  <hyperlinks>
    <hyperlink ref="A4" location="INDICE!A13" display="VOLVER AL INDICE" xr:uid="{75938830-9027-41B4-8F45-097664CB0A66}"/>
    <hyperlink ref="A5" location="INDICE!A8" display="VOLVER AL INDICE" xr:uid="{D9BC06C6-5D8F-48D8-B352-F23B4E6F04AF}"/>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B999"/>
  <sheetViews>
    <sheetView zoomScale="130" zoomScaleNormal="130" workbookViewId="0">
      <pane xSplit="1" ySplit="9" topLeftCell="B19" activePane="bottomRight" state="frozen"/>
      <selection pane="topRight" activeCell="B1" sqref="B1"/>
      <selection pane="bottomLeft" activeCell="A10" sqref="A10"/>
      <selection pane="bottomRight" activeCell="A5" sqref="A5"/>
    </sheetView>
  </sheetViews>
  <sheetFormatPr baseColWidth="10" defaultColWidth="14.42578125" defaultRowHeight="15" customHeight="1" x14ac:dyDescent="0.2"/>
  <cols>
    <col min="1" max="1" width="9.85546875" style="76" customWidth="1"/>
    <col min="2" max="21" width="16.85546875" style="76" customWidth="1"/>
    <col min="22" max="28" width="11.42578125" style="76" customWidth="1"/>
    <col min="29" max="16384" width="14.42578125" style="76"/>
  </cols>
  <sheetData>
    <row r="1" spans="1:28" ht="3" customHeight="1" x14ac:dyDescent="0.2">
      <c r="A1" s="436"/>
      <c r="B1" s="152"/>
      <c r="C1" s="35"/>
      <c r="D1" s="35"/>
      <c r="E1" s="35"/>
      <c r="F1" s="35"/>
      <c r="G1" s="35"/>
      <c r="H1" s="35"/>
      <c r="I1" s="35"/>
      <c r="J1" s="35"/>
      <c r="K1" s="35"/>
      <c r="L1" s="90"/>
      <c r="M1" s="90"/>
      <c r="N1" s="90"/>
      <c r="O1" s="90"/>
      <c r="P1" s="90"/>
      <c r="Q1" s="80"/>
      <c r="R1" s="80"/>
      <c r="S1" s="80"/>
      <c r="T1" s="80"/>
      <c r="U1" s="315"/>
      <c r="V1" s="154"/>
      <c r="W1" s="154"/>
      <c r="X1" s="154"/>
      <c r="Y1" s="154"/>
      <c r="Z1" s="154"/>
      <c r="AA1" s="154"/>
      <c r="AB1" s="154"/>
    </row>
    <row r="2" spans="1:28" ht="10.5" customHeight="1" x14ac:dyDescent="0.2">
      <c r="A2" s="488" t="s">
        <v>13</v>
      </c>
      <c r="B2" s="450" t="s">
        <v>91</v>
      </c>
      <c r="C2" s="450"/>
      <c r="D2" s="450"/>
      <c r="E2" s="450"/>
      <c r="F2" s="450"/>
      <c r="G2" s="450"/>
      <c r="H2" s="450"/>
      <c r="I2" s="450"/>
      <c r="J2" s="450"/>
      <c r="K2" s="450"/>
      <c r="L2" s="450"/>
      <c r="M2" s="450"/>
      <c r="N2" s="450"/>
      <c r="O2" s="450"/>
      <c r="P2" s="450"/>
      <c r="Q2" s="450"/>
      <c r="R2" s="450"/>
      <c r="S2" s="450"/>
      <c r="T2" s="450"/>
      <c r="U2" s="612"/>
      <c r="V2" s="154"/>
      <c r="W2" s="154"/>
      <c r="X2" s="154"/>
      <c r="Y2" s="154"/>
      <c r="Z2" s="154"/>
      <c r="AA2" s="154"/>
      <c r="AB2" s="154"/>
    </row>
    <row r="3" spans="1:28" ht="12.75" customHeight="1" x14ac:dyDescent="0.2">
      <c r="A3" s="488" t="s">
        <v>14</v>
      </c>
      <c r="B3" s="610" t="s">
        <v>88</v>
      </c>
      <c r="C3" s="610"/>
      <c r="D3" s="610"/>
      <c r="E3" s="610"/>
      <c r="F3" s="610"/>
      <c r="G3" s="610"/>
      <c r="H3" s="610"/>
      <c r="I3" s="610"/>
      <c r="J3" s="610"/>
      <c r="K3" s="610"/>
      <c r="L3" s="610"/>
      <c r="M3" s="610"/>
      <c r="N3" s="610"/>
      <c r="O3" s="610"/>
      <c r="P3" s="610"/>
      <c r="Q3" s="610"/>
      <c r="R3" s="610"/>
      <c r="S3" s="610"/>
      <c r="T3" s="610"/>
      <c r="U3" s="611"/>
      <c r="V3" s="154"/>
      <c r="W3" s="154"/>
      <c r="X3" s="154"/>
      <c r="Y3" s="154"/>
      <c r="Z3" s="154"/>
      <c r="AA3" s="154"/>
      <c r="AB3" s="154"/>
    </row>
    <row r="4" spans="1:28" ht="3" customHeight="1" x14ac:dyDescent="0.2">
      <c r="A4" s="489"/>
      <c r="B4" s="152"/>
      <c r="C4" s="35"/>
      <c r="D4" s="35"/>
      <c r="E4" s="35"/>
      <c r="F4" s="35"/>
      <c r="G4" s="35"/>
      <c r="H4" s="35"/>
      <c r="I4" s="35"/>
      <c r="J4" s="35"/>
      <c r="K4" s="35"/>
      <c r="L4" s="90"/>
      <c r="M4" s="90"/>
      <c r="N4" s="90"/>
      <c r="O4" s="90"/>
      <c r="P4" s="90"/>
      <c r="Q4" s="80"/>
      <c r="R4" s="80"/>
      <c r="S4" s="80"/>
      <c r="T4" s="80"/>
      <c r="U4" s="315"/>
      <c r="V4" s="154"/>
      <c r="W4" s="154"/>
      <c r="X4" s="154"/>
      <c r="Y4" s="154"/>
      <c r="Z4" s="154"/>
      <c r="AA4" s="154"/>
      <c r="AB4" s="154"/>
    </row>
    <row r="5" spans="1:28" ht="22.5" x14ac:dyDescent="0.2">
      <c r="A5" s="438" t="s">
        <v>84</v>
      </c>
      <c r="B5" s="91"/>
      <c r="C5" s="91"/>
      <c r="D5" s="91"/>
      <c r="E5" s="91"/>
      <c r="F5" s="91"/>
      <c r="G5" s="91"/>
      <c r="H5" s="91"/>
      <c r="I5" s="91"/>
      <c r="J5" s="91"/>
      <c r="K5" s="91"/>
      <c r="L5" s="91"/>
      <c r="M5" s="91"/>
      <c r="N5" s="91"/>
      <c r="O5" s="91"/>
      <c r="P5" s="91"/>
      <c r="Q5" s="80"/>
      <c r="R5" s="80"/>
      <c r="S5" s="80"/>
      <c r="T5" s="80"/>
      <c r="U5" s="315"/>
      <c r="V5" s="154"/>
      <c r="W5" s="154"/>
      <c r="X5" s="154"/>
      <c r="Y5" s="154"/>
      <c r="Z5" s="154"/>
      <c r="AA5" s="154"/>
      <c r="AB5" s="154"/>
    </row>
    <row r="6" spans="1:28" ht="3" customHeight="1" x14ac:dyDescent="0.2">
      <c r="A6" s="490"/>
      <c r="B6" s="271"/>
      <c r="C6" s="88"/>
      <c r="D6" s="88"/>
      <c r="E6" s="88"/>
      <c r="F6" s="88"/>
      <c r="G6" s="88"/>
      <c r="H6" s="88"/>
      <c r="I6" s="88"/>
      <c r="J6" s="88"/>
      <c r="K6" s="88"/>
      <c r="L6" s="90"/>
      <c r="M6" s="90"/>
      <c r="N6" s="90"/>
      <c r="O6" s="90"/>
      <c r="P6" s="90"/>
      <c r="Q6" s="80"/>
      <c r="R6" s="80"/>
      <c r="S6" s="80"/>
      <c r="T6" s="80"/>
      <c r="U6" s="315"/>
      <c r="V6" s="154"/>
      <c r="W6" s="154"/>
      <c r="X6" s="154"/>
      <c r="Y6" s="154"/>
      <c r="Z6" s="154"/>
      <c r="AA6" s="154"/>
      <c r="AB6" s="154"/>
    </row>
    <row r="7" spans="1:28" s="841" customFormat="1" ht="22.5" x14ac:dyDescent="0.2">
      <c r="A7" s="491" t="s">
        <v>15</v>
      </c>
      <c r="B7" s="207" t="s">
        <v>44</v>
      </c>
      <c r="C7" s="208" t="s">
        <v>44</v>
      </c>
      <c r="D7" s="208" t="s">
        <v>44</v>
      </c>
      <c r="E7" s="1035" t="s">
        <v>44</v>
      </c>
      <c r="F7" s="1030" t="s">
        <v>44</v>
      </c>
      <c r="G7" s="211" t="s">
        <v>44</v>
      </c>
      <c r="H7" s="208" t="s">
        <v>44</v>
      </c>
      <c r="I7" s="208" t="s">
        <v>44</v>
      </c>
      <c r="J7" s="1035" t="s">
        <v>44</v>
      </c>
      <c r="K7" s="209" t="s">
        <v>44</v>
      </c>
      <c r="L7" s="211" t="s">
        <v>44</v>
      </c>
      <c r="M7" s="208" t="s">
        <v>44</v>
      </c>
      <c r="N7" s="208" t="s">
        <v>44</v>
      </c>
      <c r="O7" s="1035" t="s">
        <v>44</v>
      </c>
      <c r="P7" s="1015" t="s">
        <v>44</v>
      </c>
      <c r="Q7" s="207" t="s">
        <v>44</v>
      </c>
      <c r="R7" s="207" t="s">
        <v>44</v>
      </c>
      <c r="S7" s="207" t="s">
        <v>44</v>
      </c>
      <c r="T7" s="1035" t="s">
        <v>44</v>
      </c>
      <c r="U7" s="212" t="s">
        <v>44</v>
      </c>
      <c r="V7" s="1013"/>
      <c r="W7" s="1013"/>
      <c r="X7" s="1013"/>
      <c r="Y7" s="1013"/>
      <c r="Z7" s="1013"/>
      <c r="AA7" s="1013"/>
      <c r="AB7" s="1013"/>
    </row>
    <row r="8" spans="1:28" s="841" customFormat="1" ht="12.75" customHeight="1" x14ac:dyDescent="0.2">
      <c r="A8" s="492"/>
      <c r="B8" s="1021" t="s">
        <v>11</v>
      </c>
      <c r="C8" s="1021"/>
      <c r="D8" s="1021"/>
      <c r="E8" s="1036"/>
      <c r="F8" s="1022"/>
      <c r="G8" s="1023" t="s">
        <v>92</v>
      </c>
      <c r="H8" s="1021"/>
      <c r="I8" s="1021"/>
      <c r="J8" s="1036"/>
      <c r="K8" s="1022"/>
      <c r="L8" s="213" t="s">
        <v>49</v>
      </c>
      <c r="M8" s="1024"/>
      <c r="N8" s="1024"/>
      <c r="O8" s="1036"/>
      <c r="P8" s="1025"/>
      <c r="Q8" s="1021" t="s">
        <v>50</v>
      </c>
      <c r="R8" s="1021"/>
      <c r="S8" s="1021"/>
      <c r="T8" s="1036"/>
      <c r="U8" s="1026"/>
      <c r="V8" s="1013"/>
      <c r="W8" s="1013"/>
      <c r="X8" s="1013"/>
      <c r="Y8" s="1013"/>
      <c r="Z8" s="1013"/>
      <c r="AA8" s="1013"/>
      <c r="AB8" s="1013"/>
    </row>
    <row r="9" spans="1:28" s="841" customFormat="1" ht="23.25" thickBot="1" x14ac:dyDescent="0.25">
      <c r="A9" s="494" t="s">
        <v>24</v>
      </c>
      <c r="B9" s="495" t="s">
        <v>56</v>
      </c>
      <c r="C9" s="496" t="s">
        <v>57</v>
      </c>
      <c r="D9" s="496" t="s">
        <v>58</v>
      </c>
      <c r="E9" s="1037" t="s">
        <v>59</v>
      </c>
      <c r="F9" s="1031" t="s">
        <v>28</v>
      </c>
      <c r="G9" s="495" t="s">
        <v>56</v>
      </c>
      <c r="H9" s="496" t="s">
        <v>57</v>
      </c>
      <c r="I9" s="496" t="s">
        <v>58</v>
      </c>
      <c r="J9" s="1037" t="s">
        <v>59</v>
      </c>
      <c r="K9" s="497" t="s">
        <v>28</v>
      </c>
      <c r="L9" s="499" t="s">
        <v>56</v>
      </c>
      <c r="M9" s="496" t="s">
        <v>57</v>
      </c>
      <c r="N9" s="496" t="s">
        <v>58</v>
      </c>
      <c r="O9" s="1037" t="s">
        <v>59</v>
      </c>
      <c r="P9" s="1016" t="s">
        <v>28</v>
      </c>
      <c r="Q9" s="495" t="s">
        <v>56</v>
      </c>
      <c r="R9" s="496" t="s">
        <v>57</v>
      </c>
      <c r="S9" s="496" t="s">
        <v>58</v>
      </c>
      <c r="T9" s="1037" t="s">
        <v>59</v>
      </c>
      <c r="U9" s="500" t="s">
        <v>28</v>
      </c>
      <c r="V9" s="1014"/>
      <c r="W9" s="1014"/>
      <c r="X9" s="1014"/>
      <c r="Y9" s="1014"/>
      <c r="Z9" s="1014"/>
      <c r="AA9" s="1014"/>
      <c r="AB9" s="1014"/>
    </row>
    <row r="10" spans="1:28" ht="12.75" customHeight="1" x14ac:dyDescent="0.2">
      <c r="A10" s="527">
        <v>2010</v>
      </c>
      <c r="B10" s="260">
        <v>0</v>
      </c>
      <c r="C10" s="261">
        <v>25515316</v>
      </c>
      <c r="D10" s="261">
        <v>16983761</v>
      </c>
      <c r="E10" s="1038">
        <v>0</v>
      </c>
      <c r="F10" s="1032">
        <v>42499077</v>
      </c>
      <c r="G10" s="260">
        <v>354592</v>
      </c>
      <c r="H10" s="261">
        <v>190055138</v>
      </c>
      <c r="I10" s="261">
        <v>3130249</v>
      </c>
      <c r="J10" s="1038">
        <v>0</v>
      </c>
      <c r="K10" s="750">
        <v>193539979</v>
      </c>
      <c r="L10" s="1017">
        <v>1810649543.4400001</v>
      </c>
      <c r="M10" s="262">
        <v>10512663473.08</v>
      </c>
      <c r="N10" s="262">
        <v>2999761507.2200003</v>
      </c>
      <c r="O10" s="1038">
        <v>124982161.45000002</v>
      </c>
      <c r="P10" s="1018">
        <v>15448056685.189999</v>
      </c>
      <c r="Q10" s="1046">
        <v>15148560000</v>
      </c>
      <c r="R10" s="1047">
        <v>22671108000</v>
      </c>
      <c r="S10" s="1047">
        <v>23829617000</v>
      </c>
      <c r="T10" s="1048">
        <v>6525162000</v>
      </c>
      <c r="U10" s="1049">
        <v>68174447000</v>
      </c>
      <c r="V10" s="163"/>
      <c r="W10" s="163"/>
      <c r="X10" s="163"/>
      <c r="Y10" s="163"/>
      <c r="Z10" s="163"/>
      <c r="AA10" s="163"/>
      <c r="AB10" s="163"/>
    </row>
    <row r="11" spans="1:28" ht="12.75" customHeight="1" x14ac:dyDescent="0.2">
      <c r="A11" s="527">
        <v>2011</v>
      </c>
      <c r="B11" s="258">
        <v>0</v>
      </c>
      <c r="C11" s="257">
        <v>26969189</v>
      </c>
      <c r="D11" s="257">
        <v>21190077</v>
      </c>
      <c r="E11" s="1039">
        <v>0</v>
      </c>
      <c r="F11" s="1033">
        <v>48159266</v>
      </c>
      <c r="G11" s="258">
        <v>0</v>
      </c>
      <c r="H11" s="257">
        <v>84434214</v>
      </c>
      <c r="I11" s="257">
        <v>20514684</v>
      </c>
      <c r="J11" s="1039">
        <v>0</v>
      </c>
      <c r="K11" s="231">
        <v>104948898</v>
      </c>
      <c r="L11" s="230">
        <v>2241953962.5199995</v>
      </c>
      <c r="M11" s="257">
        <v>12353185957.959999</v>
      </c>
      <c r="N11" s="257">
        <v>4118296979.3900003</v>
      </c>
      <c r="O11" s="1039">
        <v>139220275.91</v>
      </c>
      <c r="P11" s="1019">
        <v>18852657175.780003</v>
      </c>
      <c r="Q11" s="1050">
        <v>19833320000</v>
      </c>
      <c r="R11" s="1012">
        <v>27675826000</v>
      </c>
      <c r="S11" s="1012">
        <v>28790265000</v>
      </c>
      <c r="T11" s="1051">
        <v>6681680000</v>
      </c>
      <c r="U11" s="1052">
        <v>82981091000</v>
      </c>
      <c r="V11" s="163"/>
      <c r="W11" s="163"/>
      <c r="X11" s="163"/>
      <c r="Y11" s="163"/>
      <c r="Z11" s="163"/>
      <c r="AA11" s="163"/>
      <c r="AB11" s="163"/>
    </row>
    <row r="12" spans="1:28" ht="12.75" customHeight="1" x14ac:dyDescent="0.2">
      <c r="A12" s="527">
        <v>2012</v>
      </c>
      <c r="B12" s="609">
        <v>0</v>
      </c>
      <c r="C12" s="257">
        <v>13680192</v>
      </c>
      <c r="D12" s="257">
        <v>24634977</v>
      </c>
      <c r="E12" s="1039">
        <v>0</v>
      </c>
      <c r="F12" s="1033">
        <v>38315169</v>
      </c>
      <c r="G12" s="258">
        <v>0</v>
      </c>
      <c r="H12" s="257">
        <v>39903181</v>
      </c>
      <c r="I12" s="257">
        <v>51158531</v>
      </c>
      <c r="J12" s="1039">
        <v>0</v>
      </c>
      <c r="K12" s="231">
        <v>91061712</v>
      </c>
      <c r="L12" s="230">
        <v>2073132535.7600002</v>
      </c>
      <c r="M12" s="257">
        <v>11924291299.820002</v>
      </c>
      <c r="N12" s="257">
        <v>3793065033.4200001</v>
      </c>
      <c r="O12" s="1039">
        <v>141048425.90000001</v>
      </c>
      <c r="P12" s="1019">
        <v>17931537294.900002</v>
      </c>
      <c r="Q12" s="1050">
        <v>19039837000</v>
      </c>
      <c r="R12" s="1012">
        <v>26783659000</v>
      </c>
      <c r="S12" s="1012">
        <v>27180876000</v>
      </c>
      <c r="T12" s="1051">
        <v>6978016000</v>
      </c>
      <c r="U12" s="1052">
        <v>79982388000</v>
      </c>
      <c r="V12" s="163"/>
      <c r="W12" s="163"/>
      <c r="X12" s="163"/>
      <c r="Y12" s="163"/>
      <c r="Z12" s="163"/>
      <c r="AA12" s="163"/>
      <c r="AB12" s="163"/>
    </row>
    <row r="13" spans="1:28" ht="12.75" customHeight="1" x14ac:dyDescent="0.2">
      <c r="A13" s="527">
        <v>2013</v>
      </c>
      <c r="B13" s="609">
        <v>0</v>
      </c>
      <c r="C13" s="257">
        <v>7660349</v>
      </c>
      <c r="D13" s="257">
        <v>19512788</v>
      </c>
      <c r="E13" s="1039">
        <v>0</v>
      </c>
      <c r="F13" s="1033">
        <v>27173137</v>
      </c>
      <c r="G13" s="258">
        <v>0</v>
      </c>
      <c r="H13" s="257">
        <v>50499783</v>
      </c>
      <c r="I13" s="257">
        <v>47907604</v>
      </c>
      <c r="J13" s="1039">
        <v>0</v>
      </c>
      <c r="K13" s="231">
        <v>98407387</v>
      </c>
      <c r="L13" s="230">
        <v>2247746450.3400002</v>
      </c>
      <c r="M13" s="257">
        <v>11517032255.449999</v>
      </c>
      <c r="N13" s="257">
        <v>2948542088.6499996</v>
      </c>
      <c r="O13" s="1039">
        <v>81333607.169999987</v>
      </c>
      <c r="P13" s="1019">
        <v>16794654401.610001</v>
      </c>
      <c r="Q13" s="1050">
        <v>17765891000</v>
      </c>
      <c r="R13" s="1012">
        <v>27002177000</v>
      </c>
      <c r="S13" s="1012">
        <v>25633339000</v>
      </c>
      <c r="T13" s="1051">
        <v>5561574000</v>
      </c>
      <c r="U13" s="1052">
        <v>75962981000</v>
      </c>
      <c r="V13" s="163"/>
      <c r="W13" s="163"/>
      <c r="X13" s="163"/>
      <c r="Y13" s="163"/>
      <c r="Z13" s="163"/>
      <c r="AA13" s="163"/>
      <c r="AB13" s="163"/>
    </row>
    <row r="14" spans="1:28" ht="12.75" customHeight="1" x14ac:dyDescent="0.2">
      <c r="A14" s="527">
        <v>2014</v>
      </c>
      <c r="B14" s="258">
        <v>0</v>
      </c>
      <c r="C14" s="257">
        <v>8728026</v>
      </c>
      <c r="D14" s="257">
        <v>21376129</v>
      </c>
      <c r="E14" s="1040">
        <v>0</v>
      </c>
      <c r="F14" s="1033">
        <v>30104155</v>
      </c>
      <c r="G14" s="230">
        <v>0</v>
      </c>
      <c r="H14" s="257">
        <v>195661497</v>
      </c>
      <c r="I14" s="257">
        <v>13555845</v>
      </c>
      <c r="J14" s="1040">
        <v>0</v>
      </c>
      <c r="K14" s="231">
        <v>209217342</v>
      </c>
      <c r="L14" s="230">
        <v>1355127372.5599999</v>
      </c>
      <c r="M14" s="257">
        <v>12008120051.57</v>
      </c>
      <c r="N14" s="257">
        <v>2652525796.21</v>
      </c>
      <c r="O14" s="1040">
        <v>66003121.819999993</v>
      </c>
      <c r="P14" s="1019">
        <v>16081776342.16</v>
      </c>
      <c r="Q14" s="1050">
        <v>14217838618.77</v>
      </c>
      <c r="R14" s="1012">
        <v>26420435168.029995</v>
      </c>
      <c r="S14" s="1012">
        <v>22823467865.540001</v>
      </c>
      <c r="T14" s="1053">
        <v>4942604965.9100008</v>
      </c>
      <c r="U14" s="1052">
        <v>68404346618.25</v>
      </c>
      <c r="V14" s="163"/>
      <c r="W14" s="163"/>
      <c r="X14" s="163"/>
      <c r="Y14" s="163"/>
      <c r="Z14" s="163"/>
      <c r="AA14" s="163"/>
      <c r="AB14" s="163"/>
    </row>
    <row r="15" spans="1:28" ht="12.75" customHeight="1" x14ac:dyDescent="0.2">
      <c r="A15" s="527">
        <v>2015</v>
      </c>
      <c r="B15" s="258">
        <v>0</v>
      </c>
      <c r="C15" s="257">
        <v>10769841</v>
      </c>
      <c r="D15" s="257">
        <v>19106319</v>
      </c>
      <c r="E15" s="1040">
        <v>0</v>
      </c>
      <c r="F15" s="1033">
        <v>29876160</v>
      </c>
      <c r="G15" s="230">
        <v>0</v>
      </c>
      <c r="H15" s="257">
        <v>124452055</v>
      </c>
      <c r="I15" s="257">
        <v>8780495</v>
      </c>
      <c r="J15" s="1040">
        <v>0</v>
      </c>
      <c r="K15" s="231">
        <v>133232550</v>
      </c>
      <c r="L15" s="230">
        <v>1543431952.04</v>
      </c>
      <c r="M15" s="257">
        <v>10218660128.479998</v>
      </c>
      <c r="N15" s="257">
        <v>1384151317.77</v>
      </c>
      <c r="O15" s="1040">
        <v>60772332.70000001</v>
      </c>
      <c r="P15" s="1019">
        <v>13207015730.989998</v>
      </c>
      <c r="Q15" s="1050">
        <v>13301288281.510002</v>
      </c>
      <c r="R15" s="1012">
        <v>23287748757.410004</v>
      </c>
      <c r="S15" s="1012">
        <v>17949292486.459999</v>
      </c>
      <c r="T15" s="1053">
        <v>2245622978.2999997</v>
      </c>
      <c r="U15" s="1052">
        <v>56783952503.680008</v>
      </c>
      <c r="V15" s="163"/>
      <c r="W15" s="163"/>
      <c r="X15" s="163"/>
      <c r="Y15" s="163"/>
      <c r="Z15" s="163"/>
      <c r="AA15" s="163"/>
      <c r="AB15" s="163"/>
    </row>
    <row r="16" spans="1:28" ht="12.75" customHeight="1" x14ac:dyDescent="0.2">
      <c r="A16" s="527">
        <v>2016</v>
      </c>
      <c r="B16" s="258">
        <v>0</v>
      </c>
      <c r="C16" s="257">
        <v>9287068</v>
      </c>
      <c r="D16" s="257">
        <v>11039864</v>
      </c>
      <c r="E16" s="1040">
        <v>0</v>
      </c>
      <c r="F16" s="1033">
        <v>20326932</v>
      </c>
      <c r="G16" s="230">
        <v>0</v>
      </c>
      <c r="H16" s="257">
        <v>73240272</v>
      </c>
      <c r="I16" s="257">
        <v>3972918</v>
      </c>
      <c r="J16" s="1040">
        <v>0</v>
      </c>
      <c r="K16" s="231">
        <v>77213190</v>
      </c>
      <c r="L16" s="230">
        <v>1310203193.75</v>
      </c>
      <c r="M16" s="257">
        <v>10395941901.459999</v>
      </c>
      <c r="N16" s="257">
        <v>2081348417.2399995</v>
      </c>
      <c r="O16" s="1040">
        <v>41887107.870000005</v>
      </c>
      <c r="P16" s="1019">
        <v>13829380620.319998</v>
      </c>
      <c r="Q16" s="1050">
        <v>15693535000</v>
      </c>
      <c r="R16" s="1012">
        <v>23362014000</v>
      </c>
      <c r="S16" s="1012">
        <v>16805506000</v>
      </c>
      <c r="T16" s="1053">
        <v>2048042000</v>
      </c>
      <c r="U16" s="1052">
        <v>57909097000</v>
      </c>
      <c r="V16" s="163"/>
      <c r="W16" s="163"/>
      <c r="X16" s="163"/>
      <c r="Y16" s="163"/>
      <c r="Z16" s="163"/>
      <c r="AA16" s="163"/>
      <c r="AB16" s="163"/>
    </row>
    <row r="17" spans="1:28" ht="12.75" customHeight="1" x14ac:dyDescent="0.2">
      <c r="A17" s="527">
        <v>2017</v>
      </c>
      <c r="B17" s="258">
        <v>0</v>
      </c>
      <c r="C17" s="257">
        <v>11133157</v>
      </c>
      <c r="D17" s="257">
        <v>29028342</v>
      </c>
      <c r="E17" s="1040">
        <v>0</v>
      </c>
      <c r="F17" s="1033">
        <v>40161499</v>
      </c>
      <c r="G17" s="230">
        <v>0</v>
      </c>
      <c r="H17" s="257">
        <v>136131350</v>
      </c>
      <c r="I17" s="257">
        <v>7473726</v>
      </c>
      <c r="J17" s="1040">
        <v>0</v>
      </c>
      <c r="K17" s="231">
        <v>143605076</v>
      </c>
      <c r="L17" s="230">
        <v>1433089793.3</v>
      </c>
      <c r="M17" s="257">
        <v>9922697920.6199989</v>
      </c>
      <c r="N17" s="257">
        <v>2344858044.7600002</v>
      </c>
      <c r="O17" s="1040">
        <v>60387935.119999997</v>
      </c>
      <c r="P17" s="1019">
        <v>13761033693.799999</v>
      </c>
      <c r="Q17" s="1050">
        <v>14813526000</v>
      </c>
      <c r="R17" s="1012">
        <v>22563579000</v>
      </c>
      <c r="S17" s="1012">
        <v>18789151000</v>
      </c>
      <c r="T17" s="1053">
        <v>2478478000</v>
      </c>
      <c r="U17" s="1052">
        <v>58644734000</v>
      </c>
      <c r="V17" s="163"/>
      <c r="W17" s="163"/>
      <c r="X17" s="163"/>
      <c r="Y17" s="163"/>
      <c r="Z17" s="163"/>
      <c r="AA17" s="163"/>
      <c r="AB17" s="163"/>
    </row>
    <row r="18" spans="1:28" ht="12.75" customHeight="1" x14ac:dyDescent="0.2">
      <c r="A18" s="527">
        <v>2018</v>
      </c>
      <c r="B18" s="258">
        <v>0</v>
      </c>
      <c r="C18" s="257">
        <v>14192989</v>
      </c>
      <c r="D18" s="257">
        <v>32709573</v>
      </c>
      <c r="E18" s="1040">
        <v>0</v>
      </c>
      <c r="F18" s="1033">
        <v>46902562</v>
      </c>
      <c r="G18" s="230">
        <v>0</v>
      </c>
      <c r="H18" s="257">
        <v>218440946</v>
      </c>
      <c r="I18" s="257">
        <v>8591465</v>
      </c>
      <c r="J18" s="1040">
        <v>0</v>
      </c>
      <c r="K18" s="231">
        <v>227032411</v>
      </c>
      <c r="L18" s="230">
        <v>1252037166.1199999</v>
      </c>
      <c r="M18" s="257">
        <v>10061929841.299999</v>
      </c>
      <c r="N18" s="257">
        <v>2264810909.4000001</v>
      </c>
      <c r="O18" s="1040">
        <v>80849322.149999991</v>
      </c>
      <c r="P18" s="1019">
        <v>13659627238.970001</v>
      </c>
      <c r="Q18" s="1050">
        <v>14021090000</v>
      </c>
      <c r="R18" s="1012">
        <v>22941079000</v>
      </c>
      <c r="S18" s="1012">
        <v>20618148000</v>
      </c>
      <c r="T18" s="1053">
        <v>4201212000</v>
      </c>
      <c r="U18" s="1052">
        <v>61781529000</v>
      </c>
      <c r="V18" s="163"/>
      <c r="W18" s="163"/>
      <c r="X18" s="163"/>
      <c r="Y18" s="163"/>
      <c r="Z18" s="163"/>
      <c r="AA18" s="163"/>
      <c r="AB18" s="163"/>
    </row>
    <row r="19" spans="1:28" ht="12.75" customHeight="1" x14ac:dyDescent="0.2">
      <c r="A19" s="527">
        <v>2019</v>
      </c>
      <c r="B19" s="258">
        <v>0</v>
      </c>
      <c r="C19" s="257">
        <v>10623599</v>
      </c>
      <c r="D19" s="257">
        <v>26765556</v>
      </c>
      <c r="E19" s="1040">
        <v>0</v>
      </c>
      <c r="F19" s="1033">
        <v>37389155</v>
      </c>
      <c r="G19" s="230">
        <v>0</v>
      </c>
      <c r="H19" s="257">
        <v>326486417</v>
      </c>
      <c r="I19" s="257">
        <v>6753193</v>
      </c>
      <c r="J19" s="1040">
        <v>0</v>
      </c>
      <c r="K19" s="231">
        <v>333239610</v>
      </c>
      <c r="L19" s="230">
        <v>1886625001.54</v>
      </c>
      <c r="M19" s="257">
        <v>10393517568.639999</v>
      </c>
      <c r="N19" s="257">
        <v>1925964949.6500003</v>
      </c>
      <c r="O19" s="1040">
        <v>70463373.25999999</v>
      </c>
      <c r="P19" s="1019">
        <v>14276570893.09</v>
      </c>
      <c r="Q19" s="1050">
        <v>17520425000</v>
      </c>
      <c r="R19" s="1012">
        <v>23962094000</v>
      </c>
      <c r="S19" s="1012">
        <v>19211245000</v>
      </c>
      <c r="T19" s="1053">
        <v>4421562000</v>
      </c>
      <c r="U19" s="1052">
        <v>65115326000</v>
      </c>
      <c r="V19" s="163"/>
      <c r="W19" s="163"/>
      <c r="X19" s="163"/>
      <c r="Y19" s="163"/>
      <c r="Z19" s="163"/>
      <c r="AA19" s="163"/>
      <c r="AB19" s="163"/>
    </row>
    <row r="20" spans="1:28" ht="12.75" customHeight="1" x14ac:dyDescent="0.2">
      <c r="A20" s="527">
        <v>2020</v>
      </c>
      <c r="B20" s="258">
        <v>0</v>
      </c>
      <c r="C20" s="257">
        <v>9375173</v>
      </c>
      <c r="D20" s="257">
        <v>20993071</v>
      </c>
      <c r="E20" s="1040">
        <v>0</v>
      </c>
      <c r="F20" s="1033">
        <v>30368244</v>
      </c>
      <c r="G20" s="230">
        <v>0</v>
      </c>
      <c r="H20" s="257">
        <v>316970373</v>
      </c>
      <c r="I20" s="257">
        <v>5189161</v>
      </c>
      <c r="J20" s="1040">
        <v>0</v>
      </c>
      <c r="K20" s="231">
        <v>322159534</v>
      </c>
      <c r="L20" s="230">
        <v>1800683886.1200004</v>
      </c>
      <c r="M20" s="257">
        <v>8358099847.039999</v>
      </c>
      <c r="N20" s="257">
        <v>1159159830.23</v>
      </c>
      <c r="O20" s="1040">
        <v>60246654.900000006</v>
      </c>
      <c r="P20" s="1019">
        <v>11378190218.290001</v>
      </c>
      <c r="Q20" s="1050">
        <v>16206686315.709999</v>
      </c>
      <c r="R20" s="1012">
        <v>21786306762.939999</v>
      </c>
      <c r="S20" s="1012">
        <v>13297656438.58</v>
      </c>
      <c r="T20" s="1053">
        <v>3593172928.4099998</v>
      </c>
      <c r="U20" s="1052">
        <v>54883822445.639999</v>
      </c>
      <c r="V20" s="34"/>
      <c r="W20" s="34"/>
      <c r="X20" s="34"/>
      <c r="Y20" s="34"/>
      <c r="Z20" s="34"/>
      <c r="AA20" s="34"/>
      <c r="AB20" s="34"/>
    </row>
    <row r="21" spans="1:28" ht="12.75" customHeight="1" x14ac:dyDescent="0.2">
      <c r="A21" s="527">
        <v>2021</v>
      </c>
      <c r="B21" s="258">
        <v>0</v>
      </c>
      <c r="C21" s="257">
        <v>13738158</v>
      </c>
      <c r="D21" s="257">
        <v>42850459</v>
      </c>
      <c r="E21" s="1040">
        <v>0</v>
      </c>
      <c r="F21" s="1033">
        <v>56588617</v>
      </c>
      <c r="G21" s="230">
        <v>0</v>
      </c>
      <c r="H21" s="257">
        <v>303521331</v>
      </c>
      <c r="I21" s="257">
        <v>5932836</v>
      </c>
      <c r="J21" s="1040">
        <v>0</v>
      </c>
      <c r="K21" s="231">
        <v>309454167</v>
      </c>
      <c r="L21" s="230">
        <v>2354270424.4399996</v>
      </c>
      <c r="M21" s="257">
        <v>13129509573.09</v>
      </c>
      <c r="N21" s="257">
        <v>2337620676</v>
      </c>
      <c r="O21" s="1040">
        <v>98939944.850000009</v>
      </c>
      <c r="P21" s="1019">
        <v>17920340618.380001</v>
      </c>
      <c r="Q21" s="1050">
        <v>21808523972.619999</v>
      </c>
      <c r="R21" s="1012">
        <v>30928745138.830002</v>
      </c>
      <c r="S21" s="1012">
        <v>19913438580.73</v>
      </c>
      <c r="T21" s="1053">
        <v>5283607294.3999996</v>
      </c>
      <c r="U21" s="1052">
        <v>77934314986.579987</v>
      </c>
      <c r="V21" s="34"/>
      <c r="W21" s="34"/>
      <c r="X21" s="34"/>
      <c r="Y21" s="34"/>
      <c r="Z21" s="34"/>
      <c r="AA21" s="34"/>
      <c r="AB21" s="34"/>
    </row>
    <row r="22" spans="1:28" ht="12.75" customHeight="1" x14ac:dyDescent="0.2">
      <c r="A22" s="527">
        <v>2022</v>
      </c>
      <c r="B22" s="258">
        <v>0</v>
      </c>
      <c r="C22" s="257">
        <v>8422010.1699999999</v>
      </c>
      <c r="D22" s="257">
        <v>37358475.140000001</v>
      </c>
      <c r="E22" s="1040">
        <v>0</v>
      </c>
      <c r="F22" s="1033">
        <v>45780485.310000002</v>
      </c>
      <c r="G22" s="230">
        <v>0</v>
      </c>
      <c r="H22" s="257">
        <v>238493929.18000001</v>
      </c>
      <c r="I22" s="257">
        <v>7650463.4299999997</v>
      </c>
      <c r="J22" s="1040">
        <v>0</v>
      </c>
      <c r="K22" s="231">
        <v>246144392.61000001</v>
      </c>
      <c r="L22" s="230">
        <v>2768420785.2399998</v>
      </c>
      <c r="M22" s="257">
        <v>13442573875.860001</v>
      </c>
      <c r="N22" s="257">
        <v>2851955674.5300007</v>
      </c>
      <c r="O22" s="1040">
        <v>133693752.16999999</v>
      </c>
      <c r="P22" s="1019">
        <v>19196644087.799999</v>
      </c>
      <c r="Q22" s="1050">
        <v>23832625469.419998</v>
      </c>
      <c r="R22" s="1012">
        <v>33172791168.580002</v>
      </c>
      <c r="S22" s="1012">
        <v>23108469147.360001</v>
      </c>
      <c r="T22" s="1053">
        <v>8588990819.7399988</v>
      </c>
      <c r="U22" s="1052">
        <v>88702876605.100006</v>
      </c>
      <c r="V22" s="34"/>
      <c r="W22" s="34"/>
      <c r="X22" s="34"/>
      <c r="Y22" s="34"/>
      <c r="Z22" s="34"/>
      <c r="AA22" s="34"/>
      <c r="AB22" s="34"/>
    </row>
    <row r="23" spans="1:28" ht="12.75" customHeight="1" x14ac:dyDescent="0.2">
      <c r="A23" s="527">
        <v>2023</v>
      </c>
      <c r="B23" s="258">
        <v>0</v>
      </c>
      <c r="C23" s="257">
        <v>9213367</v>
      </c>
      <c r="D23" s="257">
        <v>34434612</v>
      </c>
      <c r="E23" s="1040">
        <v>0</v>
      </c>
      <c r="F23" s="1033">
        <v>43647979</v>
      </c>
      <c r="G23" s="230">
        <v>0</v>
      </c>
      <c r="H23" s="257">
        <v>238784255</v>
      </c>
      <c r="I23" s="257">
        <v>9346295</v>
      </c>
      <c r="J23" s="1040">
        <v>0</v>
      </c>
      <c r="K23" s="231">
        <v>248130550</v>
      </c>
      <c r="L23" s="230">
        <v>1197627650.8199999</v>
      </c>
      <c r="M23" s="257">
        <v>8866713059.3099976</v>
      </c>
      <c r="N23" s="257">
        <v>1454054535.97</v>
      </c>
      <c r="O23" s="1040">
        <v>114475982.14000002</v>
      </c>
      <c r="P23" s="1019">
        <v>11632871228.239998</v>
      </c>
      <c r="Q23" s="1050">
        <v>14438603460.799999</v>
      </c>
      <c r="R23" s="1012">
        <v>23875260817.77</v>
      </c>
      <c r="S23" s="1012">
        <v>20744441917.330002</v>
      </c>
      <c r="T23" s="1053">
        <v>7929438955.5</v>
      </c>
      <c r="U23" s="1052">
        <v>66987745151.400002</v>
      </c>
      <c r="V23" s="34"/>
      <c r="W23" s="34"/>
      <c r="X23" s="34"/>
      <c r="Y23" s="34"/>
      <c r="Z23" s="34"/>
      <c r="AA23" s="34"/>
      <c r="AB23" s="34"/>
    </row>
    <row r="24" spans="1:28" ht="12.75" customHeight="1" x14ac:dyDescent="0.2">
      <c r="A24" s="527">
        <v>2024</v>
      </c>
      <c r="B24" s="258">
        <v>2534821</v>
      </c>
      <c r="C24" s="257">
        <v>8871874</v>
      </c>
      <c r="D24" s="257">
        <v>39289726</v>
      </c>
      <c r="E24" s="1040">
        <v>0</v>
      </c>
      <c r="F24" s="1033">
        <v>50696421</v>
      </c>
      <c r="G24" s="230" t="e">
        <v>#N/A</v>
      </c>
      <c r="H24" s="257" t="e">
        <v>#N/A</v>
      </c>
      <c r="I24" s="257" t="e">
        <v>#N/A</v>
      </c>
      <c r="J24" s="1040" t="e">
        <v>#N/A</v>
      </c>
      <c r="K24" s="231" t="e">
        <v>#N/A</v>
      </c>
      <c r="L24" s="605">
        <v>1356573958.55</v>
      </c>
      <c r="M24" s="1011">
        <v>11724177181.66</v>
      </c>
      <c r="N24" s="1011">
        <v>1524178466.03</v>
      </c>
      <c r="O24" s="1056">
        <v>136259214.92000002</v>
      </c>
      <c r="P24" s="1029">
        <v>14741188821.16</v>
      </c>
      <c r="Q24" s="1054">
        <v>18276634780.389999</v>
      </c>
      <c r="R24" s="604">
        <v>29655521064.040001</v>
      </c>
      <c r="S24" s="604">
        <v>22053967756.360001</v>
      </c>
      <c r="T24" s="1057">
        <v>9717083121.460001</v>
      </c>
      <c r="U24" s="1055">
        <v>79703206722.25</v>
      </c>
      <c r="V24" s="34"/>
      <c r="W24" s="34"/>
      <c r="X24" s="34"/>
      <c r="Y24" s="34"/>
      <c r="Z24" s="34"/>
      <c r="AA24" s="34"/>
      <c r="AB24" s="34"/>
    </row>
    <row r="25" spans="1:28" ht="12.75" customHeight="1" x14ac:dyDescent="0.2">
      <c r="A25" s="527">
        <v>2025</v>
      </c>
      <c r="B25" s="258">
        <v>765111.07</v>
      </c>
      <c r="C25" s="257">
        <v>8211309.1399999997</v>
      </c>
      <c r="D25" s="257">
        <v>26174321.23</v>
      </c>
      <c r="E25" s="1040">
        <v>0</v>
      </c>
      <c r="F25" s="1033">
        <v>35150741.439999998</v>
      </c>
      <c r="G25" s="230" t="e">
        <v>#N/A</v>
      </c>
      <c r="H25" s="257" t="e">
        <v>#N/A</v>
      </c>
      <c r="I25" s="257" t="e">
        <v>#N/A</v>
      </c>
      <c r="J25" s="1040" t="e">
        <v>#N/A</v>
      </c>
      <c r="K25" s="231" t="e">
        <v>#N/A</v>
      </c>
      <c r="L25" s="605">
        <v>2631088737.9299998</v>
      </c>
      <c r="M25" s="1011">
        <v>11915765574.500002</v>
      </c>
      <c r="N25" s="1011">
        <v>1498583567.0799999</v>
      </c>
      <c r="O25" s="1056">
        <v>136252831.17000002</v>
      </c>
      <c r="P25" s="1029">
        <v>16181690710.680002</v>
      </c>
      <c r="Q25" s="1054">
        <v>22143864622.25</v>
      </c>
      <c r="R25" s="604">
        <v>30467250096.630001</v>
      </c>
      <c r="S25" s="604">
        <v>23379684925.73</v>
      </c>
      <c r="T25" s="1057">
        <v>11086165428.390001</v>
      </c>
      <c r="U25" s="1055">
        <v>87076965073</v>
      </c>
      <c r="V25" s="34"/>
      <c r="W25" s="34"/>
      <c r="X25" s="34"/>
      <c r="Y25" s="34"/>
      <c r="Z25" s="34"/>
      <c r="AA25" s="34"/>
      <c r="AB25" s="34"/>
    </row>
    <row r="26" spans="1:28" ht="12.75" customHeight="1" x14ac:dyDescent="0.2">
      <c r="A26" s="527">
        <v>2026</v>
      </c>
      <c r="B26" s="258" t="e">
        <v>#N/A</v>
      </c>
      <c r="C26" s="257" t="e">
        <v>#N/A</v>
      </c>
      <c r="D26" s="257" t="e">
        <v>#N/A</v>
      </c>
      <c r="E26" s="1040" t="e">
        <v>#N/A</v>
      </c>
      <c r="F26" s="1033" t="e">
        <v>#N/A</v>
      </c>
      <c r="G26" s="230" t="e">
        <v>#N/A</v>
      </c>
      <c r="H26" s="257" t="e">
        <v>#N/A</v>
      </c>
      <c r="I26" s="257" t="e">
        <v>#N/A</v>
      </c>
      <c r="J26" s="1040" t="e">
        <v>#N/A</v>
      </c>
      <c r="K26" s="231" t="e">
        <v>#N/A</v>
      </c>
      <c r="L26" s="230" t="e">
        <v>#N/A</v>
      </c>
      <c r="M26" s="257" t="e">
        <v>#N/A</v>
      </c>
      <c r="N26" s="257" t="e">
        <v>#N/A</v>
      </c>
      <c r="O26" s="1040" t="e">
        <v>#N/A</v>
      </c>
      <c r="P26" s="1019" t="e">
        <v>#N/A</v>
      </c>
      <c r="Q26" s="706" t="e">
        <v>#N/A</v>
      </c>
      <c r="R26" s="707" t="e">
        <v>#N/A</v>
      </c>
      <c r="S26" s="707" t="e">
        <v>#N/A</v>
      </c>
      <c r="T26" s="1043" t="e">
        <v>#N/A</v>
      </c>
      <c r="U26" s="1042" t="e">
        <v>#N/A</v>
      </c>
      <c r="V26" s="34"/>
      <c r="W26" s="34"/>
      <c r="X26" s="34"/>
      <c r="Y26" s="34"/>
      <c r="Z26" s="34"/>
      <c r="AA26" s="34"/>
      <c r="AB26" s="34"/>
    </row>
    <row r="27" spans="1:28" ht="12.75" customHeight="1" x14ac:dyDescent="0.2">
      <c r="A27" s="527">
        <v>2027</v>
      </c>
      <c r="B27" s="258" t="e">
        <v>#N/A</v>
      </c>
      <c r="C27" s="257" t="e">
        <v>#N/A</v>
      </c>
      <c r="D27" s="257" t="e">
        <v>#N/A</v>
      </c>
      <c r="E27" s="1040" t="e">
        <v>#N/A</v>
      </c>
      <c r="F27" s="1033" t="e">
        <v>#N/A</v>
      </c>
      <c r="G27" s="230" t="e">
        <v>#N/A</v>
      </c>
      <c r="H27" s="257" t="e">
        <v>#N/A</v>
      </c>
      <c r="I27" s="257" t="e">
        <v>#N/A</v>
      </c>
      <c r="J27" s="1040" t="e">
        <v>#N/A</v>
      </c>
      <c r="K27" s="231" t="e">
        <v>#N/A</v>
      </c>
      <c r="L27" s="230" t="e">
        <v>#N/A</v>
      </c>
      <c r="M27" s="257" t="e">
        <v>#N/A</v>
      </c>
      <c r="N27" s="257" t="e">
        <v>#N/A</v>
      </c>
      <c r="O27" s="1040" t="e">
        <v>#N/A</v>
      </c>
      <c r="P27" s="1019" t="e">
        <v>#N/A</v>
      </c>
      <c r="Q27" s="706" t="e">
        <v>#N/A</v>
      </c>
      <c r="R27" s="707" t="e">
        <v>#N/A</v>
      </c>
      <c r="S27" s="707" t="e">
        <v>#N/A</v>
      </c>
      <c r="T27" s="1043" t="e">
        <v>#N/A</v>
      </c>
      <c r="U27" s="1042" t="e">
        <v>#N/A</v>
      </c>
      <c r="V27" s="34"/>
      <c r="W27" s="34"/>
      <c r="X27" s="34"/>
      <c r="Y27" s="34"/>
      <c r="Z27" s="34"/>
      <c r="AA27" s="34"/>
      <c r="AB27" s="34"/>
    </row>
    <row r="28" spans="1:28" ht="12.75" customHeight="1" x14ac:dyDescent="0.2">
      <c r="A28" s="527">
        <v>2028</v>
      </c>
      <c r="B28" s="258" t="e">
        <v>#N/A</v>
      </c>
      <c r="C28" s="257" t="e">
        <v>#N/A</v>
      </c>
      <c r="D28" s="257" t="e">
        <v>#N/A</v>
      </c>
      <c r="E28" s="1040" t="e">
        <v>#N/A</v>
      </c>
      <c r="F28" s="1033" t="e">
        <v>#N/A</v>
      </c>
      <c r="G28" s="230" t="e">
        <v>#N/A</v>
      </c>
      <c r="H28" s="257" t="e">
        <v>#N/A</v>
      </c>
      <c r="I28" s="257" t="e">
        <v>#N/A</v>
      </c>
      <c r="J28" s="1040" t="e">
        <v>#N/A</v>
      </c>
      <c r="K28" s="231" t="e">
        <v>#N/A</v>
      </c>
      <c r="L28" s="230" t="e">
        <v>#N/A</v>
      </c>
      <c r="M28" s="257" t="e">
        <v>#N/A</v>
      </c>
      <c r="N28" s="257" t="e">
        <v>#N/A</v>
      </c>
      <c r="O28" s="1040" t="e">
        <v>#N/A</v>
      </c>
      <c r="P28" s="1019" t="e">
        <v>#N/A</v>
      </c>
      <c r="Q28" s="706" t="e">
        <v>#N/A</v>
      </c>
      <c r="R28" s="707" t="e">
        <v>#N/A</v>
      </c>
      <c r="S28" s="707" t="e">
        <v>#N/A</v>
      </c>
      <c r="T28" s="1043" t="e">
        <v>#N/A</v>
      </c>
      <c r="U28" s="1042" t="e">
        <v>#N/A</v>
      </c>
      <c r="V28" s="34"/>
      <c r="W28" s="34"/>
      <c r="X28" s="34"/>
      <c r="Y28" s="34"/>
      <c r="Z28" s="34"/>
      <c r="AA28" s="34"/>
      <c r="AB28" s="34"/>
    </row>
    <row r="29" spans="1:28" ht="12.75" customHeight="1" x14ac:dyDescent="0.2">
      <c r="A29" s="527">
        <v>2029</v>
      </c>
      <c r="B29" s="258" t="e">
        <v>#N/A</v>
      </c>
      <c r="C29" s="257" t="e">
        <v>#N/A</v>
      </c>
      <c r="D29" s="257" t="e">
        <v>#N/A</v>
      </c>
      <c r="E29" s="1040" t="e">
        <v>#N/A</v>
      </c>
      <c r="F29" s="1033" t="e">
        <v>#N/A</v>
      </c>
      <c r="G29" s="230" t="e">
        <v>#N/A</v>
      </c>
      <c r="H29" s="257" t="e">
        <v>#N/A</v>
      </c>
      <c r="I29" s="257" t="e">
        <v>#N/A</v>
      </c>
      <c r="J29" s="1040" t="e">
        <v>#N/A</v>
      </c>
      <c r="K29" s="231" t="e">
        <v>#N/A</v>
      </c>
      <c r="L29" s="230" t="e">
        <v>#N/A</v>
      </c>
      <c r="M29" s="257" t="e">
        <v>#N/A</v>
      </c>
      <c r="N29" s="257" t="e">
        <v>#N/A</v>
      </c>
      <c r="O29" s="1040" t="e">
        <v>#N/A</v>
      </c>
      <c r="P29" s="1019" t="e">
        <v>#N/A</v>
      </c>
      <c r="Q29" s="706" t="e">
        <v>#N/A</v>
      </c>
      <c r="R29" s="707" t="e">
        <v>#N/A</v>
      </c>
      <c r="S29" s="707" t="e">
        <v>#N/A</v>
      </c>
      <c r="T29" s="1043" t="e">
        <v>#N/A</v>
      </c>
      <c r="U29" s="1042" t="e">
        <v>#N/A</v>
      </c>
      <c r="V29" s="34"/>
      <c r="W29" s="34"/>
      <c r="X29" s="34"/>
      <c r="Y29" s="34"/>
      <c r="Z29" s="34"/>
      <c r="AA29" s="34"/>
      <c r="AB29" s="34"/>
    </row>
    <row r="30" spans="1:28" ht="12.75" customHeight="1" thickBot="1" x14ac:dyDescent="0.25">
      <c r="A30" s="528">
        <v>2030</v>
      </c>
      <c r="B30" s="542" t="e">
        <v>#N/A</v>
      </c>
      <c r="C30" s="545" t="e">
        <v>#N/A</v>
      </c>
      <c r="D30" s="545" t="e">
        <v>#N/A</v>
      </c>
      <c r="E30" s="1041" t="e">
        <v>#N/A</v>
      </c>
      <c r="F30" s="1034" t="e">
        <v>#N/A</v>
      </c>
      <c r="G30" s="544" t="e">
        <v>#N/A</v>
      </c>
      <c r="H30" s="545" t="e">
        <v>#N/A</v>
      </c>
      <c r="I30" s="545" t="e">
        <v>#N/A</v>
      </c>
      <c r="J30" s="1041" t="e">
        <v>#N/A</v>
      </c>
      <c r="K30" s="543" t="e">
        <v>#N/A</v>
      </c>
      <c r="L30" s="544" t="e">
        <v>#N/A</v>
      </c>
      <c r="M30" s="545" t="e">
        <v>#N/A</v>
      </c>
      <c r="N30" s="545" t="e">
        <v>#N/A</v>
      </c>
      <c r="O30" s="1041" t="e">
        <v>#N/A</v>
      </c>
      <c r="P30" s="1020" t="e">
        <v>#N/A</v>
      </c>
      <c r="Q30" s="716" t="e">
        <v>#N/A</v>
      </c>
      <c r="R30" s="717" t="e">
        <v>#N/A</v>
      </c>
      <c r="S30" s="717" t="e">
        <v>#N/A</v>
      </c>
      <c r="T30" s="1044" t="e">
        <v>#N/A</v>
      </c>
      <c r="U30" s="1045" t="e">
        <v>#N/A</v>
      </c>
      <c r="V30" s="34"/>
      <c r="W30" s="34"/>
      <c r="X30" s="34"/>
      <c r="Y30" s="34"/>
      <c r="Z30" s="34"/>
      <c r="AA30" s="34"/>
      <c r="AB30" s="34"/>
    </row>
    <row r="31" spans="1:28" ht="12.75" customHeight="1" x14ac:dyDescent="0.2">
      <c r="A31" s="38"/>
      <c r="B31" s="40"/>
      <c r="C31" s="39"/>
      <c r="D31" s="39"/>
      <c r="E31" s="39"/>
      <c r="F31" s="39"/>
      <c r="G31" s="39"/>
      <c r="H31" s="39"/>
      <c r="I31" s="39"/>
      <c r="J31" s="39"/>
      <c r="K31" s="39"/>
      <c r="L31" s="39"/>
      <c r="M31" s="39"/>
      <c r="N31" s="39"/>
      <c r="O31" s="39"/>
      <c r="P31" s="39"/>
      <c r="Q31" s="34"/>
      <c r="R31" s="34"/>
      <c r="S31" s="34"/>
      <c r="T31" s="34"/>
      <c r="U31" s="34"/>
      <c r="V31" s="34"/>
      <c r="W31" s="34"/>
      <c r="X31" s="34"/>
      <c r="Y31" s="34"/>
      <c r="Z31" s="34"/>
      <c r="AA31" s="34"/>
      <c r="AB31" s="34"/>
    </row>
    <row r="32" spans="1:28" ht="12.75" customHeight="1" x14ac:dyDescent="0.2">
      <c r="A32" s="38"/>
      <c r="B32" s="40"/>
      <c r="C32" s="39"/>
      <c r="D32" s="39"/>
      <c r="E32" s="39"/>
      <c r="F32" s="39"/>
      <c r="G32" s="39"/>
      <c r="H32" s="39"/>
      <c r="I32" s="39"/>
      <c r="J32" s="39"/>
      <c r="K32" s="39"/>
      <c r="L32" s="39"/>
      <c r="M32" s="39"/>
      <c r="N32" s="39"/>
      <c r="O32" s="39"/>
      <c r="P32" s="39"/>
      <c r="Q32" s="34"/>
      <c r="R32" s="34"/>
      <c r="S32" s="34"/>
      <c r="T32" s="34"/>
      <c r="U32" s="34"/>
      <c r="V32" s="34"/>
      <c r="W32" s="34"/>
      <c r="X32" s="34"/>
      <c r="Y32" s="34"/>
      <c r="Z32" s="34"/>
      <c r="AA32" s="34"/>
      <c r="AB32" s="34"/>
    </row>
    <row r="33" spans="1:28" ht="12.75" customHeight="1" x14ac:dyDescent="0.2">
      <c r="A33" s="38"/>
      <c r="B33" s="40"/>
      <c r="C33" s="39"/>
      <c r="D33" s="39"/>
      <c r="E33" s="39"/>
      <c r="F33" s="39"/>
      <c r="G33" s="39"/>
      <c r="H33" s="39"/>
      <c r="I33" s="39"/>
      <c r="J33" s="39"/>
      <c r="K33" s="39"/>
      <c r="L33" s="39"/>
      <c r="M33" s="39"/>
      <c r="N33" s="39"/>
      <c r="O33" s="39"/>
      <c r="P33" s="39"/>
      <c r="Q33" s="34"/>
      <c r="R33" s="34"/>
      <c r="S33" s="34"/>
      <c r="T33" s="34"/>
      <c r="U33" s="34"/>
      <c r="V33" s="34"/>
      <c r="W33" s="34"/>
      <c r="X33" s="34"/>
      <c r="Y33" s="34"/>
      <c r="Z33" s="34"/>
      <c r="AA33" s="34"/>
      <c r="AB33" s="34"/>
    </row>
    <row r="34" spans="1:28" ht="12.75" customHeight="1" x14ac:dyDescent="0.2">
      <c r="A34" s="38"/>
      <c r="B34" s="40"/>
      <c r="C34" s="39"/>
      <c r="D34" s="39"/>
      <c r="E34" s="39"/>
      <c r="F34" s="39"/>
      <c r="G34" s="39"/>
      <c r="H34" s="39"/>
      <c r="I34" s="39"/>
      <c r="J34" s="39"/>
      <c r="K34" s="39"/>
      <c r="L34" s="39"/>
      <c r="M34" s="39"/>
      <c r="N34" s="39"/>
      <c r="O34" s="39"/>
      <c r="P34" s="39"/>
      <c r="Q34" s="34"/>
      <c r="R34" s="34"/>
      <c r="S34" s="34"/>
      <c r="T34" s="34"/>
      <c r="U34" s="34"/>
      <c r="V34" s="34"/>
      <c r="W34" s="34"/>
      <c r="X34" s="34"/>
      <c r="Y34" s="34"/>
      <c r="Z34" s="34"/>
      <c r="AA34" s="34"/>
      <c r="AB34" s="34"/>
    </row>
    <row r="35" spans="1:28" ht="12.75" customHeight="1" x14ac:dyDescent="0.2">
      <c r="A35" s="38"/>
      <c r="B35" s="40"/>
      <c r="C35" s="39"/>
      <c r="D35" s="39"/>
      <c r="E35" s="39"/>
      <c r="F35" s="39"/>
      <c r="G35" s="39"/>
      <c r="H35" s="39"/>
      <c r="I35" s="39"/>
      <c r="J35" s="39"/>
      <c r="K35" s="39"/>
      <c r="L35" s="39"/>
      <c r="M35" s="39"/>
      <c r="N35" s="39"/>
      <c r="O35" s="39"/>
      <c r="P35" s="39"/>
      <c r="Q35" s="34"/>
      <c r="R35" s="34"/>
      <c r="S35" s="34"/>
      <c r="T35" s="34"/>
      <c r="U35" s="34"/>
      <c r="V35" s="34"/>
      <c r="W35" s="34"/>
      <c r="X35" s="34"/>
      <c r="Y35" s="34"/>
      <c r="Z35" s="34"/>
      <c r="AA35" s="34"/>
      <c r="AB35" s="34"/>
    </row>
    <row r="36" spans="1:28" ht="12.75" customHeight="1" x14ac:dyDescent="0.2">
      <c r="A36" s="38"/>
      <c r="B36" s="40"/>
      <c r="C36" s="39"/>
      <c r="D36" s="39"/>
      <c r="E36" s="39"/>
      <c r="F36" s="39"/>
      <c r="G36" s="39"/>
      <c r="H36" s="39"/>
      <c r="I36" s="39"/>
      <c r="J36" s="39"/>
      <c r="K36" s="39"/>
      <c r="L36" s="39"/>
      <c r="M36" s="39"/>
      <c r="N36" s="39"/>
      <c r="O36" s="39"/>
      <c r="P36" s="39"/>
      <c r="Q36" s="34"/>
      <c r="R36" s="34"/>
      <c r="S36" s="34"/>
      <c r="T36" s="34"/>
      <c r="U36" s="34"/>
      <c r="V36" s="34"/>
      <c r="W36" s="34"/>
      <c r="X36" s="34"/>
      <c r="Y36" s="34"/>
      <c r="Z36" s="34"/>
      <c r="AA36" s="34"/>
      <c r="AB36" s="34"/>
    </row>
    <row r="37" spans="1:28" ht="12.75" customHeight="1" x14ac:dyDescent="0.2">
      <c r="A37" s="38"/>
      <c r="B37" s="40"/>
      <c r="C37" s="39"/>
      <c r="D37" s="39"/>
      <c r="E37" s="39"/>
      <c r="F37" s="39"/>
      <c r="G37" s="39"/>
      <c r="H37" s="39"/>
      <c r="I37" s="39"/>
      <c r="J37" s="39"/>
      <c r="K37" s="39"/>
      <c r="L37" s="39"/>
      <c r="M37" s="39"/>
      <c r="N37" s="39"/>
      <c r="O37" s="39"/>
      <c r="P37" s="39"/>
      <c r="Q37" s="34"/>
      <c r="R37" s="34"/>
      <c r="S37" s="34"/>
      <c r="T37" s="34"/>
      <c r="U37" s="34"/>
      <c r="V37" s="34"/>
      <c r="W37" s="34"/>
      <c r="X37" s="34"/>
      <c r="Y37" s="34"/>
      <c r="Z37" s="34"/>
      <c r="AA37" s="34"/>
      <c r="AB37" s="34"/>
    </row>
    <row r="38" spans="1:28" ht="12.75" customHeight="1" x14ac:dyDescent="0.2">
      <c r="A38" s="38"/>
      <c r="B38" s="40"/>
      <c r="C38" s="39"/>
      <c r="D38" s="39"/>
      <c r="E38" s="39"/>
      <c r="F38" s="39"/>
      <c r="G38" s="39"/>
      <c r="H38" s="39"/>
      <c r="I38" s="39"/>
      <c r="J38" s="39"/>
      <c r="K38" s="39"/>
      <c r="L38" s="39"/>
      <c r="M38" s="39"/>
      <c r="N38" s="39"/>
      <c r="O38" s="39"/>
      <c r="P38" s="39"/>
      <c r="Q38" s="34"/>
      <c r="R38" s="34"/>
      <c r="S38" s="34"/>
      <c r="T38" s="34"/>
      <c r="U38" s="34"/>
      <c r="V38" s="34"/>
      <c r="W38" s="34"/>
      <c r="X38" s="34"/>
      <c r="Y38" s="34"/>
      <c r="Z38" s="34"/>
      <c r="AA38" s="34"/>
      <c r="AB38" s="34"/>
    </row>
    <row r="39" spans="1:28" ht="12.75" customHeight="1" x14ac:dyDescent="0.2">
      <c r="A39" s="38"/>
      <c r="B39" s="40"/>
      <c r="C39" s="39"/>
      <c r="D39" s="39"/>
      <c r="E39" s="39"/>
      <c r="F39" s="39"/>
      <c r="G39" s="39"/>
      <c r="H39" s="39"/>
      <c r="I39" s="39"/>
      <c r="J39" s="39"/>
      <c r="K39" s="39"/>
      <c r="L39" s="39"/>
      <c r="M39" s="39"/>
      <c r="N39" s="39"/>
      <c r="O39" s="39"/>
      <c r="P39" s="39"/>
      <c r="Q39" s="34"/>
      <c r="R39" s="34"/>
      <c r="S39" s="34"/>
      <c r="T39" s="34"/>
      <c r="U39" s="34"/>
      <c r="V39" s="34"/>
      <c r="W39" s="34"/>
      <c r="X39" s="34"/>
      <c r="Y39" s="34"/>
      <c r="Z39" s="34"/>
      <c r="AA39" s="34"/>
      <c r="AB39" s="34"/>
    </row>
    <row r="40" spans="1:28" ht="12.75" customHeight="1" x14ac:dyDescent="0.2">
      <c r="A40" s="38"/>
      <c r="B40" s="40"/>
      <c r="C40" s="39"/>
      <c r="D40" s="39"/>
      <c r="E40" s="39"/>
      <c r="F40" s="39"/>
      <c r="G40" s="39"/>
      <c r="H40" s="39"/>
      <c r="I40" s="39"/>
      <c r="J40" s="39"/>
      <c r="K40" s="39"/>
      <c r="L40" s="39"/>
      <c r="M40" s="39"/>
      <c r="N40" s="39"/>
      <c r="O40" s="39"/>
      <c r="P40" s="39"/>
      <c r="Q40" s="34"/>
      <c r="R40" s="34"/>
      <c r="S40" s="34"/>
      <c r="T40" s="34"/>
      <c r="U40" s="34"/>
      <c r="V40" s="34"/>
      <c r="W40" s="34"/>
      <c r="X40" s="34"/>
      <c r="Y40" s="34"/>
      <c r="Z40" s="34"/>
      <c r="AA40" s="34"/>
      <c r="AB40" s="34"/>
    </row>
    <row r="41" spans="1:28" ht="12.75" customHeight="1" x14ac:dyDescent="0.2">
      <c r="A41" s="38"/>
      <c r="B41" s="40"/>
      <c r="C41" s="39"/>
      <c r="D41" s="39"/>
      <c r="E41" s="39"/>
      <c r="F41" s="39"/>
      <c r="G41" s="39"/>
      <c r="H41" s="39"/>
      <c r="I41" s="39"/>
      <c r="J41" s="39"/>
      <c r="K41" s="39"/>
      <c r="L41" s="39"/>
      <c r="M41" s="39"/>
      <c r="N41" s="39"/>
      <c r="O41" s="39"/>
      <c r="P41" s="39"/>
      <c r="Q41" s="34"/>
      <c r="R41" s="34"/>
      <c r="S41" s="34"/>
      <c r="T41" s="34"/>
      <c r="U41" s="34"/>
      <c r="V41" s="34"/>
      <c r="W41" s="34"/>
      <c r="X41" s="34"/>
      <c r="Y41" s="34"/>
      <c r="Z41" s="34"/>
      <c r="AA41" s="34"/>
      <c r="AB41" s="34"/>
    </row>
    <row r="42" spans="1:28" ht="12.75" customHeight="1" x14ac:dyDescent="0.2">
      <c r="A42" s="38"/>
      <c r="B42" s="40"/>
      <c r="C42" s="39"/>
      <c r="D42" s="39"/>
      <c r="E42" s="39"/>
      <c r="F42" s="39"/>
      <c r="G42" s="39"/>
      <c r="H42" s="39"/>
      <c r="I42" s="39"/>
      <c r="J42" s="39"/>
      <c r="K42" s="39"/>
      <c r="L42" s="39"/>
      <c r="M42" s="39"/>
      <c r="N42" s="39"/>
      <c r="O42" s="39"/>
      <c r="P42" s="39"/>
      <c r="Q42" s="34"/>
      <c r="R42" s="34"/>
      <c r="S42" s="34"/>
      <c r="T42" s="34"/>
      <c r="U42" s="34"/>
      <c r="V42" s="34"/>
      <c r="W42" s="34"/>
      <c r="X42" s="34"/>
      <c r="Y42" s="34"/>
      <c r="Z42" s="34"/>
      <c r="AA42" s="34"/>
      <c r="AB42" s="34"/>
    </row>
    <row r="43" spans="1:28" ht="12.75" customHeight="1" x14ac:dyDescent="0.2">
      <c r="A43" s="38"/>
      <c r="B43" s="40"/>
      <c r="C43" s="39"/>
      <c r="D43" s="39"/>
      <c r="E43" s="39"/>
      <c r="F43" s="39"/>
      <c r="G43" s="39"/>
      <c r="H43" s="39"/>
      <c r="I43" s="39"/>
      <c r="J43" s="39"/>
      <c r="K43" s="39"/>
      <c r="L43" s="39"/>
      <c r="M43" s="39"/>
      <c r="N43" s="39"/>
      <c r="O43" s="39"/>
      <c r="P43" s="39"/>
      <c r="Q43" s="34"/>
      <c r="R43" s="34"/>
      <c r="S43" s="34"/>
      <c r="T43" s="34"/>
      <c r="U43" s="34"/>
      <c r="V43" s="34"/>
      <c r="W43" s="34"/>
      <c r="X43" s="34"/>
      <c r="Y43" s="34"/>
      <c r="Z43" s="34"/>
      <c r="AA43" s="34"/>
      <c r="AB43" s="34"/>
    </row>
    <row r="44" spans="1:28" ht="12.75" customHeight="1" x14ac:dyDescent="0.2">
      <c r="A44" s="38"/>
      <c r="B44" s="40"/>
      <c r="C44" s="39"/>
      <c r="D44" s="39"/>
      <c r="E44" s="39"/>
      <c r="F44" s="39"/>
      <c r="G44" s="39"/>
      <c r="H44" s="39"/>
      <c r="I44" s="39"/>
      <c r="J44" s="39"/>
      <c r="K44" s="39"/>
      <c r="L44" s="39"/>
      <c r="M44" s="39"/>
      <c r="N44" s="39"/>
      <c r="O44" s="39"/>
      <c r="P44" s="39"/>
      <c r="Q44" s="34"/>
      <c r="R44" s="34"/>
      <c r="S44" s="34"/>
      <c r="T44" s="34"/>
      <c r="U44" s="34"/>
      <c r="V44" s="34"/>
      <c r="W44" s="34"/>
      <c r="X44" s="34"/>
      <c r="Y44" s="34"/>
      <c r="Z44" s="34"/>
      <c r="AA44" s="34"/>
      <c r="AB44" s="34"/>
    </row>
    <row r="45" spans="1:28" ht="12.75" customHeight="1" x14ac:dyDescent="0.2">
      <c r="A45" s="38"/>
      <c r="B45" s="40"/>
      <c r="C45" s="39"/>
      <c r="D45" s="39"/>
      <c r="E45" s="39"/>
      <c r="F45" s="39"/>
      <c r="G45" s="39"/>
      <c r="H45" s="39"/>
      <c r="I45" s="39"/>
      <c r="J45" s="39"/>
      <c r="K45" s="39"/>
      <c r="L45" s="39"/>
      <c r="M45" s="39"/>
      <c r="N45" s="39"/>
      <c r="O45" s="39"/>
      <c r="P45" s="39"/>
      <c r="Q45" s="34"/>
      <c r="R45" s="34"/>
      <c r="S45" s="34"/>
      <c r="T45" s="34"/>
      <c r="U45" s="34"/>
      <c r="V45" s="34"/>
      <c r="W45" s="34"/>
      <c r="X45" s="34"/>
      <c r="Y45" s="34"/>
      <c r="Z45" s="34"/>
      <c r="AA45" s="34"/>
      <c r="AB45" s="34"/>
    </row>
    <row r="46" spans="1:28" ht="12.75" customHeight="1" x14ac:dyDescent="0.2">
      <c r="A46" s="38"/>
      <c r="B46" s="40"/>
      <c r="C46" s="39"/>
      <c r="D46" s="39"/>
      <c r="E46" s="39"/>
      <c r="F46" s="39"/>
      <c r="G46" s="39"/>
      <c r="H46" s="39"/>
      <c r="I46" s="39"/>
      <c r="J46" s="39"/>
      <c r="K46" s="39"/>
      <c r="L46" s="39"/>
      <c r="M46" s="39"/>
      <c r="N46" s="39"/>
      <c r="O46" s="39"/>
      <c r="P46" s="39"/>
      <c r="Q46" s="34"/>
      <c r="R46" s="34"/>
      <c r="S46" s="34"/>
      <c r="T46" s="34"/>
      <c r="U46" s="34"/>
      <c r="V46" s="34"/>
      <c r="W46" s="34"/>
      <c r="X46" s="34"/>
      <c r="Y46" s="34"/>
      <c r="Z46" s="34"/>
      <c r="AA46" s="34"/>
      <c r="AB46" s="34"/>
    </row>
    <row r="47" spans="1:28" ht="12.75" customHeight="1" x14ac:dyDescent="0.2">
      <c r="A47" s="38"/>
      <c r="B47" s="40"/>
      <c r="C47" s="39"/>
      <c r="D47" s="39"/>
      <c r="E47" s="39"/>
      <c r="F47" s="39"/>
      <c r="G47" s="39"/>
      <c r="H47" s="39"/>
      <c r="I47" s="39"/>
      <c r="J47" s="39"/>
      <c r="K47" s="39"/>
      <c r="L47" s="39"/>
      <c r="M47" s="39"/>
      <c r="N47" s="39"/>
      <c r="O47" s="39"/>
      <c r="P47" s="39"/>
      <c r="Q47" s="34"/>
      <c r="R47" s="34"/>
      <c r="S47" s="34"/>
      <c r="T47" s="34"/>
      <c r="U47" s="34"/>
      <c r="V47" s="34"/>
      <c r="W47" s="34"/>
      <c r="X47" s="34"/>
      <c r="Y47" s="34"/>
      <c r="Z47" s="34"/>
      <c r="AA47" s="34"/>
      <c r="AB47" s="34"/>
    </row>
    <row r="48" spans="1:28" ht="12.75" customHeight="1" x14ac:dyDescent="0.2">
      <c r="A48" s="38"/>
      <c r="B48" s="40"/>
      <c r="C48" s="39"/>
      <c r="D48" s="39"/>
      <c r="E48" s="39"/>
      <c r="F48" s="39"/>
      <c r="G48" s="39"/>
      <c r="H48" s="39"/>
      <c r="I48" s="39"/>
      <c r="J48" s="39"/>
      <c r="K48" s="39"/>
      <c r="L48" s="39"/>
      <c r="M48" s="39"/>
      <c r="N48" s="39"/>
      <c r="O48" s="39"/>
      <c r="P48" s="39"/>
      <c r="Q48" s="34"/>
      <c r="R48" s="34"/>
      <c r="S48" s="34"/>
      <c r="T48" s="34"/>
      <c r="U48" s="34"/>
      <c r="V48" s="34"/>
      <c r="W48" s="34"/>
      <c r="X48" s="34"/>
      <c r="Y48" s="34"/>
      <c r="Z48" s="34"/>
      <c r="AA48" s="34"/>
      <c r="AB48" s="34"/>
    </row>
    <row r="49" spans="1:28" ht="12.75" customHeight="1" x14ac:dyDescent="0.2">
      <c r="A49" s="38"/>
      <c r="B49" s="40"/>
      <c r="C49" s="39"/>
      <c r="D49" s="39"/>
      <c r="E49" s="39"/>
      <c r="F49" s="39"/>
      <c r="G49" s="39"/>
      <c r="H49" s="39"/>
      <c r="I49" s="39"/>
      <c r="J49" s="39"/>
      <c r="K49" s="39"/>
      <c r="L49" s="39"/>
      <c r="M49" s="39"/>
      <c r="N49" s="39"/>
      <c r="O49" s="39"/>
      <c r="P49" s="39"/>
      <c r="Q49" s="34"/>
      <c r="R49" s="34"/>
      <c r="S49" s="34"/>
      <c r="T49" s="34"/>
      <c r="U49" s="34"/>
      <c r="V49" s="34"/>
      <c r="W49" s="34"/>
      <c r="X49" s="34"/>
      <c r="Y49" s="34"/>
      <c r="Z49" s="34"/>
      <c r="AA49" s="34"/>
      <c r="AB49" s="34"/>
    </row>
    <row r="50" spans="1:28" ht="12.75" customHeight="1" x14ac:dyDescent="0.2">
      <c r="A50" s="38"/>
      <c r="B50" s="40"/>
      <c r="C50" s="39"/>
      <c r="D50" s="39"/>
      <c r="E50" s="39"/>
      <c r="F50" s="39"/>
      <c r="G50" s="39"/>
      <c r="H50" s="39"/>
      <c r="I50" s="39"/>
      <c r="J50" s="39"/>
      <c r="K50" s="39"/>
      <c r="L50" s="39"/>
      <c r="M50" s="39"/>
      <c r="N50" s="39"/>
      <c r="O50" s="39"/>
      <c r="P50" s="39"/>
      <c r="Q50" s="34"/>
      <c r="R50" s="34"/>
      <c r="S50" s="34"/>
      <c r="T50" s="34"/>
      <c r="U50" s="34"/>
      <c r="V50" s="34"/>
      <c r="W50" s="34"/>
      <c r="X50" s="34"/>
      <c r="Y50" s="34"/>
      <c r="Z50" s="34"/>
      <c r="AA50" s="34"/>
      <c r="AB50" s="34"/>
    </row>
    <row r="51" spans="1:28" ht="12.75" customHeight="1" x14ac:dyDescent="0.2">
      <c r="A51" s="38"/>
      <c r="B51" s="40"/>
      <c r="C51" s="39"/>
      <c r="D51" s="39"/>
      <c r="E51" s="39"/>
      <c r="F51" s="39"/>
      <c r="G51" s="39"/>
      <c r="H51" s="39"/>
      <c r="I51" s="39"/>
      <c r="J51" s="39"/>
      <c r="K51" s="39"/>
      <c r="L51" s="39"/>
      <c r="M51" s="39"/>
      <c r="N51" s="39"/>
      <c r="O51" s="39"/>
      <c r="P51" s="39"/>
      <c r="Q51" s="34"/>
      <c r="R51" s="34"/>
      <c r="S51" s="34"/>
      <c r="T51" s="34"/>
      <c r="U51" s="34"/>
      <c r="V51" s="34"/>
      <c r="W51" s="34"/>
      <c r="X51" s="34"/>
      <c r="Y51" s="34"/>
      <c r="Z51" s="34"/>
      <c r="AA51" s="34"/>
      <c r="AB51" s="34"/>
    </row>
    <row r="52" spans="1:28" ht="12.75" customHeight="1" x14ac:dyDescent="0.2">
      <c r="A52" s="38"/>
      <c r="B52" s="40"/>
      <c r="C52" s="39"/>
      <c r="D52" s="39"/>
      <c r="E52" s="39"/>
      <c r="F52" s="39"/>
      <c r="G52" s="39"/>
      <c r="H52" s="39"/>
      <c r="I52" s="39"/>
      <c r="J52" s="39"/>
      <c r="K52" s="39"/>
      <c r="L52" s="39"/>
      <c r="M52" s="39"/>
      <c r="N52" s="39"/>
      <c r="O52" s="39"/>
      <c r="P52" s="39"/>
      <c r="Q52" s="34"/>
      <c r="R52" s="34"/>
      <c r="S52" s="34"/>
      <c r="T52" s="34"/>
      <c r="U52" s="34"/>
      <c r="V52" s="34"/>
      <c r="W52" s="34"/>
      <c r="X52" s="34"/>
      <c r="Y52" s="34"/>
      <c r="Z52" s="34"/>
      <c r="AA52" s="34"/>
      <c r="AB52" s="34"/>
    </row>
    <row r="53" spans="1:28" ht="12.75" customHeight="1" x14ac:dyDescent="0.2">
      <c r="A53" s="38"/>
      <c r="B53" s="40"/>
      <c r="C53" s="39"/>
      <c r="D53" s="39"/>
      <c r="E53" s="39"/>
      <c r="F53" s="39"/>
      <c r="G53" s="39"/>
      <c r="H53" s="39"/>
      <c r="I53" s="39"/>
      <c r="J53" s="39"/>
      <c r="K53" s="39"/>
      <c r="L53" s="39"/>
      <c r="M53" s="39"/>
      <c r="N53" s="39"/>
      <c r="O53" s="39"/>
      <c r="P53" s="39"/>
      <c r="Q53" s="34"/>
      <c r="R53" s="34"/>
      <c r="S53" s="34"/>
      <c r="T53" s="34"/>
      <c r="U53" s="34"/>
      <c r="V53" s="34"/>
      <c r="W53" s="34"/>
      <c r="X53" s="34"/>
      <c r="Y53" s="34"/>
      <c r="Z53" s="34"/>
      <c r="AA53" s="34"/>
      <c r="AB53" s="34"/>
    </row>
    <row r="54" spans="1:28" ht="12.75" customHeight="1" x14ac:dyDescent="0.2">
      <c r="A54" s="38"/>
      <c r="B54" s="40"/>
      <c r="C54" s="39"/>
      <c r="D54" s="39"/>
      <c r="E54" s="39"/>
      <c r="F54" s="39"/>
      <c r="G54" s="39"/>
      <c r="H54" s="39"/>
      <c r="I54" s="39"/>
      <c r="J54" s="39"/>
      <c r="K54" s="39"/>
      <c r="L54" s="39"/>
      <c r="M54" s="39"/>
      <c r="N54" s="39"/>
      <c r="O54" s="39"/>
      <c r="P54" s="39"/>
      <c r="Q54" s="34"/>
      <c r="R54" s="34"/>
      <c r="S54" s="34"/>
      <c r="T54" s="34"/>
      <c r="U54" s="34"/>
      <c r="V54" s="34"/>
      <c r="W54" s="34"/>
      <c r="X54" s="34"/>
      <c r="Y54" s="34"/>
      <c r="Z54" s="34"/>
      <c r="AA54" s="34"/>
      <c r="AB54" s="34"/>
    </row>
    <row r="55" spans="1:28" ht="12.75" customHeight="1" x14ac:dyDescent="0.2">
      <c r="A55" s="38"/>
      <c r="B55" s="40"/>
      <c r="C55" s="39"/>
      <c r="D55" s="39"/>
      <c r="E55" s="39"/>
      <c r="F55" s="39"/>
      <c r="G55" s="39"/>
      <c r="H55" s="39"/>
      <c r="I55" s="39"/>
      <c r="J55" s="39"/>
      <c r="K55" s="39"/>
      <c r="L55" s="39"/>
      <c r="M55" s="39"/>
      <c r="N55" s="39"/>
      <c r="O55" s="39"/>
      <c r="P55" s="39"/>
      <c r="Q55" s="34"/>
      <c r="R55" s="34"/>
      <c r="S55" s="34"/>
      <c r="T55" s="34"/>
      <c r="U55" s="34"/>
      <c r="V55" s="34"/>
      <c r="W55" s="34"/>
      <c r="X55" s="34"/>
      <c r="Y55" s="34"/>
      <c r="Z55" s="34"/>
      <c r="AA55" s="34"/>
      <c r="AB55" s="34"/>
    </row>
    <row r="56" spans="1:28" ht="12.75" customHeight="1" x14ac:dyDescent="0.2">
      <c r="A56" s="38"/>
      <c r="B56" s="40"/>
      <c r="C56" s="39"/>
      <c r="D56" s="39"/>
      <c r="E56" s="39"/>
      <c r="F56" s="39"/>
      <c r="G56" s="39"/>
      <c r="H56" s="39"/>
      <c r="I56" s="39"/>
      <c r="J56" s="39"/>
      <c r="K56" s="39"/>
      <c r="L56" s="39"/>
      <c r="M56" s="39"/>
      <c r="N56" s="39"/>
      <c r="O56" s="39"/>
      <c r="P56" s="39"/>
      <c r="Q56" s="34"/>
      <c r="R56" s="34"/>
      <c r="S56" s="34"/>
      <c r="T56" s="34"/>
      <c r="U56" s="34"/>
      <c r="V56" s="34"/>
      <c r="W56" s="34"/>
      <c r="X56" s="34"/>
      <c r="Y56" s="34"/>
      <c r="Z56" s="34"/>
      <c r="AA56" s="34"/>
      <c r="AB56" s="34"/>
    </row>
    <row r="57" spans="1:28" ht="12.75" customHeight="1" x14ac:dyDescent="0.2">
      <c r="A57" s="38"/>
      <c r="B57" s="40"/>
      <c r="C57" s="39"/>
      <c r="D57" s="39"/>
      <c r="E57" s="39"/>
      <c r="F57" s="39"/>
      <c r="G57" s="39"/>
      <c r="H57" s="39"/>
      <c r="I57" s="39"/>
      <c r="J57" s="39"/>
      <c r="K57" s="39"/>
      <c r="L57" s="39"/>
      <c r="M57" s="39"/>
      <c r="N57" s="39"/>
      <c r="O57" s="39"/>
      <c r="P57" s="39"/>
      <c r="Q57" s="34"/>
      <c r="R57" s="34"/>
      <c r="S57" s="34"/>
      <c r="T57" s="34"/>
      <c r="U57" s="34"/>
      <c r="V57" s="34"/>
      <c r="W57" s="34"/>
      <c r="X57" s="34"/>
      <c r="Y57" s="34"/>
      <c r="Z57" s="34"/>
      <c r="AA57" s="34"/>
      <c r="AB57" s="34"/>
    </row>
    <row r="58" spans="1:28" ht="12.75" customHeight="1" x14ac:dyDescent="0.2">
      <c r="A58" s="38"/>
      <c r="B58" s="40"/>
      <c r="C58" s="39"/>
      <c r="D58" s="39"/>
      <c r="E58" s="39"/>
      <c r="F58" s="39"/>
      <c r="G58" s="39"/>
      <c r="H58" s="39"/>
      <c r="I58" s="39"/>
      <c r="J58" s="39"/>
      <c r="K58" s="39"/>
      <c r="L58" s="39"/>
      <c r="M58" s="39"/>
      <c r="N58" s="39"/>
      <c r="O58" s="39"/>
      <c r="P58" s="39"/>
      <c r="Q58" s="34"/>
      <c r="R58" s="34"/>
      <c r="S58" s="34"/>
      <c r="T58" s="34"/>
      <c r="U58" s="34"/>
      <c r="V58" s="34"/>
      <c r="W58" s="34"/>
      <c r="X58" s="34"/>
      <c r="Y58" s="34"/>
      <c r="Z58" s="34"/>
      <c r="AA58" s="34"/>
      <c r="AB58" s="34"/>
    </row>
    <row r="59" spans="1:28" ht="12.75" customHeight="1" x14ac:dyDescent="0.2">
      <c r="A59" s="38"/>
      <c r="B59" s="40"/>
      <c r="C59" s="39"/>
      <c r="D59" s="39"/>
      <c r="E59" s="39"/>
      <c r="F59" s="39"/>
      <c r="G59" s="39"/>
      <c r="H59" s="39"/>
      <c r="I59" s="39"/>
      <c r="J59" s="39"/>
      <c r="K59" s="39"/>
      <c r="L59" s="39"/>
      <c r="M59" s="39"/>
      <c r="N59" s="39"/>
      <c r="O59" s="39"/>
      <c r="P59" s="39"/>
      <c r="Q59" s="34"/>
      <c r="R59" s="34"/>
      <c r="S59" s="34"/>
      <c r="T59" s="34"/>
      <c r="U59" s="34"/>
      <c r="V59" s="34"/>
      <c r="W59" s="34"/>
      <c r="X59" s="34"/>
      <c r="Y59" s="34"/>
      <c r="Z59" s="34"/>
      <c r="AA59" s="34"/>
      <c r="AB59" s="34"/>
    </row>
    <row r="60" spans="1:28" ht="12.75" customHeight="1" x14ac:dyDescent="0.2">
      <c r="A60" s="38"/>
      <c r="B60" s="40"/>
      <c r="C60" s="39"/>
      <c r="D60" s="39"/>
      <c r="E60" s="39"/>
      <c r="F60" s="39"/>
      <c r="G60" s="39"/>
      <c r="H60" s="39"/>
      <c r="I60" s="39"/>
      <c r="J60" s="39"/>
      <c r="K60" s="39"/>
      <c r="L60" s="39"/>
      <c r="M60" s="39"/>
      <c r="N60" s="39"/>
      <c r="O60" s="39"/>
      <c r="P60" s="39"/>
      <c r="Q60" s="34"/>
      <c r="R60" s="34"/>
      <c r="S60" s="34"/>
      <c r="T60" s="34"/>
      <c r="U60" s="34"/>
      <c r="V60" s="34"/>
      <c r="W60" s="34"/>
      <c r="X60" s="34"/>
      <c r="Y60" s="34"/>
      <c r="Z60" s="34"/>
      <c r="AA60" s="34"/>
      <c r="AB60" s="34"/>
    </row>
    <row r="61" spans="1:28" ht="12.75" customHeight="1" x14ac:dyDescent="0.2">
      <c r="A61" s="38"/>
      <c r="B61" s="40"/>
      <c r="C61" s="39"/>
      <c r="D61" s="39"/>
      <c r="E61" s="39"/>
      <c r="F61" s="39"/>
      <c r="G61" s="39"/>
      <c r="H61" s="39"/>
      <c r="I61" s="39"/>
      <c r="J61" s="39"/>
      <c r="K61" s="39"/>
      <c r="L61" s="39"/>
      <c r="M61" s="39"/>
      <c r="N61" s="39"/>
      <c r="O61" s="39"/>
      <c r="P61" s="39"/>
      <c r="Q61" s="34"/>
      <c r="R61" s="34"/>
      <c r="S61" s="34"/>
      <c r="T61" s="34"/>
      <c r="U61" s="34"/>
      <c r="V61" s="34"/>
      <c r="W61" s="34"/>
      <c r="X61" s="34"/>
      <c r="Y61" s="34"/>
      <c r="Z61" s="34"/>
      <c r="AA61" s="34"/>
      <c r="AB61" s="34"/>
    </row>
    <row r="62" spans="1:28" ht="12.75" customHeight="1" x14ac:dyDescent="0.2">
      <c r="A62" s="38"/>
      <c r="B62" s="40"/>
      <c r="C62" s="39"/>
      <c r="D62" s="39"/>
      <c r="E62" s="39"/>
      <c r="F62" s="39"/>
      <c r="G62" s="39"/>
      <c r="H62" s="39"/>
      <c r="I62" s="39"/>
      <c r="J62" s="39"/>
      <c r="K62" s="39"/>
      <c r="L62" s="39"/>
      <c r="M62" s="39"/>
      <c r="N62" s="39"/>
      <c r="O62" s="39"/>
      <c r="P62" s="39"/>
      <c r="Q62" s="34"/>
      <c r="R62" s="34"/>
      <c r="S62" s="34"/>
      <c r="T62" s="34"/>
      <c r="U62" s="34"/>
      <c r="V62" s="34"/>
      <c r="W62" s="34"/>
      <c r="X62" s="34"/>
      <c r="Y62" s="34"/>
      <c r="Z62" s="34"/>
      <c r="AA62" s="34"/>
      <c r="AB62" s="34"/>
    </row>
    <row r="63" spans="1:28" ht="12.75" customHeight="1" x14ac:dyDescent="0.2">
      <c r="A63" s="38"/>
      <c r="B63" s="40"/>
      <c r="C63" s="39"/>
      <c r="D63" s="39"/>
      <c r="E63" s="39"/>
      <c r="F63" s="39"/>
      <c r="G63" s="39"/>
      <c r="H63" s="39"/>
      <c r="I63" s="39"/>
      <c r="J63" s="39"/>
      <c r="K63" s="39"/>
      <c r="L63" s="39"/>
      <c r="M63" s="39"/>
      <c r="N63" s="39"/>
      <c r="O63" s="39"/>
      <c r="P63" s="39"/>
      <c r="Q63" s="34"/>
      <c r="R63" s="34"/>
      <c r="S63" s="34"/>
      <c r="T63" s="34"/>
      <c r="U63" s="34"/>
      <c r="V63" s="34"/>
      <c r="W63" s="34"/>
      <c r="X63" s="34"/>
      <c r="Y63" s="34"/>
      <c r="Z63" s="34"/>
      <c r="AA63" s="34"/>
      <c r="AB63" s="34"/>
    </row>
    <row r="64" spans="1:28" ht="12.75" customHeight="1" x14ac:dyDescent="0.2">
      <c r="A64" s="38"/>
      <c r="B64" s="40"/>
      <c r="C64" s="39"/>
      <c r="D64" s="39"/>
      <c r="E64" s="39"/>
      <c r="F64" s="39"/>
      <c r="G64" s="39"/>
      <c r="H64" s="39"/>
      <c r="I64" s="39"/>
      <c r="J64" s="39"/>
      <c r="K64" s="39"/>
      <c r="L64" s="39"/>
      <c r="M64" s="39"/>
      <c r="N64" s="39"/>
      <c r="O64" s="39"/>
      <c r="P64" s="39"/>
      <c r="Q64" s="34"/>
      <c r="R64" s="34"/>
      <c r="S64" s="34"/>
      <c r="T64" s="34"/>
      <c r="U64" s="34"/>
      <c r="V64" s="34"/>
      <c r="W64" s="34"/>
      <c r="X64" s="34"/>
      <c r="Y64" s="34"/>
      <c r="Z64" s="34"/>
      <c r="AA64" s="34"/>
      <c r="AB64" s="34"/>
    </row>
    <row r="65" spans="1:28" ht="12.75" customHeight="1" x14ac:dyDescent="0.2">
      <c r="A65" s="38"/>
      <c r="B65" s="40"/>
      <c r="C65" s="39"/>
      <c r="D65" s="39"/>
      <c r="E65" s="39"/>
      <c r="F65" s="39"/>
      <c r="G65" s="39"/>
      <c r="H65" s="39"/>
      <c r="I65" s="39"/>
      <c r="J65" s="39"/>
      <c r="K65" s="39"/>
      <c r="L65" s="39"/>
      <c r="M65" s="39"/>
      <c r="N65" s="39"/>
      <c r="O65" s="39"/>
      <c r="P65" s="39"/>
      <c r="Q65" s="34"/>
      <c r="R65" s="34"/>
      <c r="S65" s="34"/>
      <c r="T65" s="34"/>
      <c r="U65" s="34"/>
      <c r="V65" s="34"/>
      <c r="W65" s="34"/>
      <c r="X65" s="34"/>
      <c r="Y65" s="34"/>
      <c r="Z65" s="34"/>
      <c r="AA65" s="34"/>
      <c r="AB65" s="34"/>
    </row>
    <row r="66" spans="1:28" ht="12.75" customHeight="1" x14ac:dyDescent="0.2">
      <c r="A66" s="38"/>
      <c r="B66" s="40"/>
      <c r="C66" s="39"/>
      <c r="D66" s="39"/>
      <c r="E66" s="39"/>
      <c r="F66" s="39"/>
      <c r="G66" s="39"/>
      <c r="H66" s="39"/>
      <c r="I66" s="39"/>
      <c r="J66" s="39"/>
      <c r="K66" s="39"/>
      <c r="L66" s="39"/>
      <c r="M66" s="39"/>
      <c r="N66" s="39"/>
      <c r="O66" s="39"/>
      <c r="P66" s="39"/>
      <c r="Q66" s="34"/>
      <c r="R66" s="34"/>
      <c r="S66" s="34"/>
      <c r="T66" s="34"/>
      <c r="U66" s="34"/>
      <c r="V66" s="34"/>
      <c r="W66" s="34"/>
      <c r="X66" s="34"/>
      <c r="Y66" s="34"/>
      <c r="Z66" s="34"/>
      <c r="AA66" s="34"/>
      <c r="AB66" s="34"/>
    </row>
    <row r="67" spans="1:28" ht="12.75" customHeight="1" x14ac:dyDescent="0.2">
      <c r="A67" s="38"/>
      <c r="B67" s="40"/>
      <c r="C67" s="39"/>
      <c r="D67" s="39"/>
      <c r="E67" s="39"/>
      <c r="F67" s="39"/>
      <c r="G67" s="39"/>
      <c r="H67" s="39"/>
      <c r="I67" s="39"/>
      <c r="J67" s="39"/>
      <c r="K67" s="39"/>
      <c r="L67" s="39"/>
      <c r="M67" s="39"/>
      <c r="N67" s="39"/>
      <c r="O67" s="39"/>
      <c r="P67" s="39"/>
      <c r="Q67" s="34"/>
      <c r="R67" s="34"/>
      <c r="S67" s="34"/>
      <c r="T67" s="34"/>
      <c r="U67" s="34"/>
      <c r="V67" s="34"/>
      <c r="W67" s="34"/>
      <c r="X67" s="34"/>
      <c r="Y67" s="34"/>
      <c r="Z67" s="34"/>
      <c r="AA67" s="34"/>
      <c r="AB67" s="34"/>
    </row>
    <row r="68" spans="1:28" ht="12.75" customHeight="1" x14ac:dyDescent="0.2">
      <c r="A68" s="38"/>
      <c r="B68" s="40"/>
      <c r="C68" s="39"/>
      <c r="D68" s="39"/>
      <c r="E68" s="39"/>
      <c r="F68" s="39"/>
      <c r="G68" s="39"/>
      <c r="H68" s="39"/>
      <c r="I68" s="39"/>
      <c r="J68" s="39"/>
      <c r="K68" s="39"/>
      <c r="L68" s="39"/>
      <c r="M68" s="39"/>
      <c r="N68" s="39"/>
      <c r="O68" s="39"/>
      <c r="P68" s="39"/>
      <c r="Q68" s="34"/>
      <c r="R68" s="34"/>
      <c r="S68" s="34"/>
      <c r="T68" s="34"/>
      <c r="U68" s="34"/>
      <c r="V68" s="34"/>
      <c r="W68" s="34"/>
      <c r="X68" s="34"/>
      <c r="Y68" s="34"/>
      <c r="Z68" s="34"/>
      <c r="AA68" s="34"/>
      <c r="AB68" s="34"/>
    </row>
    <row r="69" spans="1:28" ht="12.75" customHeight="1" x14ac:dyDescent="0.2">
      <c r="A69" s="38"/>
      <c r="B69" s="40"/>
      <c r="C69" s="39"/>
      <c r="D69" s="39"/>
      <c r="E69" s="39"/>
      <c r="F69" s="39"/>
      <c r="G69" s="39"/>
      <c r="H69" s="39"/>
      <c r="I69" s="39"/>
      <c r="J69" s="39"/>
      <c r="K69" s="39"/>
      <c r="L69" s="39"/>
      <c r="M69" s="39"/>
      <c r="N69" s="39"/>
      <c r="O69" s="39"/>
      <c r="P69" s="39"/>
      <c r="Q69" s="34"/>
      <c r="R69" s="34"/>
      <c r="S69" s="34"/>
      <c r="T69" s="34"/>
      <c r="U69" s="34"/>
      <c r="V69" s="34"/>
      <c r="W69" s="34"/>
      <c r="X69" s="34"/>
      <c r="Y69" s="34"/>
      <c r="Z69" s="34"/>
      <c r="AA69" s="34"/>
      <c r="AB69" s="34"/>
    </row>
    <row r="70" spans="1:28" ht="12.75" customHeight="1" x14ac:dyDescent="0.2">
      <c r="A70" s="38"/>
      <c r="B70" s="40"/>
      <c r="C70" s="39"/>
      <c r="D70" s="39"/>
      <c r="E70" s="39"/>
      <c r="F70" s="39"/>
      <c r="G70" s="39"/>
      <c r="H70" s="39"/>
      <c r="I70" s="39"/>
      <c r="J70" s="39"/>
      <c r="K70" s="39"/>
      <c r="L70" s="39"/>
      <c r="M70" s="39"/>
      <c r="N70" s="39"/>
      <c r="O70" s="39"/>
      <c r="P70" s="39"/>
      <c r="Q70" s="34"/>
      <c r="R70" s="34"/>
      <c r="S70" s="34"/>
      <c r="T70" s="34"/>
      <c r="U70" s="34"/>
      <c r="V70" s="34"/>
      <c r="W70" s="34"/>
      <c r="X70" s="34"/>
      <c r="Y70" s="34"/>
      <c r="Z70" s="34"/>
      <c r="AA70" s="34"/>
      <c r="AB70" s="34"/>
    </row>
    <row r="71" spans="1:28" ht="12.75" customHeight="1" x14ac:dyDescent="0.2">
      <c r="A71" s="38"/>
      <c r="B71" s="40"/>
      <c r="C71" s="39"/>
      <c r="D71" s="39"/>
      <c r="E71" s="39"/>
      <c r="F71" s="39"/>
      <c r="G71" s="39"/>
      <c r="H71" s="39"/>
      <c r="I71" s="39"/>
      <c r="J71" s="39"/>
      <c r="K71" s="39"/>
      <c r="L71" s="39"/>
      <c r="M71" s="39"/>
      <c r="N71" s="39"/>
      <c r="O71" s="39"/>
      <c r="P71" s="39"/>
      <c r="Q71" s="34"/>
      <c r="R71" s="34"/>
      <c r="S71" s="34"/>
      <c r="T71" s="34"/>
      <c r="U71" s="34"/>
      <c r="V71" s="34"/>
      <c r="W71" s="34"/>
      <c r="X71" s="34"/>
      <c r="Y71" s="34"/>
      <c r="Z71" s="34"/>
      <c r="AA71" s="34"/>
      <c r="AB71" s="34"/>
    </row>
    <row r="72" spans="1:28" ht="12.75" customHeight="1" x14ac:dyDescent="0.2">
      <c r="A72" s="38"/>
      <c r="B72" s="40"/>
      <c r="C72" s="39"/>
      <c r="D72" s="39"/>
      <c r="E72" s="39"/>
      <c r="F72" s="39"/>
      <c r="G72" s="39"/>
      <c r="H72" s="39"/>
      <c r="I72" s="39"/>
      <c r="J72" s="39"/>
      <c r="K72" s="39"/>
      <c r="L72" s="39"/>
      <c r="M72" s="39"/>
      <c r="N72" s="39"/>
      <c r="O72" s="39"/>
      <c r="P72" s="39"/>
      <c r="Q72" s="34"/>
      <c r="R72" s="34"/>
      <c r="S72" s="34"/>
      <c r="T72" s="34"/>
      <c r="U72" s="34"/>
      <c r="V72" s="34"/>
      <c r="W72" s="34"/>
      <c r="X72" s="34"/>
      <c r="Y72" s="34"/>
      <c r="Z72" s="34"/>
      <c r="AA72" s="34"/>
      <c r="AB72" s="34"/>
    </row>
    <row r="73" spans="1:28" ht="12.75" customHeight="1" x14ac:dyDescent="0.2">
      <c r="A73" s="38"/>
      <c r="B73" s="40"/>
      <c r="C73" s="39"/>
      <c r="D73" s="39"/>
      <c r="E73" s="39"/>
      <c r="F73" s="39"/>
      <c r="G73" s="39"/>
      <c r="H73" s="39"/>
      <c r="I73" s="39"/>
      <c r="J73" s="39"/>
      <c r="K73" s="39"/>
      <c r="L73" s="39"/>
      <c r="M73" s="39"/>
      <c r="N73" s="39"/>
      <c r="O73" s="39"/>
      <c r="P73" s="39"/>
      <c r="Q73" s="34"/>
      <c r="R73" s="34"/>
      <c r="S73" s="34"/>
      <c r="T73" s="34"/>
      <c r="U73" s="34"/>
      <c r="V73" s="34"/>
      <c r="W73" s="34"/>
      <c r="X73" s="34"/>
      <c r="Y73" s="34"/>
      <c r="Z73" s="34"/>
      <c r="AA73" s="34"/>
      <c r="AB73" s="34"/>
    </row>
    <row r="74" spans="1:28" ht="12.75" customHeight="1" x14ac:dyDescent="0.2">
      <c r="A74" s="38"/>
      <c r="B74" s="40"/>
      <c r="C74" s="39"/>
      <c r="D74" s="39"/>
      <c r="E74" s="39"/>
      <c r="F74" s="39"/>
      <c r="G74" s="39"/>
      <c r="H74" s="39"/>
      <c r="I74" s="39"/>
      <c r="J74" s="39"/>
      <c r="K74" s="39"/>
      <c r="L74" s="39"/>
      <c r="M74" s="39"/>
      <c r="N74" s="39"/>
      <c r="O74" s="39"/>
      <c r="P74" s="39"/>
      <c r="Q74" s="34"/>
      <c r="R74" s="34"/>
      <c r="S74" s="34"/>
      <c r="T74" s="34"/>
      <c r="U74" s="34"/>
      <c r="V74" s="34"/>
      <c r="W74" s="34"/>
      <c r="X74" s="34"/>
      <c r="Y74" s="34"/>
      <c r="Z74" s="34"/>
      <c r="AA74" s="34"/>
      <c r="AB74" s="34"/>
    </row>
    <row r="75" spans="1:28" ht="12.75" customHeight="1" x14ac:dyDescent="0.2">
      <c r="A75" s="38"/>
      <c r="B75" s="40"/>
      <c r="C75" s="39"/>
      <c r="D75" s="39"/>
      <c r="E75" s="39"/>
      <c r="F75" s="39"/>
      <c r="G75" s="39"/>
      <c r="H75" s="39"/>
      <c r="I75" s="39"/>
      <c r="J75" s="39"/>
      <c r="K75" s="39"/>
      <c r="L75" s="39"/>
      <c r="M75" s="39"/>
      <c r="N75" s="39"/>
      <c r="O75" s="39"/>
      <c r="P75" s="39"/>
      <c r="Q75" s="34"/>
      <c r="R75" s="34"/>
      <c r="S75" s="34"/>
      <c r="T75" s="34"/>
      <c r="U75" s="34"/>
      <c r="V75" s="34"/>
      <c r="W75" s="34"/>
      <c r="X75" s="34"/>
      <c r="Y75" s="34"/>
      <c r="Z75" s="34"/>
      <c r="AA75" s="34"/>
      <c r="AB75" s="34"/>
    </row>
    <row r="76" spans="1:28" ht="12.75" customHeight="1" x14ac:dyDescent="0.2">
      <c r="A76" s="38"/>
      <c r="B76" s="40"/>
      <c r="C76" s="39"/>
      <c r="D76" s="39"/>
      <c r="E76" s="39"/>
      <c r="F76" s="39"/>
      <c r="G76" s="39"/>
      <c r="H76" s="39"/>
      <c r="I76" s="39"/>
      <c r="J76" s="39"/>
      <c r="K76" s="39"/>
      <c r="L76" s="39"/>
      <c r="M76" s="39"/>
      <c r="N76" s="39"/>
      <c r="O76" s="39"/>
      <c r="P76" s="39"/>
      <c r="Q76" s="34"/>
      <c r="R76" s="34"/>
      <c r="S76" s="34"/>
      <c r="T76" s="34"/>
      <c r="U76" s="34"/>
      <c r="V76" s="34"/>
      <c r="W76" s="34"/>
      <c r="X76" s="34"/>
      <c r="Y76" s="34"/>
      <c r="Z76" s="34"/>
      <c r="AA76" s="34"/>
      <c r="AB76" s="34"/>
    </row>
    <row r="77" spans="1:28" ht="12.75" customHeight="1" x14ac:dyDescent="0.2">
      <c r="A77" s="38"/>
      <c r="B77" s="40"/>
      <c r="C77" s="39"/>
      <c r="D77" s="39"/>
      <c r="E77" s="39"/>
      <c r="F77" s="39"/>
      <c r="G77" s="39"/>
      <c r="H77" s="39"/>
      <c r="I77" s="39"/>
      <c r="J77" s="39"/>
      <c r="K77" s="39"/>
      <c r="L77" s="39"/>
      <c r="M77" s="39"/>
      <c r="N77" s="39"/>
      <c r="O77" s="39"/>
      <c r="P77" s="39"/>
      <c r="Q77" s="34"/>
      <c r="R77" s="34"/>
      <c r="S77" s="34"/>
      <c r="T77" s="34"/>
      <c r="U77" s="34"/>
      <c r="V77" s="34"/>
      <c r="W77" s="34"/>
      <c r="X77" s="34"/>
      <c r="Y77" s="34"/>
      <c r="Z77" s="34"/>
      <c r="AA77" s="34"/>
      <c r="AB77" s="34"/>
    </row>
    <row r="78" spans="1:28" ht="12.75" customHeight="1" x14ac:dyDescent="0.2">
      <c r="A78" s="38"/>
      <c r="B78" s="40"/>
      <c r="C78" s="39"/>
      <c r="D78" s="39"/>
      <c r="E78" s="39"/>
      <c r="F78" s="39"/>
      <c r="G78" s="39"/>
      <c r="H78" s="39"/>
      <c r="I78" s="39"/>
      <c r="J78" s="39"/>
      <c r="K78" s="39"/>
      <c r="L78" s="39"/>
      <c r="M78" s="39"/>
      <c r="N78" s="39"/>
      <c r="O78" s="39"/>
      <c r="P78" s="39"/>
      <c r="Q78" s="34"/>
      <c r="R78" s="34"/>
      <c r="S78" s="34"/>
      <c r="T78" s="34"/>
      <c r="U78" s="34"/>
      <c r="V78" s="34"/>
      <c r="W78" s="34"/>
      <c r="X78" s="34"/>
      <c r="Y78" s="34"/>
      <c r="Z78" s="34"/>
      <c r="AA78" s="34"/>
      <c r="AB78" s="34"/>
    </row>
    <row r="79" spans="1:28" ht="12.75" customHeight="1" x14ac:dyDescent="0.2">
      <c r="A79" s="38"/>
      <c r="B79" s="40"/>
      <c r="C79" s="39"/>
      <c r="D79" s="39"/>
      <c r="E79" s="39"/>
      <c r="F79" s="39"/>
      <c r="G79" s="39"/>
      <c r="H79" s="39"/>
      <c r="I79" s="39"/>
      <c r="J79" s="39"/>
      <c r="K79" s="39"/>
      <c r="L79" s="39"/>
      <c r="M79" s="39"/>
      <c r="N79" s="39"/>
      <c r="O79" s="39"/>
      <c r="P79" s="39"/>
      <c r="Q79" s="34"/>
      <c r="R79" s="34"/>
      <c r="S79" s="34"/>
      <c r="T79" s="34"/>
      <c r="U79" s="34"/>
      <c r="V79" s="34"/>
      <c r="W79" s="34"/>
      <c r="X79" s="34"/>
      <c r="Y79" s="34"/>
      <c r="Z79" s="34"/>
      <c r="AA79" s="34"/>
      <c r="AB79" s="34"/>
    </row>
    <row r="80" spans="1:28" ht="12.75" customHeight="1" x14ac:dyDescent="0.2">
      <c r="A80" s="38"/>
      <c r="B80" s="40"/>
      <c r="C80" s="39"/>
      <c r="D80" s="39"/>
      <c r="E80" s="39"/>
      <c r="F80" s="39"/>
      <c r="G80" s="39"/>
      <c r="H80" s="39"/>
      <c r="I80" s="39"/>
      <c r="J80" s="39"/>
      <c r="K80" s="39"/>
      <c r="L80" s="39"/>
      <c r="M80" s="39"/>
      <c r="N80" s="39"/>
      <c r="O80" s="39"/>
      <c r="P80" s="39"/>
      <c r="Q80" s="34"/>
      <c r="R80" s="34"/>
      <c r="S80" s="34"/>
      <c r="T80" s="34"/>
      <c r="U80" s="34"/>
      <c r="V80" s="34"/>
      <c r="W80" s="34"/>
      <c r="X80" s="34"/>
      <c r="Y80" s="34"/>
      <c r="Z80" s="34"/>
      <c r="AA80" s="34"/>
      <c r="AB80" s="34"/>
    </row>
    <row r="81" spans="1:28" ht="12.75" customHeight="1" x14ac:dyDescent="0.2">
      <c r="A81" s="38"/>
      <c r="B81" s="40"/>
      <c r="C81" s="39"/>
      <c r="D81" s="39"/>
      <c r="E81" s="39"/>
      <c r="F81" s="39"/>
      <c r="G81" s="39"/>
      <c r="H81" s="39"/>
      <c r="I81" s="39"/>
      <c r="J81" s="39"/>
      <c r="K81" s="39"/>
      <c r="L81" s="39"/>
      <c r="M81" s="39"/>
      <c r="N81" s="39"/>
      <c r="O81" s="39"/>
      <c r="P81" s="39"/>
      <c r="Q81" s="34"/>
      <c r="R81" s="34"/>
      <c r="S81" s="34"/>
      <c r="T81" s="34"/>
      <c r="U81" s="34"/>
      <c r="V81" s="34"/>
      <c r="W81" s="34"/>
      <c r="X81" s="34"/>
      <c r="Y81" s="34"/>
      <c r="Z81" s="34"/>
      <c r="AA81" s="34"/>
      <c r="AB81" s="34"/>
    </row>
    <row r="82" spans="1:28" ht="12.75" customHeight="1" x14ac:dyDescent="0.2">
      <c r="A82" s="38"/>
      <c r="B82" s="40"/>
      <c r="C82" s="39"/>
      <c r="D82" s="39"/>
      <c r="E82" s="39"/>
      <c r="F82" s="39"/>
      <c r="G82" s="39"/>
      <c r="H82" s="39"/>
      <c r="I82" s="39"/>
      <c r="J82" s="39"/>
      <c r="K82" s="39"/>
      <c r="L82" s="39"/>
      <c r="M82" s="39"/>
      <c r="N82" s="39"/>
      <c r="O82" s="39"/>
      <c r="P82" s="39"/>
      <c r="Q82" s="34"/>
      <c r="R82" s="34"/>
      <c r="S82" s="34"/>
      <c r="T82" s="34"/>
      <c r="U82" s="34"/>
      <c r="V82" s="34"/>
      <c r="W82" s="34"/>
      <c r="X82" s="34"/>
      <c r="Y82" s="34"/>
      <c r="Z82" s="34"/>
      <c r="AA82" s="34"/>
      <c r="AB82" s="34"/>
    </row>
    <row r="83" spans="1:28" ht="12.75" customHeight="1" x14ac:dyDescent="0.2">
      <c r="A83" s="38"/>
      <c r="B83" s="40"/>
      <c r="C83" s="39"/>
      <c r="D83" s="39"/>
      <c r="E83" s="39"/>
      <c r="F83" s="39"/>
      <c r="G83" s="39"/>
      <c r="H83" s="39"/>
      <c r="I83" s="39"/>
      <c r="J83" s="39"/>
      <c r="K83" s="39"/>
      <c r="L83" s="39"/>
      <c r="M83" s="39"/>
      <c r="N83" s="39"/>
      <c r="O83" s="39"/>
      <c r="P83" s="39"/>
      <c r="Q83" s="34"/>
      <c r="R83" s="34"/>
      <c r="S83" s="34"/>
      <c r="T83" s="34"/>
      <c r="U83" s="34"/>
      <c r="V83" s="34"/>
      <c r="W83" s="34"/>
      <c r="X83" s="34"/>
      <c r="Y83" s="34"/>
      <c r="Z83" s="34"/>
      <c r="AA83" s="34"/>
      <c r="AB83" s="34"/>
    </row>
    <row r="84" spans="1:28" ht="12.75" customHeight="1" x14ac:dyDescent="0.2">
      <c r="A84" s="38"/>
      <c r="B84" s="40"/>
      <c r="C84" s="39"/>
      <c r="D84" s="39"/>
      <c r="E84" s="39"/>
      <c r="F84" s="39"/>
      <c r="G84" s="39"/>
      <c r="H84" s="39"/>
      <c r="I84" s="39"/>
      <c r="J84" s="39"/>
      <c r="K84" s="39"/>
      <c r="L84" s="39"/>
      <c r="M84" s="39"/>
      <c r="N84" s="39"/>
      <c r="O84" s="39"/>
      <c r="P84" s="39"/>
      <c r="Q84" s="34"/>
      <c r="R84" s="34"/>
      <c r="S84" s="34"/>
      <c r="T84" s="34"/>
      <c r="U84" s="34"/>
      <c r="V84" s="34"/>
      <c r="W84" s="34"/>
      <c r="X84" s="34"/>
      <c r="Y84" s="34"/>
      <c r="Z84" s="34"/>
      <c r="AA84" s="34"/>
      <c r="AB84" s="34"/>
    </row>
    <row r="85" spans="1:28" ht="12.75" customHeight="1" x14ac:dyDescent="0.2">
      <c r="A85" s="38"/>
      <c r="B85" s="40"/>
      <c r="C85" s="39"/>
      <c r="D85" s="39"/>
      <c r="E85" s="39"/>
      <c r="F85" s="39"/>
      <c r="G85" s="39"/>
      <c r="H85" s="39"/>
      <c r="I85" s="39"/>
      <c r="J85" s="39"/>
      <c r="K85" s="39"/>
      <c r="L85" s="39"/>
      <c r="M85" s="39"/>
      <c r="N85" s="39"/>
      <c r="O85" s="39"/>
      <c r="P85" s="39"/>
      <c r="Q85" s="34"/>
      <c r="R85" s="34"/>
      <c r="S85" s="34"/>
      <c r="T85" s="34"/>
      <c r="U85" s="34"/>
      <c r="V85" s="34"/>
      <c r="W85" s="34"/>
      <c r="X85" s="34"/>
      <c r="Y85" s="34"/>
      <c r="Z85" s="34"/>
      <c r="AA85" s="34"/>
      <c r="AB85" s="34"/>
    </row>
    <row r="86" spans="1:28" ht="12.75" customHeight="1" x14ac:dyDescent="0.2">
      <c r="A86" s="38"/>
      <c r="B86" s="40"/>
      <c r="C86" s="39"/>
      <c r="D86" s="39"/>
      <c r="E86" s="39"/>
      <c r="F86" s="39"/>
      <c r="G86" s="39"/>
      <c r="H86" s="39"/>
      <c r="I86" s="39"/>
      <c r="J86" s="39"/>
      <c r="K86" s="39"/>
      <c r="L86" s="39"/>
      <c r="M86" s="39"/>
      <c r="N86" s="39"/>
      <c r="O86" s="39"/>
      <c r="P86" s="39"/>
      <c r="Q86" s="34"/>
      <c r="R86" s="34"/>
      <c r="S86" s="34"/>
      <c r="T86" s="34"/>
      <c r="U86" s="34"/>
      <c r="V86" s="34"/>
      <c r="W86" s="34"/>
      <c r="X86" s="34"/>
      <c r="Y86" s="34"/>
      <c r="Z86" s="34"/>
      <c r="AA86" s="34"/>
      <c r="AB86" s="34"/>
    </row>
    <row r="87" spans="1:28" ht="12.75" customHeight="1" x14ac:dyDescent="0.2">
      <c r="A87" s="38"/>
      <c r="B87" s="40"/>
      <c r="C87" s="39"/>
      <c r="D87" s="39"/>
      <c r="E87" s="39"/>
      <c r="F87" s="39"/>
      <c r="G87" s="39"/>
      <c r="H87" s="39"/>
      <c r="I87" s="39"/>
      <c r="J87" s="39"/>
      <c r="K87" s="39"/>
      <c r="L87" s="39"/>
      <c r="M87" s="39"/>
      <c r="N87" s="39"/>
      <c r="O87" s="39"/>
      <c r="P87" s="39"/>
      <c r="Q87" s="34"/>
      <c r="R87" s="34"/>
      <c r="S87" s="34"/>
      <c r="T87" s="34"/>
      <c r="U87" s="34"/>
      <c r="V87" s="34"/>
      <c r="W87" s="34"/>
      <c r="X87" s="34"/>
      <c r="Y87" s="34"/>
      <c r="Z87" s="34"/>
      <c r="AA87" s="34"/>
      <c r="AB87" s="34"/>
    </row>
    <row r="88" spans="1:28" ht="12.75" customHeight="1" x14ac:dyDescent="0.2">
      <c r="A88" s="38"/>
      <c r="B88" s="40"/>
      <c r="C88" s="39"/>
      <c r="D88" s="39"/>
      <c r="E88" s="39"/>
      <c r="F88" s="39"/>
      <c r="G88" s="39"/>
      <c r="H88" s="39"/>
      <c r="I88" s="39"/>
      <c r="J88" s="39"/>
      <c r="K88" s="39"/>
      <c r="L88" s="39"/>
      <c r="M88" s="39"/>
      <c r="N88" s="39"/>
      <c r="O88" s="39"/>
      <c r="P88" s="39"/>
      <c r="Q88" s="34"/>
      <c r="R88" s="34"/>
      <c r="S88" s="34"/>
      <c r="T88" s="34"/>
      <c r="U88" s="34"/>
      <c r="V88" s="34"/>
      <c r="W88" s="34"/>
      <c r="X88" s="34"/>
      <c r="Y88" s="34"/>
      <c r="Z88" s="34"/>
      <c r="AA88" s="34"/>
      <c r="AB88" s="34"/>
    </row>
    <row r="89" spans="1:28" ht="12.75" customHeight="1" x14ac:dyDescent="0.2">
      <c r="A89" s="38"/>
      <c r="B89" s="40"/>
      <c r="C89" s="39"/>
      <c r="D89" s="39"/>
      <c r="E89" s="39"/>
      <c r="F89" s="39"/>
      <c r="G89" s="39"/>
      <c r="H89" s="39"/>
      <c r="I89" s="39"/>
      <c r="J89" s="39"/>
      <c r="K89" s="39"/>
      <c r="L89" s="39"/>
      <c r="M89" s="39"/>
      <c r="N89" s="39"/>
      <c r="O89" s="39"/>
      <c r="P89" s="39"/>
      <c r="Q89" s="34"/>
      <c r="R89" s="34"/>
      <c r="S89" s="34"/>
      <c r="T89" s="34"/>
      <c r="U89" s="34"/>
      <c r="V89" s="34"/>
      <c r="W89" s="34"/>
      <c r="X89" s="34"/>
      <c r="Y89" s="34"/>
      <c r="Z89" s="34"/>
      <c r="AA89" s="34"/>
      <c r="AB89" s="34"/>
    </row>
    <row r="90" spans="1:28" ht="12.75" customHeight="1" x14ac:dyDescent="0.2">
      <c r="A90" s="38"/>
      <c r="B90" s="40"/>
      <c r="C90" s="39"/>
      <c r="D90" s="39"/>
      <c r="E90" s="39"/>
      <c r="F90" s="39"/>
      <c r="G90" s="39"/>
      <c r="H90" s="39"/>
      <c r="I90" s="39"/>
      <c r="J90" s="39"/>
      <c r="K90" s="39"/>
      <c r="L90" s="39"/>
      <c r="M90" s="39"/>
      <c r="N90" s="39"/>
      <c r="O90" s="39"/>
      <c r="P90" s="39"/>
      <c r="Q90" s="34"/>
      <c r="R90" s="34"/>
      <c r="S90" s="34"/>
      <c r="T90" s="34"/>
      <c r="U90" s="34"/>
      <c r="V90" s="34"/>
      <c r="W90" s="34"/>
      <c r="X90" s="34"/>
      <c r="Y90" s="34"/>
      <c r="Z90" s="34"/>
      <c r="AA90" s="34"/>
      <c r="AB90" s="34"/>
    </row>
    <row r="91" spans="1:28" ht="12.75" customHeight="1" x14ac:dyDescent="0.2">
      <c r="A91" s="38"/>
      <c r="B91" s="40"/>
      <c r="C91" s="39"/>
      <c r="D91" s="39"/>
      <c r="E91" s="39"/>
      <c r="F91" s="39"/>
      <c r="G91" s="39"/>
      <c r="H91" s="39"/>
      <c r="I91" s="39"/>
      <c r="J91" s="39"/>
      <c r="K91" s="39"/>
      <c r="L91" s="39"/>
      <c r="M91" s="39"/>
      <c r="N91" s="39"/>
      <c r="O91" s="39"/>
      <c r="P91" s="39"/>
      <c r="Q91" s="34"/>
      <c r="R91" s="34"/>
      <c r="S91" s="34"/>
      <c r="T91" s="34"/>
      <c r="U91" s="34"/>
      <c r="V91" s="34"/>
      <c r="W91" s="34"/>
      <c r="X91" s="34"/>
      <c r="Y91" s="34"/>
      <c r="Z91" s="34"/>
      <c r="AA91" s="34"/>
      <c r="AB91" s="34"/>
    </row>
    <row r="92" spans="1:28" ht="12.75" customHeight="1" x14ac:dyDescent="0.2">
      <c r="A92" s="38"/>
      <c r="B92" s="40"/>
      <c r="C92" s="39"/>
      <c r="D92" s="39"/>
      <c r="E92" s="39"/>
      <c r="F92" s="39"/>
      <c r="G92" s="39"/>
      <c r="H92" s="39"/>
      <c r="I92" s="39"/>
      <c r="J92" s="39"/>
      <c r="K92" s="39"/>
      <c r="L92" s="39"/>
      <c r="M92" s="39"/>
      <c r="N92" s="39"/>
      <c r="O92" s="39"/>
      <c r="P92" s="39"/>
      <c r="Q92" s="34"/>
      <c r="R92" s="34"/>
      <c r="S92" s="34"/>
      <c r="T92" s="34"/>
      <c r="U92" s="34"/>
      <c r="V92" s="34"/>
      <c r="W92" s="34"/>
      <c r="X92" s="34"/>
      <c r="Y92" s="34"/>
      <c r="Z92" s="34"/>
      <c r="AA92" s="34"/>
      <c r="AB92" s="34"/>
    </row>
    <row r="93" spans="1:28" ht="12.75" customHeight="1" x14ac:dyDescent="0.2">
      <c r="A93" s="38"/>
      <c r="B93" s="40"/>
      <c r="C93" s="39"/>
      <c r="D93" s="39"/>
      <c r="E93" s="39"/>
      <c r="F93" s="39"/>
      <c r="G93" s="39"/>
      <c r="H93" s="39"/>
      <c r="I93" s="39"/>
      <c r="J93" s="39"/>
      <c r="K93" s="39"/>
      <c r="L93" s="39"/>
      <c r="M93" s="39"/>
      <c r="N93" s="39"/>
      <c r="O93" s="39"/>
      <c r="P93" s="39"/>
      <c r="Q93" s="34"/>
      <c r="R93" s="34"/>
      <c r="S93" s="34"/>
      <c r="T93" s="34"/>
      <c r="U93" s="34"/>
      <c r="V93" s="34"/>
      <c r="W93" s="34"/>
      <c r="X93" s="34"/>
      <c r="Y93" s="34"/>
      <c r="Z93" s="34"/>
      <c r="AA93" s="34"/>
      <c r="AB93" s="34"/>
    </row>
    <row r="94" spans="1:28" ht="12.75" customHeight="1" x14ac:dyDescent="0.2">
      <c r="A94" s="38"/>
      <c r="B94" s="40"/>
      <c r="C94" s="39"/>
      <c r="D94" s="39"/>
      <c r="E94" s="39"/>
      <c r="F94" s="39"/>
      <c r="G94" s="39"/>
      <c r="H94" s="39"/>
      <c r="I94" s="39"/>
      <c r="J94" s="39"/>
      <c r="K94" s="39"/>
      <c r="L94" s="39"/>
      <c r="M94" s="39"/>
      <c r="N94" s="39"/>
      <c r="O94" s="39"/>
      <c r="P94" s="39"/>
      <c r="Q94" s="34"/>
      <c r="R94" s="34"/>
      <c r="S94" s="34"/>
      <c r="T94" s="34"/>
      <c r="U94" s="34"/>
      <c r="V94" s="34"/>
      <c r="W94" s="34"/>
      <c r="X94" s="34"/>
      <c r="Y94" s="34"/>
      <c r="Z94" s="34"/>
      <c r="AA94" s="34"/>
      <c r="AB94" s="34"/>
    </row>
    <row r="95" spans="1:28" ht="12.75" customHeight="1" x14ac:dyDescent="0.2">
      <c r="A95" s="38"/>
      <c r="B95" s="40"/>
      <c r="C95" s="39"/>
      <c r="D95" s="39"/>
      <c r="E95" s="39"/>
      <c r="F95" s="39"/>
      <c r="G95" s="39"/>
      <c r="H95" s="39"/>
      <c r="I95" s="39"/>
      <c r="J95" s="39"/>
      <c r="K95" s="39"/>
      <c r="L95" s="39"/>
      <c r="M95" s="39"/>
      <c r="N95" s="39"/>
      <c r="O95" s="39"/>
      <c r="P95" s="39"/>
      <c r="Q95" s="34"/>
      <c r="R95" s="34"/>
      <c r="S95" s="34"/>
      <c r="T95" s="34"/>
      <c r="U95" s="34"/>
      <c r="V95" s="34"/>
      <c r="W95" s="34"/>
      <c r="X95" s="34"/>
      <c r="Y95" s="34"/>
      <c r="Z95" s="34"/>
      <c r="AA95" s="34"/>
      <c r="AB95" s="34"/>
    </row>
    <row r="96" spans="1:28" ht="12.75" customHeight="1" x14ac:dyDescent="0.2">
      <c r="A96" s="38"/>
      <c r="B96" s="40"/>
      <c r="C96" s="39"/>
      <c r="D96" s="39"/>
      <c r="E96" s="39"/>
      <c r="F96" s="39"/>
      <c r="G96" s="39"/>
      <c r="H96" s="39"/>
      <c r="I96" s="39"/>
      <c r="J96" s="39"/>
      <c r="K96" s="39"/>
      <c r="L96" s="39"/>
      <c r="M96" s="39"/>
      <c r="N96" s="39"/>
      <c r="O96" s="39"/>
      <c r="P96" s="39"/>
      <c r="Q96" s="34"/>
      <c r="R96" s="34"/>
      <c r="S96" s="34"/>
      <c r="T96" s="34"/>
      <c r="U96" s="34"/>
      <c r="V96" s="34"/>
      <c r="W96" s="34"/>
      <c r="X96" s="34"/>
      <c r="Y96" s="34"/>
      <c r="Z96" s="34"/>
      <c r="AA96" s="34"/>
      <c r="AB96" s="34"/>
    </row>
    <row r="97" spans="1:28" ht="12.75" customHeight="1" x14ac:dyDescent="0.2">
      <c r="A97" s="38"/>
      <c r="B97" s="40"/>
      <c r="C97" s="39"/>
      <c r="D97" s="39"/>
      <c r="E97" s="39"/>
      <c r="F97" s="39"/>
      <c r="G97" s="39"/>
      <c r="H97" s="39"/>
      <c r="I97" s="39"/>
      <c r="J97" s="39"/>
      <c r="K97" s="39"/>
      <c r="L97" s="39"/>
      <c r="M97" s="39"/>
      <c r="N97" s="39"/>
      <c r="O97" s="39"/>
      <c r="P97" s="39"/>
      <c r="Q97" s="34"/>
      <c r="R97" s="34"/>
      <c r="S97" s="34"/>
      <c r="T97" s="34"/>
      <c r="U97" s="34"/>
      <c r="V97" s="34"/>
      <c r="W97" s="34"/>
      <c r="X97" s="34"/>
      <c r="Y97" s="34"/>
      <c r="Z97" s="34"/>
      <c r="AA97" s="34"/>
      <c r="AB97" s="34"/>
    </row>
    <row r="98" spans="1:28" ht="12.75" customHeight="1" x14ac:dyDescent="0.2">
      <c r="A98" s="38"/>
      <c r="B98" s="40"/>
      <c r="C98" s="39"/>
      <c r="D98" s="39"/>
      <c r="E98" s="39"/>
      <c r="F98" s="39"/>
      <c r="G98" s="39"/>
      <c r="H98" s="39"/>
      <c r="I98" s="39"/>
      <c r="J98" s="39"/>
      <c r="K98" s="39"/>
      <c r="L98" s="39"/>
      <c r="M98" s="39"/>
      <c r="N98" s="39"/>
      <c r="O98" s="39"/>
      <c r="P98" s="39"/>
      <c r="Q98" s="34"/>
      <c r="R98" s="34"/>
      <c r="S98" s="34"/>
      <c r="T98" s="34"/>
      <c r="U98" s="34"/>
      <c r="V98" s="34"/>
      <c r="W98" s="34"/>
      <c r="X98" s="34"/>
      <c r="Y98" s="34"/>
      <c r="Z98" s="34"/>
      <c r="AA98" s="34"/>
      <c r="AB98" s="34"/>
    </row>
    <row r="99" spans="1:28" ht="12.75" customHeight="1" x14ac:dyDescent="0.2">
      <c r="A99" s="38"/>
      <c r="B99" s="40"/>
      <c r="C99" s="39"/>
      <c r="D99" s="39"/>
      <c r="E99" s="39"/>
      <c r="F99" s="39"/>
      <c r="G99" s="39"/>
      <c r="H99" s="39"/>
      <c r="I99" s="39"/>
      <c r="J99" s="39"/>
      <c r="K99" s="39"/>
      <c r="L99" s="39"/>
      <c r="M99" s="39"/>
      <c r="N99" s="39"/>
      <c r="O99" s="39"/>
      <c r="P99" s="39"/>
      <c r="Q99" s="34"/>
      <c r="R99" s="34"/>
      <c r="S99" s="34"/>
      <c r="T99" s="34"/>
      <c r="U99" s="34"/>
      <c r="V99" s="34"/>
      <c r="W99" s="34"/>
      <c r="X99" s="34"/>
      <c r="Y99" s="34"/>
      <c r="Z99" s="34"/>
      <c r="AA99" s="34"/>
      <c r="AB99" s="34"/>
    </row>
    <row r="100" spans="1:28" ht="12.75" customHeight="1" x14ac:dyDescent="0.2">
      <c r="A100" s="38"/>
      <c r="B100" s="40"/>
      <c r="C100" s="39"/>
      <c r="D100" s="39"/>
      <c r="E100" s="39"/>
      <c r="F100" s="39"/>
      <c r="G100" s="39"/>
      <c r="H100" s="39"/>
      <c r="I100" s="39"/>
      <c r="J100" s="39"/>
      <c r="K100" s="39"/>
      <c r="L100" s="39"/>
      <c r="M100" s="39"/>
      <c r="N100" s="39"/>
      <c r="O100" s="39"/>
      <c r="P100" s="39"/>
      <c r="Q100" s="34"/>
      <c r="R100" s="34"/>
      <c r="S100" s="34"/>
      <c r="T100" s="34"/>
      <c r="U100" s="34"/>
      <c r="V100" s="34"/>
      <c r="W100" s="34"/>
      <c r="X100" s="34"/>
      <c r="Y100" s="34"/>
      <c r="Z100" s="34"/>
      <c r="AA100" s="34"/>
      <c r="AB100" s="34"/>
    </row>
    <row r="101" spans="1:28" ht="12.75" customHeight="1" x14ac:dyDescent="0.2">
      <c r="A101" s="38"/>
      <c r="B101" s="40"/>
      <c r="C101" s="39"/>
      <c r="D101" s="39"/>
      <c r="E101" s="39"/>
      <c r="F101" s="39"/>
      <c r="G101" s="39"/>
      <c r="H101" s="39"/>
      <c r="I101" s="39"/>
      <c r="J101" s="39"/>
      <c r="K101" s="39"/>
      <c r="L101" s="39"/>
      <c r="M101" s="39"/>
      <c r="N101" s="39"/>
      <c r="O101" s="39"/>
      <c r="P101" s="39"/>
      <c r="Q101" s="34"/>
      <c r="R101" s="34"/>
      <c r="S101" s="34"/>
      <c r="T101" s="34"/>
      <c r="U101" s="34"/>
      <c r="V101" s="34"/>
      <c r="W101" s="34"/>
      <c r="X101" s="34"/>
      <c r="Y101" s="34"/>
      <c r="Z101" s="34"/>
      <c r="AA101" s="34"/>
      <c r="AB101" s="34"/>
    </row>
    <row r="102" spans="1:28" ht="12.75" customHeight="1" x14ac:dyDescent="0.2">
      <c r="A102" s="38"/>
      <c r="B102" s="40"/>
      <c r="C102" s="39"/>
      <c r="D102" s="39"/>
      <c r="E102" s="39"/>
      <c r="F102" s="39"/>
      <c r="G102" s="39"/>
      <c r="H102" s="39"/>
      <c r="I102" s="39"/>
      <c r="J102" s="39"/>
      <c r="K102" s="39"/>
      <c r="L102" s="39"/>
      <c r="M102" s="39"/>
      <c r="N102" s="39"/>
      <c r="O102" s="39"/>
      <c r="P102" s="39"/>
      <c r="Q102" s="34"/>
      <c r="R102" s="34"/>
      <c r="S102" s="34"/>
      <c r="T102" s="34"/>
      <c r="U102" s="34"/>
      <c r="V102" s="34"/>
      <c r="W102" s="34"/>
      <c r="X102" s="34"/>
      <c r="Y102" s="34"/>
      <c r="Z102" s="34"/>
      <c r="AA102" s="34"/>
      <c r="AB102" s="34"/>
    </row>
    <row r="103" spans="1:28" ht="12.75" customHeight="1" x14ac:dyDescent="0.2">
      <c r="A103" s="38"/>
      <c r="B103" s="40"/>
      <c r="C103" s="39"/>
      <c r="D103" s="39"/>
      <c r="E103" s="39"/>
      <c r="F103" s="39"/>
      <c r="G103" s="39"/>
      <c r="H103" s="39"/>
      <c r="I103" s="39"/>
      <c r="J103" s="39"/>
      <c r="K103" s="39"/>
      <c r="L103" s="39"/>
      <c r="M103" s="39"/>
      <c r="N103" s="39"/>
      <c r="O103" s="39"/>
      <c r="P103" s="39"/>
      <c r="Q103" s="34"/>
      <c r="R103" s="34"/>
      <c r="S103" s="34"/>
      <c r="T103" s="34"/>
      <c r="U103" s="34"/>
      <c r="V103" s="34"/>
      <c r="W103" s="34"/>
      <c r="X103" s="34"/>
      <c r="Y103" s="34"/>
      <c r="Z103" s="34"/>
      <c r="AA103" s="34"/>
      <c r="AB103" s="34"/>
    </row>
    <row r="104" spans="1:28" ht="12.75" customHeight="1" x14ac:dyDescent="0.2">
      <c r="A104" s="38"/>
      <c r="B104" s="40"/>
      <c r="C104" s="39"/>
      <c r="D104" s="39"/>
      <c r="E104" s="39"/>
      <c r="F104" s="39"/>
      <c r="G104" s="39"/>
      <c r="H104" s="39"/>
      <c r="I104" s="39"/>
      <c r="J104" s="39"/>
      <c r="K104" s="39"/>
      <c r="L104" s="39"/>
      <c r="M104" s="39"/>
      <c r="N104" s="39"/>
      <c r="O104" s="39"/>
      <c r="P104" s="39"/>
      <c r="Q104" s="34"/>
      <c r="R104" s="34"/>
      <c r="S104" s="34"/>
      <c r="T104" s="34"/>
      <c r="U104" s="34"/>
      <c r="V104" s="34"/>
      <c r="W104" s="34"/>
      <c r="X104" s="34"/>
      <c r="Y104" s="34"/>
      <c r="Z104" s="34"/>
      <c r="AA104" s="34"/>
      <c r="AB104" s="34"/>
    </row>
    <row r="105" spans="1:28" ht="12.75" customHeight="1" x14ac:dyDescent="0.2">
      <c r="A105" s="38"/>
      <c r="B105" s="40"/>
      <c r="C105" s="39"/>
      <c r="D105" s="39"/>
      <c r="E105" s="39"/>
      <c r="F105" s="39"/>
      <c r="G105" s="39"/>
      <c r="H105" s="39"/>
      <c r="I105" s="39"/>
      <c r="J105" s="39"/>
      <c r="K105" s="39"/>
      <c r="L105" s="39"/>
      <c r="M105" s="39"/>
      <c r="N105" s="39"/>
      <c r="O105" s="39"/>
      <c r="P105" s="39"/>
      <c r="Q105" s="34"/>
      <c r="R105" s="34"/>
      <c r="S105" s="34"/>
      <c r="T105" s="34"/>
      <c r="U105" s="34"/>
      <c r="V105" s="34"/>
      <c r="W105" s="34"/>
      <c r="X105" s="34"/>
      <c r="Y105" s="34"/>
      <c r="Z105" s="34"/>
      <c r="AA105" s="34"/>
      <c r="AB105" s="34"/>
    </row>
    <row r="106" spans="1:28" ht="12.75" customHeight="1" x14ac:dyDescent="0.2">
      <c r="A106" s="38"/>
      <c r="B106" s="40"/>
      <c r="C106" s="39"/>
      <c r="D106" s="39"/>
      <c r="E106" s="39"/>
      <c r="F106" s="39"/>
      <c r="G106" s="39"/>
      <c r="H106" s="39"/>
      <c r="I106" s="39"/>
      <c r="J106" s="39"/>
      <c r="K106" s="39"/>
      <c r="L106" s="39"/>
      <c r="M106" s="39"/>
      <c r="N106" s="39"/>
      <c r="O106" s="39"/>
      <c r="P106" s="39"/>
      <c r="Q106" s="34"/>
      <c r="R106" s="34"/>
      <c r="S106" s="34"/>
      <c r="T106" s="34"/>
      <c r="U106" s="34"/>
      <c r="V106" s="34"/>
      <c r="W106" s="34"/>
      <c r="X106" s="34"/>
      <c r="Y106" s="34"/>
      <c r="Z106" s="34"/>
      <c r="AA106" s="34"/>
      <c r="AB106" s="34"/>
    </row>
    <row r="107" spans="1:28" ht="12.75" customHeight="1" x14ac:dyDescent="0.2">
      <c r="A107" s="38"/>
      <c r="B107" s="40"/>
      <c r="C107" s="39"/>
      <c r="D107" s="39"/>
      <c r="E107" s="39"/>
      <c r="F107" s="39"/>
      <c r="G107" s="39"/>
      <c r="H107" s="39"/>
      <c r="I107" s="39"/>
      <c r="J107" s="39"/>
      <c r="K107" s="39"/>
      <c r="L107" s="39"/>
      <c r="M107" s="39"/>
      <c r="N107" s="39"/>
      <c r="O107" s="39"/>
      <c r="P107" s="39"/>
      <c r="Q107" s="34"/>
      <c r="R107" s="34"/>
      <c r="S107" s="34"/>
      <c r="T107" s="34"/>
      <c r="U107" s="34"/>
      <c r="V107" s="34"/>
      <c r="W107" s="34"/>
      <c r="X107" s="34"/>
      <c r="Y107" s="34"/>
      <c r="Z107" s="34"/>
      <c r="AA107" s="34"/>
      <c r="AB107" s="34"/>
    </row>
    <row r="108" spans="1:28" ht="12.75" customHeight="1" x14ac:dyDescent="0.2">
      <c r="A108" s="38"/>
      <c r="B108" s="40"/>
      <c r="C108" s="39"/>
      <c r="D108" s="39"/>
      <c r="E108" s="39"/>
      <c r="F108" s="39"/>
      <c r="G108" s="39"/>
      <c r="H108" s="39"/>
      <c r="I108" s="39"/>
      <c r="J108" s="39"/>
      <c r="K108" s="39"/>
      <c r="L108" s="39"/>
      <c r="M108" s="39"/>
      <c r="N108" s="39"/>
      <c r="O108" s="39"/>
      <c r="P108" s="39"/>
      <c r="Q108" s="34"/>
      <c r="R108" s="34"/>
      <c r="S108" s="34"/>
      <c r="T108" s="34"/>
      <c r="U108" s="34"/>
      <c r="V108" s="34"/>
      <c r="W108" s="34"/>
      <c r="X108" s="34"/>
      <c r="Y108" s="34"/>
      <c r="Z108" s="34"/>
      <c r="AA108" s="34"/>
      <c r="AB108" s="34"/>
    </row>
    <row r="109" spans="1:28" ht="12.75" customHeight="1" x14ac:dyDescent="0.2">
      <c r="A109" s="38"/>
      <c r="B109" s="40"/>
      <c r="C109" s="39"/>
      <c r="D109" s="39"/>
      <c r="E109" s="39"/>
      <c r="F109" s="39"/>
      <c r="G109" s="39"/>
      <c r="H109" s="39"/>
      <c r="I109" s="39"/>
      <c r="J109" s="39"/>
      <c r="K109" s="39"/>
      <c r="L109" s="39"/>
      <c r="M109" s="39"/>
      <c r="N109" s="39"/>
      <c r="O109" s="39"/>
      <c r="P109" s="39"/>
      <c r="Q109" s="34"/>
      <c r="R109" s="34"/>
      <c r="S109" s="34"/>
      <c r="T109" s="34"/>
      <c r="U109" s="34"/>
      <c r="V109" s="34"/>
      <c r="W109" s="34"/>
      <c r="X109" s="34"/>
      <c r="Y109" s="34"/>
      <c r="Z109" s="34"/>
      <c r="AA109" s="34"/>
      <c r="AB109" s="34"/>
    </row>
    <row r="110" spans="1:28" ht="12.75" customHeight="1" x14ac:dyDescent="0.2">
      <c r="A110" s="38"/>
      <c r="B110" s="40"/>
      <c r="C110" s="39"/>
      <c r="D110" s="39"/>
      <c r="E110" s="39"/>
      <c r="F110" s="39"/>
      <c r="G110" s="39"/>
      <c r="H110" s="39"/>
      <c r="I110" s="39"/>
      <c r="J110" s="39"/>
      <c r="K110" s="39"/>
      <c r="L110" s="39"/>
      <c r="M110" s="39"/>
      <c r="N110" s="39"/>
      <c r="O110" s="39"/>
      <c r="P110" s="39"/>
      <c r="Q110" s="34"/>
      <c r="R110" s="34"/>
      <c r="S110" s="34"/>
      <c r="T110" s="34"/>
      <c r="U110" s="34"/>
      <c r="V110" s="34"/>
      <c r="W110" s="34"/>
      <c r="X110" s="34"/>
      <c r="Y110" s="34"/>
      <c r="Z110" s="34"/>
      <c r="AA110" s="34"/>
      <c r="AB110" s="34"/>
    </row>
    <row r="111" spans="1:28" ht="12.75" customHeight="1" x14ac:dyDescent="0.2">
      <c r="A111" s="38"/>
      <c r="B111" s="40"/>
      <c r="C111" s="39"/>
      <c r="D111" s="39"/>
      <c r="E111" s="39"/>
      <c r="F111" s="39"/>
      <c r="G111" s="39"/>
      <c r="H111" s="39"/>
      <c r="I111" s="39"/>
      <c r="J111" s="39"/>
      <c r="K111" s="39"/>
      <c r="L111" s="39"/>
      <c r="M111" s="39"/>
      <c r="N111" s="39"/>
      <c r="O111" s="39"/>
      <c r="P111" s="39"/>
      <c r="Q111" s="34"/>
      <c r="R111" s="34"/>
      <c r="S111" s="34"/>
      <c r="T111" s="34"/>
      <c r="U111" s="34"/>
      <c r="V111" s="34"/>
      <c r="W111" s="34"/>
      <c r="X111" s="34"/>
      <c r="Y111" s="34"/>
      <c r="Z111" s="34"/>
      <c r="AA111" s="34"/>
      <c r="AB111" s="34"/>
    </row>
    <row r="112" spans="1:28" ht="12.75" customHeight="1" x14ac:dyDescent="0.2">
      <c r="A112" s="38"/>
      <c r="B112" s="40"/>
      <c r="C112" s="39"/>
      <c r="D112" s="39"/>
      <c r="E112" s="39"/>
      <c r="F112" s="39"/>
      <c r="G112" s="39"/>
      <c r="H112" s="39"/>
      <c r="I112" s="39"/>
      <c r="J112" s="39"/>
      <c r="K112" s="39"/>
      <c r="L112" s="39"/>
      <c r="M112" s="39"/>
      <c r="N112" s="39"/>
      <c r="O112" s="39"/>
      <c r="P112" s="39"/>
      <c r="Q112" s="34"/>
      <c r="R112" s="34"/>
      <c r="S112" s="34"/>
      <c r="T112" s="34"/>
      <c r="U112" s="34"/>
      <c r="V112" s="34"/>
      <c r="W112" s="34"/>
      <c r="X112" s="34"/>
      <c r="Y112" s="34"/>
      <c r="Z112" s="34"/>
      <c r="AA112" s="34"/>
      <c r="AB112" s="34"/>
    </row>
    <row r="113" spans="1:28" ht="12.75" customHeight="1" x14ac:dyDescent="0.2">
      <c r="A113" s="38"/>
      <c r="B113" s="40"/>
      <c r="C113" s="39"/>
      <c r="D113" s="39"/>
      <c r="E113" s="39"/>
      <c r="F113" s="39"/>
      <c r="G113" s="39"/>
      <c r="H113" s="39"/>
      <c r="I113" s="39"/>
      <c r="J113" s="39"/>
      <c r="K113" s="39"/>
      <c r="L113" s="39"/>
      <c r="M113" s="39"/>
      <c r="N113" s="39"/>
      <c r="O113" s="39"/>
      <c r="P113" s="39"/>
      <c r="Q113" s="34"/>
      <c r="R113" s="34"/>
      <c r="S113" s="34"/>
      <c r="T113" s="34"/>
      <c r="U113" s="34"/>
      <c r="V113" s="34"/>
      <c r="W113" s="34"/>
      <c r="X113" s="34"/>
      <c r="Y113" s="34"/>
      <c r="Z113" s="34"/>
      <c r="AA113" s="34"/>
      <c r="AB113" s="34"/>
    </row>
    <row r="114" spans="1:28" ht="12.75" customHeight="1" x14ac:dyDescent="0.2">
      <c r="A114" s="38"/>
      <c r="B114" s="40"/>
      <c r="C114" s="39"/>
      <c r="D114" s="39"/>
      <c r="E114" s="39"/>
      <c r="F114" s="39"/>
      <c r="G114" s="39"/>
      <c r="H114" s="39"/>
      <c r="I114" s="39"/>
      <c r="J114" s="39"/>
      <c r="K114" s="39"/>
      <c r="L114" s="39"/>
      <c r="M114" s="39"/>
      <c r="N114" s="39"/>
      <c r="O114" s="39"/>
      <c r="P114" s="39"/>
      <c r="Q114" s="34"/>
      <c r="R114" s="34"/>
      <c r="S114" s="34"/>
      <c r="T114" s="34"/>
      <c r="U114" s="34"/>
      <c r="V114" s="34"/>
      <c r="W114" s="34"/>
      <c r="X114" s="34"/>
      <c r="Y114" s="34"/>
      <c r="Z114" s="34"/>
      <c r="AA114" s="34"/>
      <c r="AB114" s="34"/>
    </row>
    <row r="115" spans="1:28" ht="12.75" customHeight="1" x14ac:dyDescent="0.2">
      <c r="A115" s="38"/>
      <c r="B115" s="40"/>
      <c r="C115" s="39"/>
      <c r="D115" s="39"/>
      <c r="E115" s="39"/>
      <c r="F115" s="39"/>
      <c r="G115" s="39"/>
      <c r="H115" s="39"/>
      <c r="I115" s="39"/>
      <c r="J115" s="39"/>
      <c r="K115" s="39"/>
      <c r="L115" s="39"/>
      <c r="M115" s="39"/>
      <c r="N115" s="39"/>
      <c r="O115" s="39"/>
      <c r="P115" s="39"/>
      <c r="Q115" s="34"/>
      <c r="R115" s="34"/>
      <c r="S115" s="34"/>
      <c r="T115" s="34"/>
      <c r="U115" s="34"/>
      <c r="V115" s="34"/>
      <c r="W115" s="34"/>
      <c r="X115" s="34"/>
      <c r="Y115" s="34"/>
      <c r="Z115" s="34"/>
      <c r="AA115" s="34"/>
      <c r="AB115" s="34"/>
    </row>
    <row r="116" spans="1:28" ht="12.75" customHeight="1" x14ac:dyDescent="0.2">
      <c r="A116" s="38"/>
      <c r="B116" s="40"/>
      <c r="C116" s="39"/>
      <c r="D116" s="39"/>
      <c r="E116" s="39"/>
      <c r="F116" s="39"/>
      <c r="G116" s="39"/>
      <c r="H116" s="39"/>
      <c r="I116" s="39"/>
      <c r="J116" s="39"/>
      <c r="K116" s="39"/>
      <c r="L116" s="39"/>
      <c r="M116" s="39"/>
      <c r="N116" s="39"/>
      <c r="O116" s="39"/>
      <c r="P116" s="39"/>
      <c r="Q116" s="34"/>
      <c r="R116" s="34"/>
      <c r="S116" s="34"/>
      <c r="T116" s="34"/>
      <c r="U116" s="34"/>
      <c r="V116" s="34"/>
      <c r="W116" s="34"/>
      <c r="X116" s="34"/>
      <c r="Y116" s="34"/>
      <c r="Z116" s="34"/>
      <c r="AA116" s="34"/>
      <c r="AB116" s="34"/>
    </row>
    <row r="117" spans="1:28" ht="12.75" customHeight="1" x14ac:dyDescent="0.2">
      <c r="A117" s="38"/>
      <c r="B117" s="40"/>
      <c r="C117" s="39"/>
      <c r="D117" s="39"/>
      <c r="E117" s="39"/>
      <c r="F117" s="39"/>
      <c r="G117" s="39"/>
      <c r="H117" s="39"/>
      <c r="I117" s="39"/>
      <c r="J117" s="39"/>
      <c r="K117" s="39"/>
      <c r="L117" s="39"/>
      <c r="M117" s="39"/>
      <c r="N117" s="39"/>
      <c r="O117" s="39"/>
      <c r="P117" s="39"/>
      <c r="Q117" s="34"/>
      <c r="R117" s="34"/>
      <c r="S117" s="34"/>
      <c r="T117" s="34"/>
      <c r="U117" s="34"/>
      <c r="V117" s="34"/>
      <c r="W117" s="34"/>
      <c r="X117" s="34"/>
      <c r="Y117" s="34"/>
      <c r="Z117" s="34"/>
      <c r="AA117" s="34"/>
      <c r="AB117" s="34"/>
    </row>
    <row r="118" spans="1:28" ht="12.75" customHeight="1" x14ac:dyDescent="0.2">
      <c r="A118" s="38"/>
      <c r="B118" s="40"/>
      <c r="C118" s="39"/>
      <c r="D118" s="39"/>
      <c r="E118" s="39"/>
      <c r="F118" s="39"/>
      <c r="G118" s="39"/>
      <c r="H118" s="39"/>
      <c r="I118" s="39"/>
      <c r="J118" s="39"/>
      <c r="K118" s="39"/>
      <c r="L118" s="39"/>
      <c r="M118" s="39"/>
      <c r="N118" s="39"/>
      <c r="O118" s="39"/>
      <c r="P118" s="39"/>
      <c r="Q118" s="34"/>
      <c r="R118" s="34"/>
      <c r="S118" s="34"/>
      <c r="T118" s="34"/>
      <c r="U118" s="34"/>
      <c r="V118" s="34"/>
      <c r="W118" s="34"/>
      <c r="X118" s="34"/>
      <c r="Y118" s="34"/>
      <c r="Z118" s="34"/>
      <c r="AA118" s="34"/>
      <c r="AB118" s="34"/>
    </row>
    <row r="119" spans="1:28" ht="12.75" customHeight="1" x14ac:dyDescent="0.2">
      <c r="A119" s="38"/>
      <c r="B119" s="40"/>
      <c r="C119" s="39"/>
      <c r="D119" s="39"/>
      <c r="E119" s="39"/>
      <c r="F119" s="39"/>
      <c r="G119" s="39"/>
      <c r="H119" s="39"/>
      <c r="I119" s="39"/>
      <c r="J119" s="39"/>
      <c r="K119" s="39"/>
      <c r="L119" s="39"/>
      <c r="M119" s="39"/>
      <c r="N119" s="39"/>
      <c r="O119" s="39"/>
      <c r="P119" s="39"/>
      <c r="Q119" s="34"/>
      <c r="R119" s="34"/>
      <c r="S119" s="34"/>
      <c r="T119" s="34"/>
      <c r="U119" s="34"/>
      <c r="V119" s="34"/>
      <c r="W119" s="34"/>
      <c r="X119" s="34"/>
      <c r="Y119" s="34"/>
      <c r="Z119" s="34"/>
      <c r="AA119" s="34"/>
      <c r="AB119" s="34"/>
    </row>
    <row r="120" spans="1:28" ht="12.75" customHeight="1" x14ac:dyDescent="0.2">
      <c r="A120" s="38"/>
      <c r="B120" s="40"/>
      <c r="C120" s="39"/>
      <c r="D120" s="39"/>
      <c r="E120" s="39"/>
      <c r="F120" s="39"/>
      <c r="G120" s="39"/>
      <c r="H120" s="39"/>
      <c r="I120" s="39"/>
      <c r="J120" s="39"/>
      <c r="K120" s="39"/>
      <c r="L120" s="39"/>
      <c r="M120" s="39"/>
      <c r="N120" s="39"/>
      <c r="O120" s="39"/>
      <c r="P120" s="39"/>
      <c r="Q120" s="34"/>
      <c r="R120" s="34"/>
      <c r="S120" s="34"/>
      <c r="T120" s="34"/>
      <c r="U120" s="34"/>
      <c r="V120" s="34"/>
      <c r="W120" s="34"/>
      <c r="X120" s="34"/>
      <c r="Y120" s="34"/>
      <c r="Z120" s="34"/>
      <c r="AA120" s="34"/>
      <c r="AB120" s="34"/>
    </row>
    <row r="121" spans="1:28" ht="12.75" customHeight="1" x14ac:dyDescent="0.2">
      <c r="A121" s="38"/>
      <c r="B121" s="40"/>
      <c r="C121" s="39"/>
      <c r="D121" s="39"/>
      <c r="E121" s="39"/>
      <c r="F121" s="39"/>
      <c r="G121" s="39"/>
      <c r="H121" s="39"/>
      <c r="I121" s="39"/>
      <c r="J121" s="39"/>
      <c r="K121" s="39"/>
      <c r="L121" s="39"/>
      <c r="M121" s="39"/>
      <c r="N121" s="39"/>
      <c r="O121" s="39"/>
      <c r="P121" s="39"/>
      <c r="Q121" s="34"/>
      <c r="R121" s="34"/>
      <c r="S121" s="34"/>
      <c r="T121" s="34"/>
      <c r="U121" s="34"/>
      <c r="V121" s="34"/>
      <c r="W121" s="34"/>
      <c r="X121" s="34"/>
      <c r="Y121" s="34"/>
      <c r="Z121" s="34"/>
      <c r="AA121" s="34"/>
      <c r="AB121" s="34"/>
    </row>
    <row r="122" spans="1:28" ht="12.75" customHeight="1" x14ac:dyDescent="0.2">
      <c r="A122" s="38"/>
      <c r="B122" s="40"/>
      <c r="C122" s="39"/>
      <c r="D122" s="39"/>
      <c r="E122" s="39"/>
      <c r="F122" s="39"/>
      <c r="G122" s="39"/>
      <c r="H122" s="39"/>
      <c r="I122" s="39"/>
      <c r="J122" s="39"/>
      <c r="K122" s="39"/>
      <c r="L122" s="39"/>
      <c r="M122" s="39"/>
      <c r="N122" s="39"/>
      <c r="O122" s="39"/>
      <c r="P122" s="39"/>
      <c r="Q122" s="34"/>
      <c r="R122" s="34"/>
      <c r="S122" s="34"/>
      <c r="T122" s="34"/>
      <c r="U122" s="34"/>
      <c r="V122" s="34"/>
      <c r="W122" s="34"/>
      <c r="X122" s="34"/>
      <c r="Y122" s="34"/>
      <c r="Z122" s="34"/>
      <c r="AA122" s="34"/>
      <c r="AB122" s="34"/>
    </row>
    <row r="123" spans="1:28" ht="12.75" customHeight="1" x14ac:dyDescent="0.2">
      <c r="A123" s="38"/>
      <c r="B123" s="40"/>
      <c r="C123" s="39"/>
      <c r="D123" s="39"/>
      <c r="E123" s="39"/>
      <c r="F123" s="39"/>
      <c r="G123" s="39"/>
      <c r="H123" s="39"/>
      <c r="I123" s="39"/>
      <c r="J123" s="39"/>
      <c r="K123" s="39"/>
      <c r="L123" s="39"/>
      <c r="M123" s="39"/>
      <c r="N123" s="39"/>
      <c r="O123" s="39"/>
      <c r="P123" s="39"/>
      <c r="Q123" s="34"/>
      <c r="R123" s="34"/>
      <c r="S123" s="34"/>
      <c r="T123" s="34"/>
      <c r="U123" s="34"/>
      <c r="V123" s="34"/>
      <c r="W123" s="34"/>
      <c r="X123" s="34"/>
      <c r="Y123" s="34"/>
      <c r="Z123" s="34"/>
      <c r="AA123" s="34"/>
      <c r="AB123" s="34"/>
    </row>
    <row r="124" spans="1:28" ht="12.75" customHeight="1" x14ac:dyDescent="0.2">
      <c r="A124" s="38"/>
      <c r="B124" s="40"/>
      <c r="C124" s="39"/>
      <c r="D124" s="39"/>
      <c r="E124" s="39"/>
      <c r="F124" s="39"/>
      <c r="G124" s="39"/>
      <c r="H124" s="39"/>
      <c r="I124" s="39"/>
      <c r="J124" s="39"/>
      <c r="K124" s="39"/>
      <c r="L124" s="39"/>
      <c r="M124" s="39"/>
      <c r="N124" s="39"/>
      <c r="O124" s="39"/>
      <c r="P124" s="39"/>
      <c r="Q124" s="34"/>
      <c r="R124" s="34"/>
      <c r="S124" s="34"/>
      <c r="T124" s="34"/>
      <c r="U124" s="34"/>
      <c r="V124" s="34"/>
      <c r="W124" s="34"/>
      <c r="X124" s="34"/>
      <c r="Y124" s="34"/>
      <c r="Z124" s="34"/>
      <c r="AA124" s="34"/>
      <c r="AB124" s="34"/>
    </row>
    <row r="125" spans="1:28" ht="12.75" customHeight="1" x14ac:dyDescent="0.2">
      <c r="A125" s="38"/>
      <c r="B125" s="40"/>
      <c r="C125" s="39"/>
      <c r="D125" s="39"/>
      <c r="E125" s="39"/>
      <c r="F125" s="39"/>
      <c r="G125" s="39"/>
      <c r="H125" s="39"/>
      <c r="I125" s="39"/>
      <c r="J125" s="39"/>
      <c r="K125" s="39"/>
      <c r="L125" s="39"/>
      <c r="M125" s="39"/>
      <c r="N125" s="39"/>
      <c r="O125" s="39"/>
      <c r="P125" s="39"/>
      <c r="Q125" s="34"/>
      <c r="R125" s="34"/>
      <c r="S125" s="34"/>
      <c r="T125" s="34"/>
      <c r="U125" s="34"/>
      <c r="V125" s="34"/>
      <c r="W125" s="34"/>
      <c r="X125" s="34"/>
      <c r="Y125" s="34"/>
      <c r="Z125" s="34"/>
      <c r="AA125" s="34"/>
      <c r="AB125" s="34"/>
    </row>
    <row r="126" spans="1:28" ht="12.75" customHeight="1" x14ac:dyDescent="0.2">
      <c r="A126" s="38"/>
      <c r="B126" s="40"/>
      <c r="C126" s="39"/>
      <c r="D126" s="39"/>
      <c r="E126" s="39"/>
      <c r="F126" s="39"/>
      <c r="G126" s="39"/>
      <c r="H126" s="39"/>
      <c r="I126" s="39"/>
      <c r="J126" s="39"/>
      <c r="K126" s="39"/>
      <c r="L126" s="39"/>
      <c r="M126" s="39"/>
      <c r="N126" s="39"/>
      <c r="O126" s="39"/>
      <c r="P126" s="39"/>
      <c r="Q126" s="34"/>
      <c r="R126" s="34"/>
      <c r="S126" s="34"/>
      <c r="T126" s="34"/>
      <c r="U126" s="34"/>
      <c r="V126" s="34"/>
      <c r="W126" s="34"/>
      <c r="X126" s="34"/>
      <c r="Y126" s="34"/>
      <c r="Z126" s="34"/>
      <c r="AA126" s="34"/>
      <c r="AB126" s="34"/>
    </row>
    <row r="127" spans="1:28" ht="12.75" customHeight="1" x14ac:dyDescent="0.2">
      <c r="A127" s="38"/>
      <c r="B127" s="40"/>
      <c r="C127" s="39"/>
      <c r="D127" s="39"/>
      <c r="E127" s="39"/>
      <c r="F127" s="39"/>
      <c r="G127" s="39"/>
      <c r="H127" s="39"/>
      <c r="I127" s="39"/>
      <c r="J127" s="39"/>
      <c r="K127" s="39"/>
      <c r="L127" s="39"/>
      <c r="M127" s="39"/>
      <c r="N127" s="39"/>
      <c r="O127" s="39"/>
      <c r="P127" s="39"/>
      <c r="Q127" s="34"/>
      <c r="R127" s="34"/>
      <c r="S127" s="34"/>
      <c r="T127" s="34"/>
      <c r="U127" s="34"/>
      <c r="V127" s="34"/>
      <c r="W127" s="34"/>
      <c r="X127" s="34"/>
      <c r="Y127" s="34"/>
      <c r="Z127" s="34"/>
      <c r="AA127" s="34"/>
      <c r="AB127" s="34"/>
    </row>
    <row r="128" spans="1:28" ht="12.75" customHeight="1" x14ac:dyDescent="0.2">
      <c r="A128" s="38"/>
      <c r="B128" s="40"/>
      <c r="C128" s="39"/>
      <c r="D128" s="39"/>
      <c r="E128" s="39"/>
      <c r="F128" s="39"/>
      <c r="G128" s="39"/>
      <c r="H128" s="39"/>
      <c r="I128" s="39"/>
      <c r="J128" s="39"/>
      <c r="K128" s="39"/>
      <c r="L128" s="39"/>
      <c r="M128" s="39"/>
      <c r="N128" s="39"/>
      <c r="O128" s="39"/>
      <c r="P128" s="39"/>
      <c r="Q128" s="34"/>
      <c r="R128" s="34"/>
      <c r="S128" s="34"/>
      <c r="T128" s="34"/>
      <c r="U128" s="34"/>
      <c r="V128" s="34"/>
      <c r="W128" s="34"/>
      <c r="X128" s="34"/>
      <c r="Y128" s="34"/>
      <c r="Z128" s="34"/>
      <c r="AA128" s="34"/>
      <c r="AB128" s="34"/>
    </row>
    <row r="129" spans="1:28" ht="12.75" customHeight="1" x14ac:dyDescent="0.2">
      <c r="A129" s="38"/>
      <c r="B129" s="40"/>
      <c r="C129" s="39"/>
      <c r="D129" s="39"/>
      <c r="E129" s="39"/>
      <c r="F129" s="39"/>
      <c r="G129" s="39"/>
      <c r="H129" s="39"/>
      <c r="I129" s="39"/>
      <c r="J129" s="39"/>
      <c r="K129" s="39"/>
      <c r="L129" s="39"/>
      <c r="M129" s="39"/>
      <c r="N129" s="39"/>
      <c r="O129" s="39"/>
      <c r="P129" s="39"/>
      <c r="Q129" s="34"/>
      <c r="R129" s="34"/>
      <c r="S129" s="34"/>
      <c r="T129" s="34"/>
      <c r="U129" s="34"/>
      <c r="V129" s="34"/>
      <c r="W129" s="34"/>
      <c r="X129" s="34"/>
      <c r="Y129" s="34"/>
      <c r="Z129" s="34"/>
      <c r="AA129" s="34"/>
      <c r="AB129" s="34"/>
    </row>
    <row r="130" spans="1:28" ht="12.75" customHeight="1" x14ac:dyDescent="0.2">
      <c r="A130" s="38"/>
      <c r="B130" s="40"/>
      <c r="C130" s="39"/>
      <c r="D130" s="39"/>
      <c r="E130" s="39"/>
      <c r="F130" s="39"/>
      <c r="G130" s="39"/>
      <c r="H130" s="39"/>
      <c r="I130" s="39"/>
      <c r="J130" s="39"/>
      <c r="K130" s="39"/>
      <c r="L130" s="39"/>
      <c r="M130" s="39"/>
      <c r="N130" s="39"/>
      <c r="O130" s="39"/>
      <c r="P130" s="39"/>
      <c r="Q130" s="34"/>
      <c r="R130" s="34"/>
      <c r="S130" s="34"/>
      <c r="T130" s="34"/>
      <c r="U130" s="34"/>
      <c r="V130" s="34"/>
      <c r="W130" s="34"/>
      <c r="X130" s="34"/>
      <c r="Y130" s="34"/>
      <c r="Z130" s="34"/>
      <c r="AA130" s="34"/>
      <c r="AB130" s="34"/>
    </row>
    <row r="131" spans="1:28" ht="12.75" customHeight="1" x14ac:dyDescent="0.2">
      <c r="A131" s="38"/>
      <c r="B131" s="40"/>
      <c r="C131" s="39"/>
      <c r="D131" s="39"/>
      <c r="E131" s="39"/>
      <c r="F131" s="39"/>
      <c r="G131" s="39"/>
      <c r="H131" s="39"/>
      <c r="I131" s="39"/>
      <c r="J131" s="39"/>
      <c r="K131" s="39"/>
      <c r="L131" s="39"/>
      <c r="M131" s="39"/>
      <c r="N131" s="39"/>
      <c r="O131" s="39"/>
      <c r="P131" s="39"/>
      <c r="Q131" s="34"/>
      <c r="R131" s="34"/>
      <c r="S131" s="34"/>
      <c r="T131" s="34"/>
      <c r="U131" s="34"/>
      <c r="V131" s="34"/>
      <c r="W131" s="34"/>
      <c r="X131" s="34"/>
      <c r="Y131" s="34"/>
      <c r="Z131" s="34"/>
      <c r="AA131" s="34"/>
      <c r="AB131" s="34"/>
    </row>
    <row r="132" spans="1:28" ht="12.75" customHeight="1" x14ac:dyDescent="0.2">
      <c r="A132" s="38"/>
      <c r="B132" s="40"/>
      <c r="C132" s="39"/>
      <c r="D132" s="39"/>
      <c r="E132" s="39"/>
      <c r="F132" s="39"/>
      <c r="G132" s="39"/>
      <c r="H132" s="39"/>
      <c r="I132" s="39"/>
      <c r="J132" s="39"/>
      <c r="K132" s="39"/>
      <c r="L132" s="39"/>
      <c r="M132" s="39"/>
      <c r="N132" s="39"/>
      <c r="O132" s="39"/>
      <c r="P132" s="39"/>
      <c r="Q132" s="34"/>
      <c r="R132" s="34"/>
      <c r="S132" s="34"/>
      <c r="T132" s="34"/>
      <c r="U132" s="34"/>
      <c r="V132" s="34"/>
      <c r="W132" s="34"/>
      <c r="X132" s="34"/>
      <c r="Y132" s="34"/>
      <c r="Z132" s="34"/>
      <c r="AA132" s="34"/>
      <c r="AB132" s="34"/>
    </row>
    <row r="133" spans="1:28" ht="12.75" customHeight="1" x14ac:dyDescent="0.2">
      <c r="A133" s="38"/>
      <c r="B133" s="40"/>
      <c r="C133" s="39"/>
      <c r="D133" s="39"/>
      <c r="E133" s="39"/>
      <c r="F133" s="39"/>
      <c r="G133" s="39"/>
      <c r="H133" s="39"/>
      <c r="I133" s="39"/>
      <c r="J133" s="39"/>
      <c r="K133" s="39"/>
      <c r="L133" s="39"/>
      <c r="M133" s="39"/>
      <c r="N133" s="39"/>
      <c r="O133" s="39"/>
      <c r="P133" s="39"/>
      <c r="Q133" s="34"/>
      <c r="R133" s="34"/>
      <c r="S133" s="34"/>
      <c r="T133" s="34"/>
      <c r="U133" s="34"/>
      <c r="V133" s="34"/>
      <c r="W133" s="34"/>
      <c r="X133" s="34"/>
      <c r="Y133" s="34"/>
      <c r="Z133" s="34"/>
      <c r="AA133" s="34"/>
      <c r="AB133" s="34"/>
    </row>
    <row r="134" spans="1:28" ht="12.75" customHeight="1" x14ac:dyDescent="0.2">
      <c r="A134" s="38"/>
      <c r="B134" s="40"/>
      <c r="C134" s="39"/>
      <c r="D134" s="39"/>
      <c r="E134" s="39"/>
      <c r="F134" s="39"/>
      <c r="G134" s="39"/>
      <c r="H134" s="39"/>
      <c r="I134" s="39"/>
      <c r="J134" s="39"/>
      <c r="K134" s="39"/>
      <c r="L134" s="39"/>
      <c r="M134" s="39"/>
      <c r="N134" s="39"/>
      <c r="O134" s="39"/>
      <c r="P134" s="39"/>
      <c r="Q134" s="34"/>
      <c r="R134" s="34"/>
      <c r="S134" s="34"/>
      <c r="T134" s="34"/>
      <c r="U134" s="34"/>
      <c r="V134" s="34"/>
      <c r="W134" s="34"/>
      <c r="X134" s="34"/>
      <c r="Y134" s="34"/>
      <c r="Z134" s="34"/>
      <c r="AA134" s="34"/>
      <c r="AB134" s="34"/>
    </row>
    <row r="135" spans="1:28" ht="12.75" customHeight="1" x14ac:dyDescent="0.2">
      <c r="A135" s="38"/>
      <c r="B135" s="40"/>
      <c r="C135" s="39"/>
      <c r="D135" s="39"/>
      <c r="E135" s="39"/>
      <c r="F135" s="39"/>
      <c r="G135" s="39"/>
      <c r="H135" s="39"/>
      <c r="I135" s="39"/>
      <c r="J135" s="39"/>
      <c r="K135" s="39"/>
      <c r="L135" s="39"/>
      <c r="M135" s="39"/>
      <c r="N135" s="39"/>
      <c r="O135" s="39"/>
      <c r="P135" s="39"/>
      <c r="Q135" s="34"/>
      <c r="R135" s="34"/>
      <c r="S135" s="34"/>
      <c r="T135" s="34"/>
      <c r="U135" s="34"/>
      <c r="V135" s="34"/>
      <c r="W135" s="34"/>
      <c r="X135" s="34"/>
      <c r="Y135" s="34"/>
      <c r="Z135" s="34"/>
      <c r="AA135" s="34"/>
      <c r="AB135" s="34"/>
    </row>
    <row r="136" spans="1:28" ht="12.75" customHeight="1" x14ac:dyDescent="0.2">
      <c r="A136" s="38"/>
      <c r="B136" s="40"/>
      <c r="C136" s="39"/>
      <c r="D136" s="39"/>
      <c r="E136" s="39"/>
      <c r="F136" s="39"/>
      <c r="G136" s="39"/>
      <c r="H136" s="39"/>
      <c r="I136" s="39"/>
      <c r="J136" s="39"/>
      <c r="K136" s="39"/>
      <c r="L136" s="39"/>
      <c r="M136" s="39"/>
      <c r="N136" s="39"/>
      <c r="O136" s="39"/>
      <c r="P136" s="39"/>
      <c r="Q136" s="34"/>
      <c r="R136" s="34"/>
      <c r="S136" s="34"/>
      <c r="T136" s="34"/>
      <c r="U136" s="34"/>
      <c r="V136" s="34"/>
      <c r="W136" s="34"/>
      <c r="X136" s="34"/>
      <c r="Y136" s="34"/>
      <c r="Z136" s="34"/>
      <c r="AA136" s="34"/>
      <c r="AB136" s="34"/>
    </row>
    <row r="137" spans="1:28" ht="12.75" customHeight="1" x14ac:dyDescent="0.2">
      <c r="A137" s="38"/>
      <c r="B137" s="40"/>
      <c r="C137" s="39"/>
      <c r="D137" s="39"/>
      <c r="E137" s="39"/>
      <c r="F137" s="39"/>
      <c r="G137" s="39"/>
      <c r="H137" s="39"/>
      <c r="I137" s="39"/>
      <c r="J137" s="39"/>
      <c r="K137" s="39"/>
      <c r="L137" s="39"/>
      <c r="M137" s="39"/>
      <c r="N137" s="39"/>
      <c r="O137" s="39"/>
      <c r="P137" s="39"/>
      <c r="Q137" s="34"/>
      <c r="R137" s="34"/>
      <c r="S137" s="34"/>
      <c r="T137" s="34"/>
      <c r="U137" s="34"/>
      <c r="V137" s="34"/>
      <c r="W137" s="34"/>
      <c r="X137" s="34"/>
      <c r="Y137" s="34"/>
      <c r="Z137" s="34"/>
      <c r="AA137" s="34"/>
      <c r="AB137" s="34"/>
    </row>
    <row r="138" spans="1:28" ht="12.75" customHeight="1" x14ac:dyDescent="0.2">
      <c r="A138" s="38"/>
      <c r="B138" s="40"/>
      <c r="C138" s="39"/>
      <c r="D138" s="39"/>
      <c r="E138" s="39"/>
      <c r="F138" s="39"/>
      <c r="G138" s="39"/>
      <c r="H138" s="39"/>
      <c r="I138" s="39"/>
      <c r="J138" s="39"/>
      <c r="K138" s="39"/>
      <c r="L138" s="39"/>
      <c r="M138" s="39"/>
      <c r="N138" s="39"/>
      <c r="O138" s="39"/>
      <c r="P138" s="39"/>
      <c r="Q138" s="34"/>
      <c r="R138" s="34"/>
      <c r="S138" s="34"/>
      <c r="T138" s="34"/>
      <c r="U138" s="34"/>
      <c r="V138" s="34"/>
      <c r="W138" s="34"/>
      <c r="X138" s="34"/>
      <c r="Y138" s="34"/>
      <c r="Z138" s="34"/>
      <c r="AA138" s="34"/>
      <c r="AB138" s="34"/>
    </row>
    <row r="139" spans="1:28" ht="12.75" customHeight="1" x14ac:dyDescent="0.2">
      <c r="A139" s="38"/>
      <c r="B139" s="40"/>
      <c r="C139" s="39"/>
      <c r="D139" s="39"/>
      <c r="E139" s="39"/>
      <c r="F139" s="39"/>
      <c r="G139" s="39"/>
      <c r="H139" s="39"/>
      <c r="I139" s="39"/>
      <c r="J139" s="39"/>
      <c r="K139" s="39"/>
      <c r="L139" s="39"/>
      <c r="M139" s="39"/>
      <c r="N139" s="39"/>
      <c r="O139" s="39"/>
      <c r="P139" s="39"/>
      <c r="Q139" s="34"/>
      <c r="R139" s="34"/>
      <c r="S139" s="34"/>
      <c r="T139" s="34"/>
      <c r="U139" s="34"/>
      <c r="V139" s="34"/>
      <c r="W139" s="34"/>
      <c r="X139" s="34"/>
      <c r="Y139" s="34"/>
      <c r="Z139" s="34"/>
      <c r="AA139" s="34"/>
      <c r="AB139" s="34"/>
    </row>
    <row r="140" spans="1:28" ht="12.75" customHeight="1" x14ac:dyDescent="0.2">
      <c r="A140" s="38"/>
      <c r="B140" s="40"/>
      <c r="C140" s="39"/>
      <c r="D140" s="39"/>
      <c r="E140" s="39"/>
      <c r="F140" s="39"/>
      <c r="G140" s="39"/>
      <c r="H140" s="39"/>
      <c r="I140" s="39"/>
      <c r="J140" s="39"/>
      <c r="K140" s="39"/>
      <c r="L140" s="39"/>
      <c r="M140" s="39"/>
      <c r="N140" s="39"/>
      <c r="O140" s="39"/>
      <c r="P140" s="39"/>
      <c r="Q140" s="34"/>
      <c r="R140" s="34"/>
      <c r="S140" s="34"/>
      <c r="T140" s="34"/>
      <c r="U140" s="34"/>
      <c r="V140" s="34"/>
      <c r="W140" s="34"/>
      <c r="X140" s="34"/>
      <c r="Y140" s="34"/>
      <c r="Z140" s="34"/>
      <c r="AA140" s="34"/>
      <c r="AB140" s="34"/>
    </row>
    <row r="141" spans="1:28" ht="12.75" customHeight="1" x14ac:dyDescent="0.2">
      <c r="A141" s="38"/>
      <c r="B141" s="40"/>
      <c r="C141" s="39"/>
      <c r="D141" s="39"/>
      <c r="E141" s="39"/>
      <c r="F141" s="39"/>
      <c r="G141" s="39"/>
      <c r="H141" s="39"/>
      <c r="I141" s="39"/>
      <c r="J141" s="39"/>
      <c r="K141" s="39"/>
      <c r="L141" s="39"/>
      <c r="M141" s="39"/>
      <c r="N141" s="39"/>
      <c r="O141" s="39"/>
      <c r="P141" s="39"/>
      <c r="Q141" s="34"/>
      <c r="R141" s="34"/>
      <c r="S141" s="34"/>
      <c r="T141" s="34"/>
      <c r="U141" s="34"/>
      <c r="V141" s="34"/>
      <c r="W141" s="34"/>
      <c r="X141" s="34"/>
      <c r="Y141" s="34"/>
      <c r="Z141" s="34"/>
      <c r="AA141" s="34"/>
      <c r="AB141" s="34"/>
    </row>
    <row r="142" spans="1:28" ht="12.75" customHeight="1" x14ac:dyDescent="0.2">
      <c r="A142" s="38"/>
      <c r="B142" s="40"/>
      <c r="C142" s="39"/>
      <c r="D142" s="39"/>
      <c r="E142" s="39"/>
      <c r="F142" s="39"/>
      <c r="G142" s="39"/>
      <c r="H142" s="39"/>
      <c r="I142" s="39"/>
      <c r="J142" s="39"/>
      <c r="K142" s="39"/>
      <c r="L142" s="39"/>
      <c r="M142" s="39"/>
      <c r="N142" s="39"/>
      <c r="O142" s="39"/>
      <c r="P142" s="39"/>
      <c r="Q142" s="34"/>
      <c r="R142" s="34"/>
      <c r="S142" s="34"/>
      <c r="T142" s="34"/>
      <c r="U142" s="34"/>
      <c r="V142" s="34"/>
      <c r="W142" s="34"/>
      <c r="X142" s="34"/>
      <c r="Y142" s="34"/>
      <c r="Z142" s="34"/>
      <c r="AA142" s="34"/>
      <c r="AB142" s="34"/>
    </row>
    <row r="143" spans="1:28" ht="12.75" customHeight="1" x14ac:dyDescent="0.2">
      <c r="A143" s="38"/>
      <c r="B143" s="40"/>
      <c r="C143" s="39"/>
      <c r="D143" s="39"/>
      <c r="E143" s="39"/>
      <c r="F143" s="39"/>
      <c r="G143" s="39"/>
      <c r="H143" s="39"/>
      <c r="I143" s="39"/>
      <c r="J143" s="39"/>
      <c r="K143" s="39"/>
      <c r="L143" s="39"/>
      <c r="M143" s="39"/>
      <c r="N143" s="39"/>
      <c r="O143" s="39"/>
      <c r="P143" s="39"/>
      <c r="Q143" s="34"/>
      <c r="R143" s="34"/>
      <c r="S143" s="34"/>
      <c r="T143" s="34"/>
      <c r="U143" s="34"/>
      <c r="V143" s="34"/>
      <c r="W143" s="34"/>
      <c r="X143" s="34"/>
      <c r="Y143" s="34"/>
      <c r="Z143" s="34"/>
      <c r="AA143" s="34"/>
      <c r="AB143" s="34"/>
    </row>
    <row r="144" spans="1:28" ht="12.75" customHeight="1" x14ac:dyDescent="0.2">
      <c r="A144" s="38"/>
      <c r="B144" s="40"/>
      <c r="C144" s="39"/>
      <c r="D144" s="39"/>
      <c r="E144" s="39"/>
      <c r="F144" s="39"/>
      <c r="G144" s="39"/>
      <c r="H144" s="39"/>
      <c r="I144" s="39"/>
      <c r="J144" s="39"/>
      <c r="K144" s="39"/>
      <c r="L144" s="39"/>
      <c r="M144" s="39"/>
      <c r="N144" s="39"/>
      <c r="O144" s="39"/>
      <c r="P144" s="39"/>
      <c r="Q144" s="34"/>
      <c r="R144" s="34"/>
      <c r="S144" s="34"/>
      <c r="T144" s="34"/>
      <c r="U144" s="34"/>
      <c r="V144" s="34"/>
      <c r="W144" s="34"/>
      <c r="X144" s="34"/>
      <c r="Y144" s="34"/>
      <c r="Z144" s="34"/>
      <c r="AA144" s="34"/>
      <c r="AB144" s="34"/>
    </row>
    <row r="145" spans="1:28" ht="12.75" customHeight="1" x14ac:dyDescent="0.2">
      <c r="A145" s="38"/>
      <c r="B145" s="40"/>
      <c r="C145" s="39"/>
      <c r="D145" s="39"/>
      <c r="E145" s="39"/>
      <c r="F145" s="39"/>
      <c r="G145" s="39"/>
      <c r="H145" s="39"/>
      <c r="I145" s="39"/>
      <c r="J145" s="39"/>
      <c r="K145" s="39"/>
      <c r="L145" s="39"/>
      <c r="M145" s="39"/>
      <c r="N145" s="39"/>
      <c r="O145" s="39"/>
      <c r="P145" s="39"/>
      <c r="Q145" s="34"/>
      <c r="R145" s="34"/>
      <c r="S145" s="34"/>
      <c r="T145" s="34"/>
      <c r="U145" s="34"/>
      <c r="V145" s="34"/>
      <c r="W145" s="34"/>
      <c r="X145" s="34"/>
      <c r="Y145" s="34"/>
      <c r="Z145" s="34"/>
      <c r="AA145" s="34"/>
      <c r="AB145" s="34"/>
    </row>
    <row r="146" spans="1:28" ht="12.75" customHeight="1" x14ac:dyDescent="0.2">
      <c r="A146" s="38"/>
      <c r="B146" s="40"/>
      <c r="C146" s="39"/>
      <c r="D146" s="39"/>
      <c r="E146" s="39"/>
      <c r="F146" s="39"/>
      <c r="G146" s="39"/>
      <c r="H146" s="39"/>
      <c r="I146" s="39"/>
      <c r="J146" s="39"/>
      <c r="K146" s="39"/>
      <c r="L146" s="39"/>
      <c r="M146" s="39"/>
      <c r="N146" s="39"/>
      <c r="O146" s="39"/>
      <c r="P146" s="39"/>
      <c r="Q146" s="34"/>
      <c r="R146" s="34"/>
      <c r="S146" s="34"/>
      <c r="T146" s="34"/>
      <c r="U146" s="34"/>
      <c r="V146" s="34"/>
      <c r="W146" s="34"/>
      <c r="X146" s="34"/>
      <c r="Y146" s="34"/>
      <c r="Z146" s="34"/>
      <c r="AA146" s="34"/>
      <c r="AB146" s="34"/>
    </row>
    <row r="147" spans="1:28" ht="12.75" customHeight="1" x14ac:dyDescent="0.2">
      <c r="A147" s="38"/>
      <c r="B147" s="40"/>
      <c r="C147" s="39"/>
      <c r="D147" s="39"/>
      <c r="E147" s="39"/>
      <c r="F147" s="39"/>
      <c r="G147" s="39"/>
      <c r="H147" s="39"/>
      <c r="I147" s="39"/>
      <c r="J147" s="39"/>
      <c r="K147" s="39"/>
      <c r="L147" s="39"/>
      <c r="M147" s="39"/>
      <c r="N147" s="39"/>
      <c r="O147" s="39"/>
      <c r="P147" s="39"/>
      <c r="Q147" s="34"/>
      <c r="R147" s="34"/>
      <c r="S147" s="34"/>
      <c r="T147" s="34"/>
      <c r="U147" s="34"/>
      <c r="V147" s="34"/>
      <c r="W147" s="34"/>
      <c r="X147" s="34"/>
      <c r="Y147" s="34"/>
      <c r="Z147" s="34"/>
      <c r="AA147" s="34"/>
      <c r="AB147" s="34"/>
    </row>
    <row r="148" spans="1:28" ht="12.75" customHeight="1" x14ac:dyDescent="0.2">
      <c r="A148" s="38"/>
      <c r="B148" s="40"/>
      <c r="C148" s="39"/>
      <c r="D148" s="39"/>
      <c r="E148" s="39"/>
      <c r="F148" s="39"/>
      <c r="G148" s="39"/>
      <c r="H148" s="39"/>
      <c r="I148" s="39"/>
      <c r="J148" s="39"/>
      <c r="K148" s="39"/>
      <c r="L148" s="39"/>
      <c r="M148" s="39"/>
      <c r="N148" s="39"/>
      <c r="O148" s="39"/>
      <c r="P148" s="39"/>
      <c r="Q148" s="34"/>
      <c r="R148" s="34"/>
      <c r="S148" s="34"/>
      <c r="T148" s="34"/>
      <c r="U148" s="34"/>
      <c r="V148" s="34"/>
      <c r="W148" s="34"/>
      <c r="X148" s="34"/>
      <c r="Y148" s="34"/>
      <c r="Z148" s="34"/>
      <c r="AA148" s="34"/>
      <c r="AB148" s="34"/>
    </row>
    <row r="149" spans="1:28" ht="12.75" customHeight="1" x14ac:dyDescent="0.2">
      <c r="A149" s="38"/>
      <c r="B149" s="40"/>
      <c r="C149" s="39"/>
      <c r="D149" s="39"/>
      <c r="E149" s="39"/>
      <c r="F149" s="39"/>
      <c r="G149" s="39"/>
      <c r="H149" s="39"/>
      <c r="I149" s="39"/>
      <c r="J149" s="39"/>
      <c r="K149" s="39"/>
      <c r="L149" s="39"/>
      <c r="M149" s="39"/>
      <c r="N149" s="39"/>
      <c r="O149" s="39"/>
      <c r="P149" s="39"/>
      <c r="Q149" s="34"/>
      <c r="R149" s="34"/>
      <c r="S149" s="34"/>
      <c r="T149" s="34"/>
      <c r="U149" s="34"/>
      <c r="V149" s="34"/>
      <c r="W149" s="34"/>
      <c r="X149" s="34"/>
      <c r="Y149" s="34"/>
      <c r="Z149" s="34"/>
      <c r="AA149" s="34"/>
      <c r="AB149" s="34"/>
    </row>
    <row r="150" spans="1:28" ht="12.75" customHeight="1" x14ac:dyDescent="0.2">
      <c r="A150" s="38"/>
      <c r="B150" s="40"/>
      <c r="C150" s="39"/>
      <c r="D150" s="39"/>
      <c r="E150" s="39"/>
      <c r="F150" s="39"/>
      <c r="G150" s="39"/>
      <c r="H150" s="39"/>
      <c r="I150" s="39"/>
      <c r="J150" s="39"/>
      <c r="K150" s="39"/>
      <c r="L150" s="39"/>
      <c r="M150" s="39"/>
      <c r="N150" s="39"/>
      <c r="O150" s="39"/>
      <c r="P150" s="39"/>
      <c r="Q150" s="34"/>
      <c r="R150" s="34"/>
      <c r="S150" s="34"/>
      <c r="T150" s="34"/>
      <c r="U150" s="34"/>
      <c r="V150" s="34"/>
      <c r="W150" s="34"/>
      <c r="X150" s="34"/>
      <c r="Y150" s="34"/>
      <c r="Z150" s="34"/>
      <c r="AA150" s="34"/>
      <c r="AB150" s="34"/>
    </row>
    <row r="151" spans="1:28" ht="12.75" customHeight="1" x14ac:dyDescent="0.2">
      <c r="A151" s="38"/>
      <c r="B151" s="40"/>
      <c r="C151" s="39"/>
      <c r="D151" s="39"/>
      <c r="E151" s="39"/>
      <c r="F151" s="39"/>
      <c r="G151" s="39"/>
      <c r="H151" s="39"/>
      <c r="I151" s="39"/>
      <c r="J151" s="39"/>
      <c r="K151" s="39"/>
      <c r="L151" s="39"/>
      <c r="M151" s="39"/>
      <c r="N151" s="39"/>
      <c r="O151" s="39"/>
      <c r="P151" s="39"/>
      <c r="Q151" s="34"/>
      <c r="R151" s="34"/>
      <c r="S151" s="34"/>
      <c r="T151" s="34"/>
      <c r="U151" s="34"/>
      <c r="V151" s="34"/>
      <c r="W151" s="34"/>
      <c r="X151" s="34"/>
      <c r="Y151" s="34"/>
      <c r="Z151" s="34"/>
      <c r="AA151" s="34"/>
      <c r="AB151" s="34"/>
    </row>
    <row r="152" spans="1:28" ht="12.75" customHeight="1" x14ac:dyDescent="0.2">
      <c r="A152" s="38"/>
      <c r="B152" s="40"/>
      <c r="C152" s="39"/>
      <c r="D152" s="39"/>
      <c r="E152" s="39"/>
      <c r="F152" s="39"/>
      <c r="G152" s="39"/>
      <c r="H152" s="39"/>
      <c r="I152" s="39"/>
      <c r="J152" s="39"/>
      <c r="K152" s="39"/>
      <c r="L152" s="39"/>
      <c r="M152" s="39"/>
      <c r="N152" s="39"/>
      <c r="O152" s="39"/>
      <c r="P152" s="39"/>
      <c r="Q152" s="34"/>
      <c r="R152" s="34"/>
      <c r="S152" s="34"/>
      <c r="T152" s="34"/>
      <c r="U152" s="34"/>
      <c r="V152" s="34"/>
      <c r="W152" s="34"/>
      <c r="X152" s="34"/>
      <c r="Y152" s="34"/>
      <c r="Z152" s="34"/>
      <c r="AA152" s="34"/>
      <c r="AB152" s="34"/>
    </row>
    <row r="153" spans="1:28" ht="12.75" customHeight="1" x14ac:dyDescent="0.2">
      <c r="A153" s="38"/>
      <c r="B153" s="40"/>
      <c r="C153" s="39"/>
      <c r="D153" s="39"/>
      <c r="E153" s="39"/>
      <c r="F153" s="39"/>
      <c r="G153" s="39"/>
      <c r="H153" s="39"/>
      <c r="I153" s="39"/>
      <c r="J153" s="39"/>
      <c r="K153" s="39"/>
      <c r="L153" s="39"/>
      <c r="M153" s="39"/>
      <c r="N153" s="39"/>
      <c r="O153" s="39"/>
      <c r="P153" s="39"/>
      <c r="Q153" s="34"/>
      <c r="R153" s="34"/>
      <c r="S153" s="34"/>
      <c r="T153" s="34"/>
      <c r="U153" s="34"/>
      <c r="V153" s="34"/>
      <c r="W153" s="34"/>
      <c r="X153" s="34"/>
      <c r="Y153" s="34"/>
      <c r="Z153" s="34"/>
      <c r="AA153" s="34"/>
      <c r="AB153" s="34"/>
    </row>
    <row r="154" spans="1:28" ht="12.75" customHeight="1" x14ac:dyDescent="0.2">
      <c r="A154" s="38"/>
      <c r="B154" s="40"/>
      <c r="C154" s="39"/>
      <c r="D154" s="39"/>
      <c r="E154" s="39"/>
      <c r="F154" s="39"/>
      <c r="G154" s="39"/>
      <c r="H154" s="39"/>
      <c r="I154" s="39"/>
      <c r="J154" s="39"/>
      <c r="K154" s="39"/>
      <c r="L154" s="39"/>
      <c r="M154" s="39"/>
      <c r="N154" s="39"/>
      <c r="O154" s="39"/>
      <c r="P154" s="39"/>
      <c r="Q154" s="34"/>
      <c r="R154" s="34"/>
      <c r="S154" s="34"/>
      <c r="T154" s="34"/>
      <c r="U154" s="34"/>
      <c r="V154" s="34"/>
      <c r="W154" s="34"/>
      <c r="X154" s="34"/>
      <c r="Y154" s="34"/>
      <c r="Z154" s="34"/>
      <c r="AA154" s="34"/>
      <c r="AB154" s="34"/>
    </row>
    <row r="155" spans="1:28" ht="12.75" customHeight="1" x14ac:dyDescent="0.2">
      <c r="A155" s="38"/>
      <c r="B155" s="40"/>
      <c r="C155" s="39"/>
      <c r="D155" s="39"/>
      <c r="E155" s="39"/>
      <c r="F155" s="39"/>
      <c r="G155" s="39"/>
      <c r="H155" s="39"/>
      <c r="I155" s="39"/>
      <c r="J155" s="39"/>
      <c r="K155" s="39"/>
      <c r="L155" s="39"/>
      <c r="M155" s="39"/>
      <c r="N155" s="39"/>
      <c r="O155" s="39"/>
      <c r="P155" s="39"/>
      <c r="Q155" s="34"/>
      <c r="R155" s="34"/>
      <c r="S155" s="34"/>
      <c r="T155" s="34"/>
      <c r="U155" s="34"/>
      <c r="V155" s="34"/>
      <c r="W155" s="34"/>
      <c r="X155" s="34"/>
      <c r="Y155" s="34"/>
      <c r="Z155" s="34"/>
      <c r="AA155" s="34"/>
      <c r="AB155" s="34"/>
    </row>
    <row r="156" spans="1:28" ht="12.75" customHeight="1" x14ac:dyDescent="0.2">
      <c r="A156" s="38"/>
      <c r="B156" s="40"/>
      <c r="C156" s="39"/>
      <c r="D156" s="39"/>
      <c r="E156" s="39"/>
      <c r="F156" s="39"/>
      <c r="G156" s="39"/>
      <c r="H156" s="39"/>
      <c r="I156" s="39"/>
      <c r="J156" s="39"/>
      <c r="K156" s="39"/>
      <c r="L156" s="39"/>
      <c r="M156" s="39"/>
      <c r="N156" s="39"/>
      <c r="O156" s="39"/>
      <c r="P156" s="39"/>
      <c r="Q156" s="34"/>
      <c r="R156" s="34"/>
      <c r="S156" s="34"/>
      <c r="T156" s="34"/>
      <c r="U156" s="34"/>
      <c r="V156" s="34"/>
      <c r="W156" s="34"/>
      <c r="X156" s="34"/>
      <c r="Y156" s="34"/>
      <c r="Z156" s="34"/>
      <c r="AA156" s="34"/>
      <c r="AB156" s="34"/>
    </row>
    <row r="157" spans="1:28" ht="12.75" customHeight="1" x14ac:dyDescent="0.2">
      <c r="A157" s="38"/>
      <c r="B157" s="40"/>
      <c r="C157" s="39"/>
      <c r="D157" s="39"/>
      <c r="E157" s="39"/>
      <c r="F157" s="39"/>
      <c r="G157" s="39"/>
      <c r="H157" s="39"/>
      <c r="I157" s="39"/>
      <c r="J157" s="39"/>
      <c r="K157" s="39"/>
      <c r="L157" s="39"/>
      <c r="M157" s="39"/>
      <c r="N157" s="39"/>
      <c r="O157" s="39"/>
      <c r="P157" s="39"/>
      <c r="Q157" s="34"/>
      <c r="R157" s="34"/>
      <c r="S157" s="34"/>
      <c r="T157" s="34"/>
      <c r="U157" s="34"/>
      <c r="V157" s="34"/>
      <c r="W157" s="34"/>
      <c r="X157" s="34"/>
      <c r="Y157" s="34"/>
      <c r="Z157" s="34"/>
      <c r="AA157" s="34"/>
      <c r="AB157" s="34"/>
    </row>
    <row r="158" spans="1:28" ht="12.75" customHeight="1" x14ac:dyDescent="0.2">
      <c r="A158" s="38"/>
      <c r="B158" s="40"/>
      <c r="C158" s="39"/>
      <c r="D158" s="39"/>
      <c r="E158" s="39"/>
      <c r="F158" s="39"/>
      <c r="G158" s="39"/>
      <c r="H158" s="39"/>
      <c r="I158" s="39"/>
      <c r="J158" s="39"/>
      <c r="K158" s="39"/>
      <c r="L158" s="39"/>
      <c r="M158" s="39"/>
      <c r="N158" s="39"/>
      <c r="O158" s="39"/>
      <c r="P158" s="39"/>
      <c r="Q158" s="34"/>
      <c r="R158" s="34"/>
      <c r="S158" s="34"/>
      <c r="T158" s="34"/>
      <c r="U158" s="34"/>
      <c r="V158" s="34"/>
      <c r="W158" s="34"/>
      <c r="X158" s="34"/>
      <c r="Y158" s="34"/>
      <c r="Z158" s="34"/>
      <c r="AA158" s="34"/>
      <c r="AB158" s="34"/>
    </row>
    <row r="159" spans="1:28" ht="12.75" customHeight="1" x14ac:dyDescent="0.2">
      <c r="A159" s="38"/>
      <c r="B159" s="40"/>
      <c r="C159" s="39"/>
      <c r="D159" s="39"/>
      <c r="E159" s="39"/>
      <c r="F159" s="39"/>
      <c r="G159" s="39"/>
      <c r="H159" s="39"/>
      <c r="I159" s="39"/>
      <c r="J159" s="39"/>
      <c r="K159" s="39"/>
      <c r="L159" s="39"/>
      <c r="M159" s="39"/>
      <c r="N159" s="39"/>
      <c r="O159" s="39"/>
      <c r="P159" s="39"/>
      <c r="Q159" s="34"/>
      <c r="R159" s="34"/>
      <c r="S159" s="34"/>
      <c r="T159" s="34"/>
      <c r="U159" s="34"/>
      <c r="V159" s="34"/>
      <c r="W159" s="34"/>
      <c r="X159" s="34"/>
      <c r="Y159" s="34"/>
      <c r="Z159" s="34"/>
      <c r="AA159" s="34"/>
      <c r="AB159" s="34"/>
    </row>
    <row r="160" spans="1:28" ht="12.75" customHeight="1" x14ac:dyDescent="0.2">
      <c r="A160" s="38"/>
      <c r="B160" s="40"/>
      <c r="C160" s="39"/>
      <c r="D160" s="39"/>
      <c r="E160" s="39"/>
      <c r="F160" s="39"/>
      <c r="G160" s="39"/>
      <c r="H160" s="39"/>
      <c r="I160" s="39"/>
      <c r="J160" s="39"/>
      <c r="K160" s="39"/>
      <c r="L160" s="39"/>
      <c r="M160" s="39"/>
      <c r="N160" s="39"/>
      <c r="O160" s="39"/>
      <c r="P160" s="39"/>
      <c r="Q160" s="34"/>
      <c r="R160" s="34"/>
      <c r="S160" s="34"/>
      <c r="T160" s="34"/>
      <c r="U160" s="34"/>
      <c r="V160" s="34"/>
      <c r="W160" s="34"/>
      <c r="X160" s="34"/>
      <c r="Y160" s="34"/>
      <c r="Z160" s="34"/>
      <c r="AA160" s="34"/>
      <c r="AB160" s="34"/>
    </row>
    <row r="161" spans="1:28" ht="12.75" customHeight="1" x14ac:dyDescent="0.2">
      <c r="A161" s="38"/>
      <c r="B161" s="40"/>
      <c r="C161" s="39"/>
      <c r="D161" s="39"/>
      <c r="E161" s="39"/>
      <c r="F161" s="39"/>
      <c r="G161" s="39"/>
      <c r="H161" s="39"/>
      <c r="I161" s="39"/>
      <c r="J161" s="39"/>
      <c r="K161" s="39"/>
      <c r="L161" s="39"/>
      <c r="M161" s="39"/>
      <c r="N161" s="39"/>
      <c r="O161" s="39"/>
      <c r="P161" s="39"/>
      <c r="Q161" s="34"/>
      <c r="R161" s="34"/>
      <c r="S161" s="34"/>
      <c r="T161" s="34"/>
      <c r="U161" s="34"/>
      <c r="V161" s="34"/>
      <c r="W161" s="34"/>
      <c r="X161" s="34"/>
      <c r="Y161" s="34"/>
      <c r="Z161" s="34"/>
      <c r="AA161" s="34"/>
      <c r="AB161" s="34"/>
    </row>
    <row r="162" spans="1:28" ht="12.75" customHeight="1" x14ac:dyDescent="0.2">
      <c r="A162" s="38"/>
      <c r="B162" s="40"/>
      <c r="C162" s="39"/>
      <c r="D162" s="39"/>
      <c r="E162" s="39"/>
      <c r="F162" s="39"/>
      <c r="G162" s="39"/>
      <c r="H162" s="39"/>
      <c r="I162" s="39"/>
      <c r="J162" s="39"/>
      <c r="K162" s="39"/>
      <c r="L162" s="39"/>
      <c r="M162" s="39"/>
      <c r="N162" s="39"/>
      <c r="O162" s="39"/>
      <c r="P162" s="39"/>
      <c r="Q162" s="34"/>
      <c r="R162" s="34"/>
      <c r="S162" s="34"/>
      <c r="T162" s="34"/>
      <c r="U162" s="34"/>
      <c r="V162" s="34"/>
      <c r="W162" s="34"/>
      <c r="X162" s="34"/>
      <c r="Y162" s="34"/>
      <c r="Z162" s="34"/>
      <c r="AA162" s="34"/>
      <c r="AB162" s="34"/>
    </row>
    <row r="163" spans="1:28" ht="12.75" customHeight="1" x14ac:dyDescent="0.2">
      <c r="A163" s="38"/>
      <c r="B163" s="40"/>
      <c r="C163" s="39"/>
      <c r="D163" s="39"/>
      <c r="E163" s="39"/>
      <c r="F163" s="39"/>
      <c r="G163" s="39"/>
      <c r="H163" s="39"/>
      <c r="I163" s="39"/>
      <c r="J163" s="39"/>
      <c r="K163" s="39"/>
      <c r="L163" s="39"/>
      <c r="M163" s="39"/>
      <c r="N163" s="39"/>
      <c r="O163" s="39"/>
      <c r="P163" s="39"/>
      <c r="Q163" s="34"/>
      <c r="R163" s="34"/>
      <c r="S163" s="34"/>
      <c r="T163" s="34"/>
      <c r="U163" s="34"/>
      <c r="V163" s="34"/>
      <c r="W163" s="34"/>
      <c r="X163" s="34"/>
      <c r="Y163" s="34"/>
      <c r="Z163" s="34"/>
      <c r="AA163" s="34"/>
      <c r="AB163" s="34"/>
    </row>
    <row r="164" spans="1:28" ht="12.75" customHeight="1" x14ac:dyDescent="0.2">
      <c r="A164" s="38"/>
      <c r="B164" s="40"/>
      <c r="C164" s="39"/>
      <c r="D164" s="39"/>
      <c r="E164" s="39"/>
      <c r="F164" s="39"/>
      <c r="G164" s="39"/>
      <c r="H164" s="39"/>
      <c r="I164" s="39"/>
      <c r="J164" s="39"/>
      <c r="K164" s="39"/>
      <c r="L164" s="39"/>
      <c r="M164" s="39"/>
      <c r="N164" s="39"/>
      <c r="O164" s="39"/>
      <c r="P164" s="39"/>
      <c r="Q164" s="34"/>
      <c r="R164" s="34"/>
      <c r="S164" s="34"/>
      <c r="T164" s="34"/>
      <c r="U164" s="34"/>
      <c r="V164" s="34"/>
      <c r="W164" s="34"/>
      <c r="X164" s="34"/>
      <c r="Y164" s="34"/>
      <c r="Z164" s="34"/>
      <c r="AA164" s="34"/>
      <c r="AB164" s="34"/>
    </row>
    <row r="165" spans="1:28" ht="12.75" customHeight="1" x14ac:dyDescent="0.2">
      <c r="A165" s="38"/>
      <c r="B165" s="40"/>
      <c r="C165" s="39"/>
      <c r="D165" s="39"/>
      <c r="E165" s="39"/>
      <c r="F165" s="39"/>
      <c r="G165" s="39"/>
      <c r="H165" s="39"/>
      <c r="I165" s="39"/>
      <c r="J165" s="39"/>
      <c r="K165" s="39"/>
      <c r="L165" s="39"/>
      <c r="M165" s="39"/>
      <c r="N165" s="39"/>
      <c r="O165" s="39"/>
      <c r="P165" s="39"/>
      <c r="Q165" s="34"/>
      <c r="R165" s="34"/>
      <c r="S165" s="34"/>
      <c r="T165" s="34"/>
      <c r="U165" s="34"/>
      <c r="V165" s="34"/>
      <c r="W165" s="34"/>
      <c r="X165" s="34"/>
      <c r="Y165" s="34"/>
      <c r="Z165" s="34"/>
      <c r="AA165" s="34"/>
      <c r="AB165" s="34"/>
    </row>
    <row r="166" spans="1:28" ht="12.75" customHeight="1" x14ac:dyDescent="0.2">
      <c r="A166" s="38"/>
      <c r="B166" s="40"/>
      <c r="C166" s="39"/>
      <c r="D166" s="39"/>
      <c r="E166" s="39"/>
      <c r="F166" s="39"/>
      <c r="G166" s="39"/>
      <c r="H166" s="39"/>
      <c r="I166" s="39"/>
      <c r="J166" s="39"/>
      <c r="K166" s="39"/>
      <c r="L166" s="39"/>
      <c r="M166" s="39"/>
      <c r="N166" s="39"/>
      <c r="O166" s="39"/>
      <c r="P166" s="39"/>
      <c r="Q166" s="34"/>
      <c r="R166" s="34"/>
      <c r="S166" s="34"/>
      <c r="T166" s="34"/>
      <c r="U166" s="34"/>
      <c r="V166" s="34"/>
      <c r="W166" s="34"/>
      <c r="X166" s="34"/>
      <c r="Y166" s="34"/>
      <c r="Z166" s="34"/>
      <c r="AA166" s="34"/>
      <c r="AB166" s="34"/>
    </row>
    <row r="167" spans="1:28" ht="12.75" customHeight="1" x14ac:dyDescent="0.2">
      <c r="A167" s="38"/>
      <c r="B167" s="40"/>
      <c r="C167" s="39"/>
      <c r="D167" s="39"/>
      <c r="E167" s="39"/>
      <c r="F167" s="39"/>
      <c r="G167" s="39"/>
      <c r="H167" s="39"/>
      <c r="I167" s="39"/>
      <c r="J167" s="39"/>
      <c r="K167" s="39"/>
      <c r="L167" s="39"/>
      <c r="M167" s="39"/>
      <c r="N167" s="39"/>
      <c r="O167" s="39"/>
      <c r="P167" s="39"/>
      <c r="Q167" s="34"/>
      <c r="R167" s="34"/>
      <c r="S167" s="34"/>
      <c r="T167" s="34"/>
      <c r="U167" s="34"/>
      <c r="V167" s="34"/>
      <c r="W167" s="34"/>
      <c r="X167" s="34"/>
      <c r="Y167" s="34"/>
      <c r="Z167" s="34"/>
      <c r="AA167" s="34"/>
      <c r="AB167" s="34"/>
    </row>
    <row r="168" spans="1:28" ht="12.75" customHeight="1" x14ac:dyDescent="0.2">
      <c r="A168" s="38"/>
      <c r="B168" s="40"/>
      <c r="C168" s="39"/>
      <c r="D168" s="39"/>
      <c r="E168" s="39"/>
      <c r="F168" s="39"/>
      <c r="G168" s="39"/>
      <c r="H168" s="39"/>
      <c r="I168" s="39"/>
      <c r="J168" s="39"/>
      <c r="K168" s="39"/>
      <c r="L168" s="39"/>
      <c r="M168" s="39"/>
      <c r="N168" s="39"/>
      <c r="O168" s="39"/>
      <c r="P168" s="39"/>
      <c r="Q168" s="34"/>
      <c r="R168" s="34"/>
      <c r="S168" s="34"/>
      <c r="T168" s="34"/>
      <c r="U168" s="34"/>
      <c r="V168" s="34"/>
      <c r="W168" s="34"/>
      <c r="X168" s="34"/>
      <c r="Y168" s="34"/>
      <c r="Z168" s="34"/>
      <c r="AA168" s="34"/>
      <c r="AB168" s="34"/>
    </row>
    <row r="169" spans="1:28" ht="12.75" customHeight="1" x14ac:dyDescent="0.2">
      <c r="A169" s="38"/>
      <c r="B169" s="40"/>
      <c r="C169" s="39"/>
      <c r="D169" s="39"/>
      <c r="E169" s="39"/>
      <c r="F169" s="39"/>
      <c r="G169" s="39"/>
      <c r="H169" s="39"/>
      <c r="I169" s="39"/>
      <c r="J169" s="39"/>
      <c r="K169" s="39"/>
      <c r="L169" s="39"/>
      <c r="M169" s="39"/>
      <c r="N169" s="39"/>
      <c r="O169" s="39"/>
      <c r="P169" s="39"/>
      <c r="Q169" s="34"/>
      <c r="R169" s="34"/>
      <c r="S169" s="34"/>
      <c r="T169" s="34"/>
      <c r="U169" s="34"/>
      <c r="V169" s="34"/>
      <c r="W169" s="34"/>
      <c r="X169" s="34"/>
      <c r="Y169" s="34"/>
      <c r="Z169" s="34"/>
      <c r="AA169" s="34"/>
      <c r="AB169" s="34"/>
    </row>
    <row r="170" spans="1:28" ht="12.75" customHeight="1" x14ac:dyDescent="0.2">
      <c r="A170" s="38"/>
      <c r="B170" s="40"/>
      <c r="C170" s="39"/>
      <c r="D170" s="39"/>
      <c r="E170" s="39"/>
      <c r="F170" s="39"/>
      <c r="G170" s="39"/>
      <c r="H170" s="39"/>
      <c r="I170" s="39"/>
      <c r="J170" s="39"/>
      <c r="K170" s="39"/>
      <c r="L170" s="39"/>
      <c r="M170" s="39"/>
      <c r="N170" s="39"/>
      <c r="O170" s="39"/>
      <c r="P170" s="39"/>
      <c r="Q170" s="34"/>
      <c r="R170" s="34"/>
      <c r="S170" s="34"/>
      <c r="T170" s="34"/>
      <c r="U170" s="34"/>
      <c r="V170" s="34"/>
      <c r="W170" s="34"/>
      <c r="X170" s="34"/>
      <c r="Y170" s="34"/>
      <c r="Z170" s="34"/>
      <c r="AA170" s="34"/>
      <c r="AB170" s="34"/>
    </row>
    <row r="171" spans="1:28" ht="12.75" customHeight="1" x14ac:dyDescent="0.2">
      <c r="A171" s="38"/>
      <c r="B171" s="40"/>
      <c r="C171" s="39"/>
      <c r="D171" s="39"/>
      <c r="E171" s="39"/>
      <c r="F171" s="39"/>
      <c r="G171" s="39"/>
      <c r="H171" s="39"/>
      <c r="I171" s="39"/>
      <c r="J171" s="39"/>
      <c r="K171" s="39"/>
      <c r="L171" s="39"/>
      <c r="M171" s="39"/>
      <c r="N171" s="39"/>
      <c r="O171" s="39"/>
      <c r="P171" s="39"/>
      <c r="Q171" s="34"/>
      <c r="R171" s="34"/>
      <c r="S171" s="34"/>
      <c r="T171" s="34"/>
      <c r="U171" s="34"/>
      <c r="V171" s="34"/>
      <c r="W171" s="34"/>
      <c r="X171" s="34"/>
      <c r="Y171" s="34"/>
      <c r="Z171" s="34"/>
      <c r="AA171" s="34"/>
      <c r="AB171" s="34"/>
    </row>
    <row r="172" spans="1:28" ht="12.75" customHeight="1" x14ac:dyDescent="0.2">
      <c r="A172" s="38"/>
      <c r="B172" s="40"/>
      <c r="C172" s="39"/>
      <c r="D172" s="39"/>
      <c r="E172" s="39"/>
      <c r="F172" s="39"/>
      <c r="G172" s="39"/>
      <c r="H172" s="39"/>
      <c r="I172" s="39"/>
      <c r="J172" s="39"/>
      <c r="K172" s="39"/>
      <c r="L172" s="39"/>
      <c r="M172" s="39"/>
      <c r="N172" s="39"/>
      <c r="O172" s="39"/>
      <c r="P172" s="39"/>
      <c r="Q172" s="34"/>
      <c r="R172" s="34"/>
      <c r="S172" s="34"/>
      <c r="T172" s="34"/>
      <c r="U172" s="34"/>
      <c r="V172" s="34"/>
      <c r="W172" s="34"/>
      <c r="X172" s="34"/>
      <c r="Y172" s="34"/>
      <c r="Z172" s="34"/>
      <c r="AA172" s="34"/>
      <c r="AB172" s="34"/>
    </row>
    <row r="173" spans="1:28" ht="12.75" customHeight="1" x14ac:dyDescent="0.2">
      <c r="A173" s="38"/>
      <c r="B173" s="40"/>
      <c r="C173" s="39"/>
      <c r="D173" s="39"/>
      <c r="E173" s="39"/>
      <c r="F173" s="39"/>
      <c r="G173" s="39"/>
      <c r="H173" s="39"/>
      <c r="I173" s="39"/>
      <c r="J173" s="39"/>
      <c r="K173" s="39"/>
      <c r="L173" s="39"/>
      <c r="M173" s="39"/>
      <c r="N173" s="39"/>
      <c r="O173" s="39"/>
      <c r="P173" s="39"/>
      <c r="Q173" s="34"/>
      <c r="R173" s="34"/>
      <c r="S173" s="34"/>
      <c r="T173" s="34"/>
      <c r="U173" s="34"/>
      <c r="V173" s="34"/>
      <c r="W173" s="34"/>
      <c r="X173" s="34"/>
      <c r="Y173" s="34"/>
      <c r="Z173" s="34"/>
      <c r="AA173" s="34"/>
      <c r="AB173" s="34"/>
    </row>
    <row r="174" spans="1:28" ht="12.75" customHeight="1" x14ac:dyDescent="0.2">
      <c r="A174" s="38"/>
      <c r="B174" s="40"/>
      <c r="C174" s="39"/>
      <c r="D174" s="39"/>
      <c r="E174" s="39"/>
      <c r="F174" s="39"/>
      <c r="G174" s="39"/>
      <c r="H174" s="39"/>
      <c r="I174" s="39"/>
      <c r="J174" s="39"/>
      <c r="K174" s="39"/>
      <c r="L174" s="39"/>
      <c r="M174" s="39"/>
      <c r="N174" s="39"/>
      <c r="O174" s="39"/>
      <c r="P174" s="39"/>
      <c r="Q174" s="34"/>
      <c r="R174" s="34"/>
      <c r="S174" s="34"/>
      <c r="T174" s="34"/>
      <c r="U174" s="34"/>
      <c r="V174" s="34"/>
      <c r="W174" s="34"/>
      <c r="X174" s="34"/>
      <c r="Y174" s="34"/>
      <c r="Z174" s="34"/>
      <c r="AA174" s="34"/>
      <c r="AB174" s="34"/>
    </row>
    <row r="175" spans="1:28" ht="12.75" customHeight="1" x14ac:dyDescent="0.2">
      <c r="A175" s="38"/>
      <c r="B175" s="40"/>
      <c r="C175" s="39"/>
      <c r="D175" s="39"/>
      <c r="E175" s="39"/>
      <c r="F175" s="39"/>
      <c r="G175" s="39"/>
      <c r="H175" s="39"/>
      <c r="I175" s="39"/>
      <c r="J175" s="39"/>
      <c r="K175" s="39"/>
      <c r="L175" s="39"/>
      <c r="M175" s="39"/>
      <c r="N175" s="39"/>
      <c r="O175" s="39"/>
      <c r="P175" s="39"/>
      <c r="Q175" s="34"/>
      <c r="R175" s="34"/>
      <c r="S175" s="34"/>
      <c r="T175" s="34"/>
      <c r="U175" s="34"/>
      <c r="V175" s="34"/>
      <c r="W175" s="34"/>
      <c r="X175" s="34"/>
      <c r="Y175" s="34"/>
      <c r="Z175" s="34"/>
      <c r="AA175" s="34"/>
      <c r="AB175" s="34"/>
    </row>
    <row r="176" spans="1:28" ht="12.75" customHeight="1" x14ac:dyDescent="0.2">
      <c r="A176" s="38"/>
      <c r="B176" s="40"/>
      <c r="C176" s="39"/>
      <c r="D176" s="39"/>
      <c r="E176" s="39"/>
      <c r="F176" s="39"/>
      <c r="G176" s="39"/>
      <c r="H176" s="39"/>
      <c r="I176" s="39"/>
      <c r="J176" s="39"/>
      <c r="K176" s="39"/>
      <c r="L176" s="39"/>
      <c r="M176" s="39"/>
      <c r="N176" s="39"/>
      <c r="O176" s="39"/>
      <c r="P176" s="39"/>
      <c r="Q176" s="34"/>
      <c r="R176" s="34"/>
      <c r="S176" s="34"/>
      <c r="T176" s="34"/>
      <c r="U176" s="34"/>
      <c r="V176" s="34"/>
      <c r="W176" s="34"/>
      <c r="X176" s="34"/>
      <c r="Y176" s="34"/>
      <c r="Z176" s="34"/>
      <c r="AA176" s="34"/>
      <c r="AB176" s="34"/>
    </row>
    <row r="177" spans="1:28" ht="12.75" customHeight="1" x14ac:dyDescent="0.2">
      <c r="A177" s="38"/>
      <c r="B177" s="40"/>
      <c r="C177" s="39"/>
      <c r="D177" s="39"/>
      <c r="E177" s="39"/>
      <c r="F177" s="39"/>
      <c r="G177" s="39"/>
      <c r="H177" s="39"/>
      <c r="I177" s="39"/>
      <c r="J177" s="39"/>
      <c r="K177" s="39"/>
      <c r="L177" s="39"/>
      <c r="M177" s="39"/>
      <c r="N177" s="39"/>
      <c r="O177" s="39"/>
      <c r="P177" s="39"/>
      <c r="Q177" s="34"/>
      <c r="R177" s="34"/>
      <c r="S177" s="34"/>
      <c r="T177" s="34"/>
      <c r="U177" s="34"/>
      <c r="V177" s="34"/>
      <c r="W177" s="34"/>
      <c r="X177" s="34"/>
      <c r="Y177" s="34"/>
      <c r="Z177" s="34"/>
      <c r="AA177" s="34"/>
      <c r="AB177" s="34"/>
    </row>
    <row r="178" spans="1:28" ht="12.75" customHeight="1" x14ac:dyDescent="0.2">
      <c r="A178" s="38"/>
      <c r="B178" s="40"/>
      <c r="C178" s="39"/>
      <c r="D178" s="39"/>
      <c r="E178" s="39"/>
      <c r="F178" s="39"/>
      <c r="G178" s="39"/>
      <c r="H178" s="39"/>
      <c r="I178" s="39"/>
      <c r="J178" s="39"/>
      <c r="K178" s="39"/>
      <c r="L178" s="39"/>
      <c r="M178" s="39"/>
      <c r="N178" s="39"/>
      <c r="O178" s="39"/>
      <c r="P178" s="39"/>
      <c r="Q178" s="34"/>
      <c r="R178" s="34"/>
      <c r="S178" s="34"/>
      <c r="T178" s="34"/>
      <c r="U178" s="34"/>
      <c r="V178" s="34"/>
      <c r="W178" s="34"/>
      <c r="X178" s="34"/>
      <c r="Y178" s="34"/>
      <c r="Z178" s="34"/>
      <c r="AA178" s="34"/>
      <c r="AB178" s="34"/>
    </row>
    <row r="179" spans="1:28" ht="12.75" customHeight="1" x14ac:dyDescent="0.2">
      <c r="A179" s="38"/>
      <c r="B179" s="40"/>
      <c r="C179" s="39"/>
      <c r="D179" s="39"/>
      <c r="E179" s="39"/>
      <c r="F179" s="39"/>
      <c r="G179" s="39"/>
      <c r="H179" s="39"/>
      <c r="I179" s="39"/>
      <c r="J179" s="39"/>
      <c r="K179" s="39"/>
      <c r="L179" s="39"/>
      <c r="M179" s="39"/>
      <c r="N179" s="39"/>
      <c r="O179" s="39"/>
      <c r="P179" s="39"/>
      <c r="Q179" s="34"/>
      <c r="R179" s="34"/>
      <c r="S179" s="34"/>
      <c r="T179" s="34"/>
      <c r="U179" s="34"/>
      <c r="V179" s="34"/>
      <c r="W179" s="34"/>
      <c r="X179" s="34"/>
      <c r="Y179" s="34"/>
      <c r="Z179" s="34"/>
      <c r="AA179" s="34"/>
      <c r="AB179" s="34"/>
    </row>
    <row r="180" spans="1:28" ht="12.75" customHeight="1" x14ac:dyDescent="0.2">
      <c r="A180" s="38"/>
      <c r="B180" s="40"/>
      <c r="C180" s="39"/>
      <c r="D180" s="39"/>
      <c r="E180" s="39"/>
      <c r="F180" s="39"/>
      <c r="G180" s="39"/>
      <c r="H180" s="39"/>
      <c r="I180" s="39"/>
      <c r="J180" s="39"/>
      <c r="K180" s="39"/>
      <c r="L180" s="39"/>
      <c r="M180" s="39"/>
      <c r="N180" s="39"/>
      <c r="O180" s="39"/>
      <c r="P180" s="39"/>
      <c r="Q180" s="34"/>
      <c r="R180" s="34"/>
      <c r="S180" s="34"/>
      <c r="T180" s="34"/>
      <c r="U180" s="34"/>
      <c r="V180" s="34"/>
      <c r="W180" s="34"/>
      <c r="X180" s="34"/>
      <c r="Y180" s="34"/>
      <c r="Z180" s="34"/>
      <c r="AA180" s="34"/>
      <c r="AB180" s="34"/>
    </row>
    <row r="181" spans="1:28" ht="12.75" customHeight="1" x14ac:dyDescent="0.2">
      <c r="A181" s="38"/>
      <c r="B181" s="40"/>
      <c r="C181" s="39"/>
      <c r="D181" s="39"/>
      <c r="E181" s="39"/>
      <c r="F181" s="39"/>
      <c r="G181" s="39"/>
      <c r="H181" s="39"/>
      <c r="I181" s="39"/>
      <c r="J181" s="39"/>
      <c r="K181" s="39"/>
      <c r="L181" s="39"/>
      <c r="M181" s="39"/>
      <c r="N181" s="39"/>
      <c r="O181" s="39"/>
      <c r="P181" s="39"/>
      <c r="Q181" s="34"/>
      <c r="R181" s="34"/>
      <c r="S181" s="34"/>
      <c r="T181" s="34"/>
      <c r="U181" s="34"/>
      <c r="V181" s="34"/>
      <c r="W181" s="34"/>
      <c r="X181" s="34"/>
      <c r="Y181" s="34"/>
      <c r="Z181" s="34"/>
      <c r="AA181" s="34"/>
      <c r="AB181" s="34"/>
    </row>
    <row r="182" spans="1:28" ht="12.75" customHeight="1" x14ac:dyDescent="0.2">
      <c r="A182" s="38"/>
      <c r="B182" s="40"/>
      <c r="C182" s="39"/>
      <c r="D182" s="39"/>
      <c r="E182" s="39"/>
      <c r="F182" s="39"/>
      <c r="G182" s="39"/>
      <c r="H182" s="39"/>
      <c r="I182" s="39"/>
      <c r="J182" s="39"/>
      <c r="K182" s="39"/>
      <c r="L182" s="39"/>
      <c r="M182" s="39"/>
      <c r="N182" s="39"/>
      <c r="O182" s="39"/>
      <c r="P182" s="39"/>
      <c r="Q182" s="34"/>
      <c r="R182" s="34"/>
      <c r="S182" s="34"/>
      <c r="T182" s="34"/>
      <c r="U182" s="34"/>
      <c r="V182" s="34"/>
      <c r="W182" s="34"/>
      <c r="X182" s="34"/>
      <c r="Y182" s="34"/>
      <c r="Z182" s="34"/>
      <c r="AA182" s="34"/>
      <c r="AB182" s="34"/>
    </row>
    <row r="183" spans="1:28" ht="12.75" customHeight="1" x14ac:dyDescent="0.2">
      <c r="A183" s="38"/>
      <c r="B183" s="40"/>
      <c r="C183" s="39"/>
      <c r="D183" s="39"/>
      <c r="E183" s="39"/>
      <c r="F183" s="39"/>
      <c r="G183" s="39"/>
      <c r="H183" s="39"/>
      <c r="I183" s="39"/>
      <c r="J183" s="39"/>
      <c r="K183" s="39"/>
      <c r="L183" s="39"/>
      <c r="M183" s="39"/>
      <c r="N183" s="39"/>
      <c r="O183" s="39"/>
      <c r="P183" s="39"/>
      <c r="Q183" s="34"/>
      <c r="R183" s="34"/>
      <c r="S183" s="34"/>
      <c r="T183" s="34"/>
      <c r="U183" s="34"/>
      <c r="V183" s="34"/>
      <c r="W183" s="34"/>
      <c r="X183" s="34"/>
      <c r="Y183" s="34"/>
      <c r="Z183" s="34"/>
      <c r="AA183" s="34"/>
      <c r="AB183" s="34"/>
    </row>
    <row r="184" spans="1:28" ht="12.75" customHeight="1" x14ac:dyDescent="0.2">
      <c r="A184" s="38"/>
      <c r="B184" s="40"/>
      <c r="C184" s="39"/>
      <c r="D184" s="39"/>
      <c r="E184" s="39"/>
      <c r="F184" s="39"/>
      <c r="G184" s="39"/>
      <c r="H184" s="39"/>
      <c r="I184" s="39"/>
      <c r="J184" s="39"/>
      <c r="K184" s="39"/>
      <c r="L184" s="39"/>
      <c r="M184" s="39"/>
      <c r="N184" s="39"/>
      <c r="O184" s="39"/>
      <c r="P184" s="39"/>
      <c r="Q184" s="34"/>
      <c r="R184" s="34"/>
      <c r="S184" s="34"/>
      <c r="T184" s="34"/>
      <c r="U184" s="34"/>
      <c r="V184" s="34"/>
      <c r="W184" s="34"/>
      <c r="X184" s="34"/>
      <c r="Y184" s="34"/>
      <c r="Z184" s="34"/>
      <c r="AA184" s="34"/>
      <c r="AB184" s="34"/>
    </row>
    <row r="185" spans="1:28" ht="12.75" customHeight="1" x14ac:dyDescent="0.2">
      <c r="A185" s="38"/>
      <c r="B185" s="40"/>
      <c r="C185" s="39"/>
      <c r="D185" s="39"/>
      <c r="E185" s="39"/>
      <c r="F185" s="39"/>
      <c r="G185" s="39"/>
      <c r="H185" s="39"/>
      <c r="I185" s="39"/>
      <c r="J185" s="39"/>
      <c r="K185" s="39"/>
      <c r="L185" s="39"/>
      <c r="M185" s="39"/>
      <c r="N185" s="39"/>
      <c r="O185" s="39"/>
      <c r="P185" s="39"/>
      <c r="Q185" s="34"/>
      <c r="R185" s="34"/>
      <c r="S185" s="34"/>
      <c r="T185" s="34"/>
      <c r="U185" s="34"/>
      <c r="V185" s="34"/>
      <c r="W185" s="34"/>
      <c r="X185" s="34"/>
      <c r="Y185" s="34"/>
      <c r="Z185" s="34"/>
      <c r="AA185" s="34"/>
      <c r="AB185" s="34"/>
    </row>
    <row r="186" spans="1:28" ht="12.75" customHeight="1" x14ac:dyDescent="0.2">
      <c r="A186" s="38"/>
      <c r="B186" s="40"/>
      <c r="C186" s="39"/>
      <c r="D186" s="39"/>
      <c r="E186" s="39"/>
      <c r="F186" s="39"/>
      <c r="G186" s="39"/>
      <c r="H186" s="39"/>
      <c r="I186" s="39"/>
      <c r="J186" s="39"/>
      <c r="K186" s="39"/>
      <c r="L186" s="39"/>
      <c r="M186" s="39"/>
      <c r="N186" s="39"/>
      <c r="O186" s="39"/>
      <c r="P186" s="39"/>
      <c r="Q186" s="34"/>
      <c r="R186" s="34"/>
      <c r="S186" s="34"/>
      <c r="T186" s="34"/>
      <c r="U186" s="34"/>
      <c r="V186" s="34"/>
      <c r="W186" s="34"/>
      <c r="X186" s="34"/>
      <c r="Y186" s="34"/>
      <c r="Z186" s="34"/>
      <c r="AA186" s="34"/>
      <c r="AB186" s="34"/>
    </row>
    <row r="187" spans="1:28" ht="12.75" customHeight="1" x14ac:dyDescent="0.2">
      <c r="A187" s="38"/>
      <c r="B187" s="40"/>
      <c r="C187" s="39"/>
      <c r="D187" s="39"/>
      <c r="E187" s="39"/>
      <c r="F187" s="39"/>
      <c r="G187" s="39"/>
      <c r="H187" s="39"/>
      <c r="I187" s="39"/>
      <c r="J187" s="39"/>
      <c r="K187" s="39"/>
      <c r="L187" s="39"/>
      <c r="M187" s="39"/>
      <c r="N187" s="39"/>
      <c r="O187" s="39"/>
      <c r="P187" s="39"/>
      <c r="Q187" s="34"/>
      <c r="R187" s="34"/>
      <c r="S187" s="34"/>
      <c r="T187" s="34"/>
      <c r="U187" s="34"/>
      <c r="V187" s="34"/>
      <c r="W187" s="34"/>
      <c r="X187" s="34"/>
      <c r="Y187" s="34"/>
      <c r="Z187" s="34"/>
      <c r="AA187" s="34"/>
      <c r="AB187" s="34"/>
    </row>
    <row r="188" spans="1:28" ht="12.75" customHeight="1" x14ac:dyDescent="0.2">
      <c r="A188" s="38"/>
      <c r="B188" s="40"/>
      <c r="C188" s="39"/>
      <c r="D188" s="39"/>
      <c r="E188" s="39"/>
      <c r="F188" s="39"/>
      <c r="G188" s="39"/>
      <c r="H188" s="39"/>
      <c r="I188" s="39"/>
      <c r="J188" s="39"/>
      <c r="K188" s="39"/>
      <c r="L188" s="39"/>
      <c r="M188" s="39"/>
      <c r="N188" s="39"/>
      <c r="O188" s="39"/>
      <c r="P188" s="39"/>
      <c r="Q188" s="34"/>
      <c r="R188" s="34"/>
      <c r="S188" s="34"/>
      <c r="T188" s="34"/>
      <c r="U188" s="34"/>
      <c r="V188" s="34"/>
      <c r="W188" s="34"/>
      <c r="X188" s="34"/>
      <c r="Y188" s="34"/>
      <c r="Z188" s="34"/>
      <c r="AA188" s="34"/>
      <c r="AB188" s="34"/>
    </row>
    <row r="189" spans="1:28" ht="12.75" customHeight="1" x14ac:dyDescent="0.2">
      <c r="A189" s="38"/>
      <c r="B189" s="40"/>
      <c r="C189" s="39"/>
      <c r="D189" s="39"/>
      <c r="E189" s="39"/>
      <c r="F189" s="39"/>
      <c r="G189" s="39"/>
      <c r="H189" s="39"/>
      <c r="I189" s="39"/>
      <c r="J189" s="39"/>
      <c r="K189" s="39"/>
      <c r="L189" s="39"/>
      <c r="M189" s="39"/>
      <c r="N189" s="39"/>
      <c r="O189" s="39"/>
      <c r="P189" s="39"/>
      <c r="Q189" s="34"/>
      <c r="R189" s="34"/>
      <c r="S189" s="34"/>
      <c r="T189" s="34"/>
      <c r="U189" s="34"/>
      <c r="V189" s="34"/>
      <c r="W189" s="34"/>
      <c r="X189" s="34"/>
      <c r="Y189" s="34"/>
      <c r="Z189" s="34"/>
      <c r="AA189" s="34"/>
      <c r="AB189" s="34"/>
    </row>
    <row r="190" spans="1:28" ht="12.75" customHeight="1" x14ac:dyDescent="0.2">
      <c r="A190" s="38"/>
      <c r="B190" s="40"/>
      <c r="C190" s="39"/>
      <c r="D190" s="39"/>
      <c r="E190" s="39"/>
      <c r="F190" s="39"/>
      <c r="G190" s="39"/>
      <c r="H190" s="39"/>
      <c r="I190" s="39"/>
      <c r="J190" s="39"/>
      <c r="K190" s="39"/>
      <c r="L190" s="39"/>
      <c r="M190" s="39"/>
      <c r="N190" s="39"/>
      <c r="O190" s="39"/>
      <c r="P190" s="39"/>
      <c r="Q190" s="34"/>
      <c r="R190" s="34"/>
      <c r="S190" s="34"/>
      <c r="T190" s="34"/>
      <c r="U190" s="34"/>
      <c r="V190" s="34"/>
      <c r="W190" s="34"/>
      <c r="X190" s="34"/>
      <c r="Y190" s="34"/>
      <c r="Z190" s="34"/>
      <c r="AA190" s="34"/>
      <c r="AB190" s="34"/>
    </row>
    <row r="191" spans="1:28" ht="12.75" customHeight="1" x14ac:dyDescent="0.2">
      <c r="A191" s="38"/>
      <c r="B191" s="40"/>
      <c r="C191" s="39"/>
      <c r="D191" s="39"/>
      <c r="E191" s="39"/>
      <c r="F191" s="39"/>
      <c r="G191" s="39"/>
      <c r="H191" s="39"/>
      <c r="I191" s="39"/>
      <c r="J191" s="39"/>
      <c r="K191" s="39"/>
      <c r="L191" s="39"/>
      <c r="M191" s="39"/>
      <c r="N191" s="39"/>
      <c r="O191" s="39"/>
      <c r="P191" s="39"/>
      <c r="Q191" s="34"/>
      <c r="R191" s="34"/>
      <c r="S191" s="34"/>
      <c r="T191" s="34"/>
      <c r="U191" s="34"/>
      <c r="V191" s="34"/>
      <c r="W191" s="34"/>
      <c r="X191" s="34"/>
      <c r="Y191" s="34"/>
      <c r="Z191" s="34"/>
      <c r="AA191" s="34"/>
      <c r="AB191" s="34"/>
    </row>
    <row r="192" spans="1:28" ht="12.75" customHeight="1" x14ac:dyDescent="0.2">
      <c r="A192" s="38"/>
      <c r="B192" s="40"/>
      <c r="C192" s="39"/>
      <c r="D192" s="39"/>
      <c r="E192" s="39"/>
      <c r="F192" s="39"/>
      <c r="G192" s="39"/>
      <c r="H192" s="39"/>
      <c r="I192" s="39"/>
      <c r="J192" s="39"/>
      <c r="K192" s="39"/>
      <c r="L192" s="39"/>
      <c r="M192" s="39"/>
      <c r="N192" s="39"/>
      <c r="O192" s="39"/>
      <c r="P192" s="39"/>
      <c r="Q192" s="34"/>
      <c r="R192" s="34"/>
      <c r="S192" s="34"/>
      <c r="T192" s="34"/>
      <c r="U192" s="34"/>
      <c r="V192" s="34"/>
      <c r="W192" s="34"/>
      <c r="X192" s="34"/>
      <c r="Y192" s="34"/>
      <c r="Z192" s="34"/>
      <c r="AA192" s="34"/>
      <c r="AB192" s="34"/>
    </row>
    <row r="193" spans="1:28" ht="12.75" customHeight="1" x14ac:dyDescent="0.2">
      <c r="A193" s="38"/>
      <c r="B193" s="40"/>
      <c r="C193" s="39"/>
      <c r="D193" s="39"/>
      <c r="E193" s="39"/>
      <c r="F193" s="39"/>
      <c r="G193" s="39"/>
      <c r="H193" s="39"/>
      <c r="I193" s="39"/>
      <c r="J193" s="39"/>
      <c r="K193" s="39"/>
      <c r="L193" s="39"/>
      <c r="M193" s="39"/>
      <c r="N193" s="39"/>
      <c r="O193" s="39"/>
      <c r="P193" s="39"/>
      <c r="Q193" s="34"/>
      <c r="R193" s="34"/>
      <c r="S193" s="34"/>
      <c r="T193" s="34"/>
      <c r="U193" s="34"/>
      <c r="V193" s="34"/>
      <c r="W193" s="34"/>
      <c r="X193" s="34"/>
      <c r="Y193" s="34"/>
      <c r="Z193" s="34"/>
      <c r="AA193" s="34"/>
      <c r="AB193" s="34"/>
    </row>
    <row r="194" spans="1:28" ht="12.75" customHeight="1" x14ac:dyDescent="0.2">
      <c r="A194" s="38"/>
      <c r="B194" s="40"/>
      <c r="C194" s="39"/>
      <c r="D194" s="39"/>
      <c r="E194" s="39"/>
      <c r="F194" s="39"/>
      <c r="G194" s="39"/>
      <c r="H194" s="39"/>
      <c r="I194" s="39"/>
      <c r="J194" s="39"/>
      <c r="K194" s="39"/>
      <c r="L194" s="39"/>
      <c r="M194" s="39"/>
      <c r="N194" s="39"/>
      <c r="O194" s="39"/>
      <c r="P194" s="39"/>
      <c r="Q194" s="34"/>
      <c r="R194" s="34"/>
      <c r="S194" s="34"/>
      <c r="T194" s="34"/>
      <c r="U194" s="34"/>
      <c r="V194" s="34"/>
      <c r="W194" s="34"/>
      <c r="X194" s="34"/>
      <c r="Y194" s="34"/>
      <c r="Z194" s="34"/>
      <c r="AA194" s="34"/>
      <c r="AB194" s="34"/>
    </row>
    <row r="195" spans="1:28" ht="12.75" customHeight="1" x14ac:dyDescent="0.2">
      <c r="A195" s="38"/>
      <c r="B195" s="40"/>
      <c r="C195" s="39"/>
      <c r="D195" s="39"/>
      <c r="E195" s="39"/>
      <c r="F195" s="39"/>
      <c r="G195" s="39"/>
      <c r="H195" s="39"/>
      <c r="I195" s="39"/>
      <c r="J195" s="39"/>
      <c r="K195" s="39"/>
      <c r="L195" s="39"/>
      <c r="M195" s="39"/>
      <c r="N195" s="39"/>
      <c r="O195" s="39"/>
      <c r="P195" s="39"/>
      <c r="Q195" s="34"/>
      <c r="R195" s="34"/>
      <c r="S195" s="34"/>
      <c r="T195" s="34"/>
      <c r="U195" s="34"/>
      <c r="V195" s="34"/>
      <c r="W195" s="34"/>
      <c r="X195" s="34"/>
      <c r="Y195" s="34"/>
      <c r="Z195" s="34"/>
      <c r="AA195" s="34"/>
      <c r="AB195" s="34"/>
    </row>
    <row r="196" spans="1:28" ht="12.75" customHeight="1" x14ac:dyDescent="0.2">
      <c r="A196" s="38"/>
      <c r="B196" s="40"/>
      <c r="C196" s="39"/>
      <c r="D196" s="39"/>
      <c r="E196" s="39"/>
      <c r="F196" s="39"/>
      <c r="G196" s="39"/>
      <c r="H196" s="39"/>
      <c r="I196" s="39"/>
      <c r="J196" s="39"/>
      <c r="K196" s="39"/>
      <c r="L196" s="39"/>
      <c r="M196" s="39"/>
      <c r="N196" s="39"/>
      <c r="O196" s="39"/>
      <c r="P196" s="39"/>
      <c r="Q196" s="34"/>
      <c r="R196" s="34"/>
      <c r="S196" s="34"/>
      <c r="T196" s="34"/>
      <c r="U196" s="34"/>
      <c r="V196" s="34"/>
      <c r="W196" s="34"/>
      <c r="X196" s="34"/>
      <c r="Y196" s="34"/>
      <c r="Z196" s="34"/>
      <c r="AA196" s="34"/>
      <c r="AB196" s="34"/>
    </row>
    <row r="197" spans="1:28" ht="12.75" customHeight="1" x14ac:dyDescent="0.2">
      <c r="A197" s="38"/>
      <c r="B197" s="40"/>
      <c r="C197" s="39"/>
      <c r="D197" s="39"/>
      <c r="E197" s="39"/>
      <c r="F197" s="39"/>
      <c r="G197" s="39"/>
      <c r="H197" s="39"/>
      <c r="I197" s="39"/>
      <c r="J197" s="39"/>
      <c r="K197" s="39"/>
      <c r="L197" s="39"/>
      <c r="M197" s="39"/>
      <c r="N197" s="39"/>
      <c r="O197" s="39"/>
      <c r="P197" s="39"/>
      <c r="Q197" s="34"/>
      <c r="R197" s="34"/>
      <c r="S197" s="34"/>
      <c r="T197" s="34"/>
      <c r="U197" s="34"/>
      <c r="V197" s="34"/>
      <c r="W197" s="34"/>
      <c r="X197" s="34"/>
      <c r="Y197" s="34"/>
      <c r="Z197" s="34"/>
      <c r="AA197" s="34"/>
      <c r="AB197" s="34"/>
    </row>
    <row r="198" spans="1:28" ht="12.75" customHeight="1" x14ac:dyDescent="0.2">
      <c r="A198" s="38"/>
      <c r="B198" s="40"/>
      <c r="C198" s="39"/>
      <c r="D198" s="39"/>
      <c r="E198" s="39"/>
      <c r="F198" s="39"/>
      <c r="G198" s="39"/>
      <c r="H198" s="39"/>
      <c r="I198" s="39"/>
      <c r="J198" s="39"/>
      <c r="K198" s="39"/>
      <c r="L198" s="39"/>
      <c r="M198" s="39"/>
      <c r="N198" s="39"/>
      <c r="O198" s="39"/>
      <c r="P198" s="39"/>
      <c r="Q198" s="34"/>
      <c r="R198" s="34"/>
      <c r="S198" s="34"/>
      <c r="T198" s="34"/>
      <c r="U198" s="34"/>
      <c r="V198" s="34"/>
      <c r="W198" s="34"/>
      <c r="X198" s="34"/>
      <c r="Y198" s="34"/>
      <c r="Z198" s="34"/>
      <c r="AA198" s="34"/>
      <c r="AB198" s="34"/>
    </row>
    <row r="199" spans="1:28" ht="12.75" customHeight="1" x14ac:dyDescent="0.2">
      <c r="A199" s="38"/>
      <c r="B199" s="40"/>
      <c r="C199" s="39"/>
      <c r="D199" s="39"/>
      <c r="E199" s="39"/>
      <c r="F199" s="39"/>
      <c r="G199" s="39"/>
      <c r="H199" s="39"/>
      <c r="I199" s="39"/>
      <c r="J199" s="39"/>
      <c r="K199" s="39"/>
      <c r="L199" s="39"/>
      <c r="M199" s="39"/>
      <c r="N199" s="39"/>
      <c r="O199" s="39"/>
      <c r="P199" s="39"/>
      <c r="Q199" s="34"/>
      <c r="R199" s="34"/>
      <c r="S199" s="34"/>
      <c r="T199" s="34"/>
      <c r="U199" s="34"/>
      <c r="V199" s="34"/>
      <c r="W199" s="34"/>
      <c r="X199" s="34"/>
      <c r="Y199" s="34"/>
      <c r="Z199" s="34"/>
      <c r="AA199" s="34"/>
      <c r="AB199" s="34"/>
    </row>
    <row r="200" spans="1:28" ht="12.75" customHeight="1" x14ac:dyDescent="0.2">
      <c r="A200" s="38"/>
      <c r="B200" s="40"/>
      <c r="C200" s="39"/>
      <c r="D200" s="39"/>
      <c r="E200" s="39"/>
      <c r="F200" s="39"/>
      <c r="G200" s="39"/>
      <c r="H200" s="39"/>
      <c r="I200" s="39"/>
      <c r="J200" s="39"/>
      <c r="K200" s="39"/>
      <c r="L200" s="39"/>
      <c r="M200" s="39"/>
      <c r="N200" s="39"/>
      <c r="O200" s="39"/>
      <c r="P200" s="39"/>
      <c r="Q200" s="34"/>
      <c r="R200" s="34"/>
      <c r="S200" s="34"/>
      <c r="T200" s="34"/>
      <c r="U200" s="34"/>
      <c r="V200" s="34"/>
      <c r="W200" s="34"/>
      <c r="X200" s="34"/>
      <c r="Y200" s="34"/>
      <c r="Z200" s="34"/>
      <c r="AA200" s="34"/>
      <c r="AB200" s="34"/>
    </row>
    <row r="201" spans="1:28" ht="12.75" customHeight="1" x14ac:dyDescent="0.2">
      <c r="A201" s="38"/>
      <c r="B201" s="40"/>
      <c r="C201" s="39"/>
      <c r="D201" s="39"/>
      <c r="E201" s="39"/>
      <c r="F201" s="39"/>
      <c r="G201" s="39"/>
      <c r="H201" s="39"/>
      <c r="I201" s="39"/>
      <c r="J201" s="39"/>
      <c r="K201" s="39"/>
      <c r="L201" s="39"/>
      <c r="M201" s="39"/>
      <c r="N201" s="39"/>
      <c r="O201" s="39"/>
      <c r="P201" s="39"/>
      <c r="Q201" s="34"/>
      <c r="R201" s="34"/>
      <c r="S201" s="34"/>
      <c r="T201" s="34"/>
      <c r="U201" s="34"/>
      <c r="V201" s="34"/>
      <c r="W201" s="34"/>
      <c r="X201" s="34"/>
      <c r="Y201" s="34"/>
      <c r="Z201" s="34"/>
      <c r="AA201" s="34"/>
      <c r="AB201" s="34"/>
    </row>
    <row r="202" spans="1:28" ht="12.75" customHeight="1" x14ac:dyDescent="0.2">
      <c r="A202" s="38"/>
      <c r="B202" s="40"/>
      <c r="C202" s="39"/>
      <c r="D202" s="39"/>
      <c r="E202" s="39"/>
      <c r="F202" s="39"/>
      <c r="G202" s="39"/>
      <c r="H202" s="39"/>
      <c r="I202" s="39"/>
      <c r="J202" s="39"/>
      <c r="K202" s="39"/>
      <c r="L202" s="39"/>
      <c r="M202" s="39"/>
      <c r="N202" s="39"/>
      <c r="O202" s="39"/>
      <c r="P202" s="39"/>
      <c r="Q202" s="34"/>
      <c r="R202" s="34"/>
      <c r="S202" s="34"/>
      <c r="T202" s="34"/>
      <c r="U202" s="34"/>
      <c r="V202" s="34"/>
      <c r="W202" s="34"/>
      <c r="X202" s="34"/>
      <c r="Y202" s="34"/>
      <c r="Z202" s="34"/>
      <c r="AA202" s="34"/>
      <c r="AB202" s="34"/>
    </row>
    <row r="203" spans="1:28" ht="12.75" customHeight="1" x14ac:dyDescent="0.2">
      <c r="A203" s="38"/>
      <c r="B203" s="40"/>
      <c r="C203" s="39"/>
      <c r="D203" s="39"/>
      <c r="E203" s="39"/>
      <c r="F203" s="39"/>
      <c r="G203" s="39"/>
      <c r="H203" s="39"/>
      <c r="I203" s="39"/>
      <c r="J203" s="39"/>
      <c r="K203" s="39"/>
      <c r="L203" s="39"/>
      <c r="M203" s="39"/>
      <c r="N203" s="39"/>
      <c r="O203" s="39"/>
      <c r="P203" s="39"/>
      <c r="Q203" s="34"/>
      <c r="R203" s="34"/>
      <c r="S203" s="34"/>
      <c r="T203" s="34"/>
      <c r="U203" s="34"/>
      <c r="V203" s="34"/>
      <c r="W203" s="34"/>
      <c r="X203" s="34"/>
      <c r="Y203" s="34"/>
      <c r="Z203" s="34"/>
      <c r="AA203" s="34"/>
      <c r="AB203" s="34"/>
    </row>
    <row r="204" spans="1:28" ht="12.75" customHeight="1" x14ac:dyDescent="0.2">
      <c r="A204" s="38"/>
      <c r="B204" s="40"/>
      <c r="C204" s="39"/>
      <c r="D204" s="39"/>
      <c r="E204" s="39"/>
      <c r="F204" s="39"/>
      <c r="G204" s="39"/>
      <c r="H204" s="39"/>
      <c r="I204" s="39"/>
      <c r="J204" s="39"/>
      <c r="K204" s="39"/>
      <c r="L204" s="39"/>
      <c r="M204" s="39"/>
      <c r="N204" s="39"/>
      <c r="O204" s="39"/>
      <c r="P204" s="39"/>
      <c r="Q204" s="34"/>
      <c r="R204" s="34"/>
      <c r="S204" s="34"/>
      <c r="T204" s="34"/>
      <c r="U204" s="34"/>
      <c r="V204" s="34"/>
      <c r="W204" s="34"/>
      <c r="X204" s="34"/>
      <c r="Y204" s="34"/>
      <c r="Z204" s="34"/>
      <c r="AA204" s="34"/>
      <c r="AB204" s="34"/>
    </row>
    <row r="205" spans="1:28" ht="12.75" customHeight="1" x14ac:dyDescent="0.2">
      <c r="A205" s="38"/>
      <c r="B205" s="40"/>
      <c r="C205" s="39"/>
      <c r="D205" s="39"/>
      <c r="E205" s="39"/>
      <c r="F205" s="39"/>
      <c r="G205" s="39"/>
      <c r="H205" s="39"/>
      <c r="I205" s="39"/>
      <c r="J205" s="39"/>
      <c r="K205" s="39"/>
      <c r="L205" s="39"/>
      <c r="M205" s="39"/>
      <c r="N205" s="39"/>
      <c r="O205" s="39"/>
      <c r="P205" s="39"/>
      <c r="Q205" s="34"/>
      <c r="R205" s="34"/>
      <c r="S205" s="34"/>
      <c r="T205" s="34"/>
      <c r="U205" s="34"/>
      <c r="V205" s="34"/>
      <c r="W205" s="34"/>
      <c r="X205" s="34"/>
      <c r="Y205" s="34"/>
      <c r="Z205" s="34"/>
      <c r="AA205" s="34"/>
      <c r="AB205" s="34"/>
    </row>
    <row r="206" spans="1:28" ht="12.75" customHeight="1" x14ac:dyDescent="0.2">
      <c r="A206" s="38"/>
      <c r="B206" s="40"/>
      <c r="C206" s="39"/>
      <c r="D206" s="39"/>
      <c r="E206" s="39"/>
      <c r="F206" s="39"/>
      <c r="G206" s="39"/>
      <c r="H206" s="39"/>
      <c r="I206" s="39"/>
      <c r="J206" s="39"/>
      <c r="K206" s="39"/>
      <c r="L206" s="39"/>
      <c r="M206" s="39"/>
      <c r="N206" s="39"/>
      <c r="O206" s="39"/>
      <c r="P206" s="39"/>
      <c r="Q206" s="34"/>
      <c r="R206" s="34"/>
      <c r="S206" s="34"/>
      <c r="T206" s="34"/>
      <c r="U206" s="34"/>
      <c r="V206" s="34"/>
      <c r="W206" s="34"/>
      <c r="X206" s="34"/>
      <c r="Y206" s="34"/>
      <c r="Z206" s="34"/>
      <c r="AA206" s="34"/>
      <c r="AB206" s="34"/>
    </row>
    <row r="207" spans="1:28" ht="12.75" customHeight="1" x14ac:dyDescent="0.2">
      <c r="A207" s="38"/>
      <c r="B207" s="40"/>
      <c r="C207" s="39"/>
      <c r="D207" s="39"/>
      <c r="E207" s="39"/>
      <c r="F207" s="39"/>
      <c r="G207" s="39"/>
      <c r="H207" s="39"/>
      <c r="I207" s="39"/>
      <c r="J207" s="39"/>
      <c r="K207" s="39"/>
      <c r="L207" s="39"/>
      <c r="M207" s="39"/>
      <c r="N207" s="39"/>
      <c r="O207" s="39"/>
      <c r="P207" s="39"/>
      <c r="Q207" s="34"/>
      <c r="R207" s="34"/>
      <c r="S207" s="34"/>
      <c r="T207" s="34"/>
      <c r="U207" s="34"/>
      <c r="V207" s="34"/>
      <c r="W207" s="34"/>
      <c r="X207" s="34"/>
      <c r="Y207" s="34"/>
      <c r="Z207" s="34"/>
      <c r="AA207" s="34"/>
      <c r="AB207" s="34"/>
    </row>
    <row r="208" spans="1:28" ht="12.75" customHeight="1" x14ac:dyDescent="0.2">
      <c r="A208" s="38"/>
      <c r="B208" s="40"/>
      <c r="C208" s="39"/>
      <c r="D208" s="39"/>
      <c r="E208" s="39"/>
      <c r="F208" s="39"/>
      <c r="G208" s="39"/>
      <c r="H208" s="39"/>
      <c r="I208" s="39"/>
      <c r="J208" s="39"/>
      <c r="K208" s="39"/>
      <c r="L208" s="39"/>
      <c r="M208" s="39"/>
      <c r="N208" s="39"/>
      <c r="O208" s="39"/>
      <c r="P208" s="39"/>
      <c r="Q208" s="34"/>
      <c r="R208" s="34"/>
      <c r="S208" s="34"/>
      <c r="T208" s="34"/>
      <c r="U208" s="34"/>
      <c r="V208" s="34"/>
      <c r="W208" s="34"/>
      <c r="X208" s="34"/>
      <c r="Y208" s="34"/>
      <c r="Z208" s="34"/>
      <c r="AA208" s="34"/>
      <c r="AB208" s="34"/>
    </row>
    <row r="209" spans="1:28" ht="12.75" customHeight="1" x14ac:dyDescent="0.2">
      <c r="A209" s="38"/>
      <c r="B209" s="40"/>
      <c r="C209" s="39"/>
      <c r="D209" s="39"/>
      <c r="E209" s="39"/>
      <c r="F209" s="39"/>
      <c r="G209" s="39"/>
      <c r="H209" s="39"/>
      <c r="I209" s="39"/>
      <c r="J209" s="39"/>
      <c r="K209" s="39"/>
      <c r="L209" s="39"/>
      <c r="M209" s="39"/>
      <c r="N209" s="39"/>
      <c r="O209" s="39"/>
      <c r="P209" s="39"/>
      <c r="Q209" s="34"/>
      <c r="R209" s="34"/>
      <c r="S209" s="34"/>
      <c r="T209" s="34"/>
      <c r="U209" s="34"/>
      <c r="V209" s="34"/>
      <c r="W209" s="34"/>
      <c r="X209" s="34"/>
      <c r="Y209" s="34"/>
      <c r="Z209" s="34"/>
      <c r="AA209" s="34"/>
      <c r="AB209" s="34"/>
    </row>
    <row r="210" spans="1:28" ht="12.75" customHeight="1" x14ac:dyDescent="0.2">
      <c r="A210" s="38"/>
      <c r="B210" s="40"/>
      <c r="C210" s="39"/>
      <c r="D210" s="39"/>
      <c r="E210" s="39"/>
      <c r="F210" s="39"/>
      <c r="G210" s="39"/>
      <c r="H210" s="39"/>
      <c r="I210" s="39"/>
      <c r="J210" s="39"/>
      <c r="K210" s="39"/>
      <c r="L210" s="39"/>
      <c r="M210" s="39"/>
      <c r="N210" s="39"/>
      <c r="O210" s="39"/>
      <c r="P210" s="39"/>
      <c r="Q210" s="34"/>
      <c r="R210" s="34"/>
      <c r="S210" s="34"/>
      <c r="T210" s="34"/>
      <c r="U210" s="34"/>
      <c r="V210" s="34"/>
      <c r="W210" s="34"/>
      <c r="X210" s="34"/>
      <c r="Y210" s="34"/>
      <c r="Z210" s="34"/>
      <c r="AA210" s="34"/>
      <c r="AB210" s="34"/>
    </row>
    <row r="211" spans="1:28" ht="12.75" customHeight="1" x14ac:dyDescent="0.2">
      <c r="A211" s="38"/>
      <c r="B211" s="40"/>
      <c r="C211" s="39"/>
      <c r="D211" s="39"/>
      <c r="E211" s="39"/>
      <c r="F211" s="39"/>
      <c r="G211" s="39"/>
      <c r="H211" s="39"/>
      <c r="I211" s="39"/>
      <c r="J211" s="39"/>
      <c r="K211" s="39"/>
      <c r="L211" s="39"/>
      <c r="M211" s="39"/>
      <c r="N211" s="39"/>
      <c r="O211" s="39"/>
      <c r="P211" s="39"/>
      <c r="Q211" s="34"/>
      <c r="R211" s="34"/>
      <c r="S211" s="34"/>
      <c r="T211" s="34"/>
      <c r="U211" s="34"/>
      <c r="V211" s="34"/>
      <c r="W211" s="34"/>
      <c r="X211" s="34"/>
      <c r="Y211" s="34"/>
      <c r="Z211" s="34"/>
      <c r="AA211" s="34"/>
      <c r="AB211" s="34"/>
    </row>
    <row r="212" spans="1:28" ht="12.75" customHeight="1" x14ac:dyDescent="0.2">
      <c r="A212" s="38"/>
      <c r="B212" s="40"/>
      <c r="C212" s="39"/>
      <c r="D212" s="39"/>
      <c r="E212" s="39"/>
      <c r="F212" s="39"/>
      <c r="G212" s="39"/>
      <c r="H212" s="39"/>
      <c r="I212" s="39"/>
      <c r="J212" s="39"/>
      <c r="K212" s="39"/>
      <c r="L212" s="39"/>
      <c r="M212" s="39"/>
      <c r="N212" s="39"/>
      <c r="O212" s="39"/>
      <c r="P212" s="39"/>
      <c r="Q212" s="34"/>
      <c r="R212" s="34"/>
      <c r="S212" s="34"/>
      <c r="T212" s="34"/>
      <c r="U212" s="34"/>
      <c r="V212" s="34"/>
      <c r="W212" s="34"/>
      <c r="X212" s="34"/>
      <c r="Y212" s="34"/>
      <c r="Z212" s="34"/>
      <c r="AA212" s="34"/>
      <c r="AB212" s="34"/>
    </row>
    <row r="213" spans="1:28" ht="12.75" customHeight="1" x14ac:dyDescent="0.2">
      <c r="A213" s="38"/>
      <c r="B213" s="40"/>
      <c r="C213" s="39"/>
      <c r="D213" s="39"/>
      <c r="E213" s="39"/>
      <c r="F213" s="39"/>
      <c r="G213" s="39"/>
      <c r="H213" s="39"/>
      <c r="I213" s="39"/>
      <c r="J213" s="39"/>
      <c r="K213" s="39"/>
      <c r="L213" s="39"/>
      <c r="M213" s="39"/>
      <c r="N213" s="39"/>
      <c r="O213" s="39"/>
      <c r="P213" s="39"/>
      <c r="Q213" s="34"/>
      <c r="R213" s="34"/>
      <c r="S213" s="34"/>
      <c r="T213" s="34"/>
      <c r="U213" s="34"/>
      <c r="V213" s="34"/>
      <c r="W213" s="34"/>
      <c r="X213" s="34"/>
      <c r="Y213" s="34"/>
      <c r="Z213" s="34"/>
      <c r="AA213" s="34"/>
      <c r="AB213" s="34"/>
    </row>
    <row r="214" spans="1:28" ht="12.75" customHeight="1" x14ac:dyDescent="0.2">
      <c r="A214" s="38"/>
      <c r="B214" s="40"/>
      <c r="C214" s="39"/>
      <c r="D214" s="39"/>
      <c r="E214" s="39"/>
      <c r="F214" s="39"/>
      <c r="G214" s="39"/>
      <c r="H214" s="39"/>
      <c r="I214" s="39"/>
      <c r="J214" s="39"/>
      <c r="K214" s="39"/>
      <c r="L214" s="39"/>
      <c r="M214" s="39"/>
      <c r="N214" s="39"/>
      <c r="O214" s="39"/>
      <c r="P214" s="39"/>
      <c r="Q214" s="34"/>
      <c r="R214" s="34"/>
      <c r="S214" s="34"/>
      <c r="T214" s="34"/>
      <c r="U214" s="34"/>
      <c r="V214" s="34"/>
      <c r="W214" s="34"/>
      <c r="X214" s="34"/>
      <c r="Y214" s="34"/>
      <c r="Z214" s="34"/>
      <c r="AA214" s="34"/>
      <c r="AB214" s="34"/>
    </row>
    <row r="215" spans="1:28" ht="12.75" customHeight="1" x14ac:dyDescent="0.2">
      <c r="A215" s="38"/>
      <c r="B215" s="40"/>
      <c r="C215" s="39"/>
      <c r="D215" s="39"/>
      <c r="E215" s="39"/>
      <c r="F215" s="39"/>
      <c r="G215" s="39"/>
      <c r="H215" s="39"/>
      <c r="I215" s="39"/>
      <c r="J215" s="39"/>
      <c r="K215" s="39"/>
      <c r="L215" s="39"/>
      <c r="M215" s="39"/>
      <c r="N215" s="39"/>
      <c r="O215" s="39"/>
      <c r="P215" s="39"/>
      <c r="Q215" s="34"/>
      <c r="R215" s="34"/>
      <c r="S215" s="34"/>
      <c r="T215" s="34"/>
      <c r="U215" s="34"/>
      <c r="V215" s="34"/>
      <c r="W215" s="34"/>
      <c r="X215" s="34"/>
      <c r="Y215" s="34"/>
      <c r="Z215" s="34"/>
      <c r="AA215" s="34"/>
      <c r="AB215" s="34"/>
    </row>
    <row r="216" spans="1:28" ht="12.75" customHeight="1" x14ac:dyDescent="0.2">
      <c r="A216" s="38"/>
      <c r="B216" s="40"/>
      <c r="C216" s="39"/>
      <c r="D216" s="39"/>
      <c r="E216" s="39"/>
      <c r="F216" s="39"/>
      <c r="G216" s="39"/>
      <c r="H216" s="39"/>
      <c r="I216" s="39"/>
      <c r="J216" s="39"/>
      <c r="K216" s="39"/>
      <c r="L216" s="39"/>
      <c r="M216" s="39"/>
      <c r="N216" s="39"/>
      <c r="O216" s="39"/>
      <c r="P216" s="39"/>
      <c r="Q216" s="34"/>
      <c r="R216" s="34"/>
      <c r="S216" s="34"/>
      <c r="T216" s="34"/>
      <c r="U216" s="34"/>
      <c r="V216" s="34"/>
      <c r="W216" s="34"/>
      <c r="X216" s="34"/>
      <c r="Y216" s="34"/>
      <c r="Z216" s="34"/>
      <c r="AA216" s="34"/>
      <c r="AB216" s="34"/>
    </row>
    <row r="217" spans="1:28" ht="12.75" customHeight="1" x14ac:dyDescent="0.2">
      <c r="A217" s="38"/>
      <c r="B217" s="40"/>
      <c r="C217" s="39"/>
      <c r="D217" s="39"/>
      <c r="E217" s="39"/>
      <c r="F217" s="39"/>
      <c r="G217" s="39"/>
      <c r="H217" s="39"/>
      <c r="I217" s="39"/>
      <c r="J217" s="39"/>
      <c r="K217" s="39"/>
      <c r="L217" s="39"/>
      <c r="M217" s="39"/>
      <c r="N217" s="39"/>
      <c r="O217" s="39"/>
      <c r="P217" s="39"/>
      <c r="Q217" s="34"/>
      <c r="R217" s="34"/>
      <c r="S217" s="34"/>
      <c r="T217" s="34"/>
      <c r="U217" s="34"/>
      <c r="V217" s="34"/>
      <c r="W217" s="34"/>
      <c r="X217" s="34"/>
      <c r="Y217" s="34"/>
      <c r="Z217" s="34"/>
      <c r="AA217" s="34"/>
      <c r="AB217" s="34"/>
    </row>
    <row r="218" spans="1:28" ht="12.75" customHeight="1" x14ac:dyDescent="0.2">
      <c r="A218" s="38"/>
      <c r="B218" s="40"/>
      <c r="C218" s="39"/>
      <c r="D218" s="39"/>
      <c r="E218" s="39"/>
      <c r="F218" s="39"/>
      <c r="G218" s="39"/>
      <c r="H218" s="39"/>
      <c r="I218" s="39"/>
      <c r="J218" s="39"/>
      <c r="K218" s="39"/>
      <c r="L218" s="39"/>
      <c r="M218" s="39"/>
      <c r="N218" s="39"/>
      <c r="O218" s="39"/>
      <c r="P218" s="39"/>
      <c r="Q218" s="34"/>
      <c r="R218" s="34"/>
      <c r="S218" s="34"/>
      <c r="T218" s="34"/>
      <c r="U218" s="34"/>
      <c r="V218" s="34"/>
      <c r="W218" s="34"/>
      <c r="X218" s="34"/>
      <c r="Y218" s="34"/>
      <c r="Z218" s="34"/>
      <c r="AA218" s="34"/>
      <c r="AB218" s="34"/>
    </row>
    <row r="219" spans="1:28" ht="12.75" customHeight="1" x14ac:dyDescent="0.2">
      <c r="A219" s="38"/>
      <c r="B219" s="40"/>
      <c r="C219" s="39"/>
      <c r="D219" s="39"/>
      <c r="E219" s="39"/>
      <c r="F219" s="39"/>
      <c r="G219" s="39"/>
      <c r="H219" s="39"/>
      <c r="I219" s="39"/>
      <c r="J219" s="39"/>
      <c r="K219" s="39"/>
      <c r="L219" s="39"/>
      <c r="M219" s="39"/>
      <c r="N219" s="39"/>
      <c r="O219" s="39"/>
      <c r="P219" s="39"/>
      <c r="Q219" s="34"/>
      <c r="R219" s="34"/>
      <c r="S219" s="34"/>
      <c r="T219" s="34"/>
      <c r="U219" s="34"/>
      <c r="V219" s="34"/>
      <c r="W219" s="34"/>
      <c r="X219" s="34"/>
      <c r="Y219" s="34"/>
      <c r="Z219" s="34"/>
      <c r="AA219" s="34"/>
      <c r="AB219" s="34"/>
    </row>
    <row r="220" spans="1:28" ht="12.75" customHeight="1"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row>
    <row r="221" spans="1:28" ht="12.75" customHeight="1"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row>
    <row r="222" spans="1:28" ht="12.75" customHeight="1"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row>
    <row r="223" spans="1:28" ht="12.75" customHeight="1"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row>
    <row r="224" spans="1:28" ht="12.75" customHeight="1"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row>
    <row r="225" spans="1:28" ht="12.75" customHeight="1"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row>
    <row r="226" spans="1:28" ht="12.75" customHeight="1"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row>
    <row r="227" spans="1:28" ht="12.75" customHeight="1"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row>
    <row r="228" spans="1:28" ht="12.75" customHeight="1"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row>
    <row r="229" spans="1:28" ht="12.75" customHeight="1"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row>
    <row r="230" spans="1:28" ht="12.75" customHeight="1"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row>
    <row r="231" spans="1:28" ht="12.75" customHeight="1"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row>
    <row r="232" spans="1:28" ht="12.75" customHeight="1"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row>
    <row r="233" spans="1:28" ht="12.75" customHeight="1"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row>
    <row r="234" spans="1:28" ht="12.75" customHeight="1"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row>
    <row r="235" spans="1:28" ht="12.75" customHeight="1"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row>
    <row r="236" spans="1:28" ht="12.75" customHeight="1"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row>
    <row r="237" spans="1:28" ht="12.75" customHeight="1"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row>
    <row r="238" spans="1:28" ht="12.75" customHeight="1"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row>
    <row r="239" spans="1:28" ht="12.75" customHeight="1"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row>
    <row r="240" spans="1:28" ht="12.75" customHeight="1"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row>
    <row r="241" spans="1:28" ht="12.75" customHeight="1"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row>
    <row r="242" spans="1:28" ht="12.75" customHeight="1"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row>
    <row r="243" spans="1:28" ht="12.75" customHeight="1"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row>
    <row r="244" spans="1:28" ht="12.75" customHeight="1"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row>
    <row r="245" spans="1:28" ht="12.75" customHeight="1"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row>
    <row r="246" spans="1:28" ht="12.75" customHeight="1"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row>
    <row r="247" spans="1:28" ht="12.75" customHeight="1"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row>
    <row r="248" spans="1:28" ht="12.75" customHeight="1"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row>
    <row r="249" spans="1:28" ht="12.75" customHeight="1"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row>
    <row r="250" spans="1:28" ht="12.75" customHeight="1"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row>
    <row r="251" spans="1:28" ht="12.75" customHeight="1"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row>
    <row r="252" spans="1:28" ht="12.75" customHeight="1"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row>
    <row r="253" spans="1:28" ht="12.75" customHeight="1"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row>
    <row r="254" spans="1:28" ht="12.75" customHeight="1"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row>
    <row r="255" spans="1:28" ht="12.75" customHeight="1"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row>
    <row r="256" spans="1:28" ht="12.75" customHeight="1"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row>
    <row r="257" spans="1:28" ht="12.75" customHeight="1"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row>
    <row r="258" spans="1:28" ht="12.75" customHeight="1"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row>
    <row r="259" spans="1:28" ht="12.75" customHeight="1"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row>
    <row r="260" spans="1:28" ht="12.75" customHeight="1"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row>
    <row r="261" spans="1:28" ht="12.75" customHeight="1"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row>
    <row r="262" spans="1:28" ht="12.75" customHeight="1"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row>
    <row r="263" spans="1:28" ht="12.75" customHeight="1"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row>
    <row r="264" spans="1:28" ht="12.75" customHeight="1"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row>
    <row r="265" spans="1:28" ht="12.75" customHeight="1"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row>
    <row r="266" spans="1:28" ht="12.75" customHeight="1"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row>
    <row r="267" spans="1:28" ht="12.75" customHeight="1"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row>
    <row r="268" spans="1:28" ht="12.75" customHeight="1"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row>
    <row r="269" spans="1:28" ht="12.75" customHeight="1"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row>
    <row r="270" spans="1:28" ht="12.75" customHeight="1"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row>
    <row r="271" spans="1:28" ht="12.75" customHeight="1"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row>
    <row r="272" spans="1:28" ht="12.75" customHeight="1"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row>
    <row r="273" spans="1:28" ht="12.75" customHeight="1"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row>
    <row r="274" spans="1:28" ht="12.75" customHeight="1"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row>
    <row r="275" spans="1:28" ht="12.75" customHeight="1"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row>
    <row r="276" spans="1:28" ht="12.75" customHeight="1"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row>
    <row r="277" spans="1:28" ht="12.75" customHeight="1"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row>
    <row r="278" spans="1:28" ht="12.75" customHeight="1"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row>
    <row r="279" spans="1:28" ht="12.75" customHeight="1"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row>
    <row r="280" spans="1:28" ht="12.75" customHeight="1"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row>
    <row r="281" spans="1:28" ht="12.75" customHeight="1"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row>
    <row r="282" spans="1:28" ht="12.75" customHeight="1"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row>
    <row r="283" spans="1:28" ht="12.75" customHeight="1"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row>
    <row r="284" spans="1:28" ht="12.75" customHeight="1"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row>
    <row r="285" spans="1:28" ht="12.75" customHeight="1"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row>
    <row r="286" spans="1:28" ht="12.75" customHeight="1"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row>
    <row r="287" spans="1:28" ht="12.75" customHeight="1"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row>
    <row r="288" spans="1:28" ht="12.75" customHeight="1"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row>
    <row r="289" spans="1:28" ht="12.75" customHeight="1"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row>
    <row r="290" spans="1:28" ht="12.75" customHeight="1"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row>
    <row r="291" spans="1:28" ht="12.75" customHeight="1"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row>
    <row r="292" spans="1:28" ht="12.75" customHeight="1"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row>
    <row r="293" spans="1:28" ht="12.75" customHeight="1"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row>
    <row r="294" spans="1:28" ht="12.75" customHeight="1"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row>
    <row r="295" spans="1:28" ht="12.75" customHeight="1"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row>
    <row r="296" spans="1:28" ht="12.75" customHeight="1"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row>
    <row r="297" spans="1:28" ht="12.75" customHeight="1"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row>
    <row r="298" spans="1:28" ht="12.75" customHeight="1"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row>
    <row r="299" spans="1:28" ht="12.75" customHeight="1"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row>
    <row r="300" spans="1:28" ht="12.75" customHeight="1"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row>
    <row r="301" spans="1:28" ht="12.75" customHeight="1"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row>
    <row r="302" spans="1:28" ht="12.75" customHeight="1"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row>
    <row r="303" spans="1:28" ht="12.75" customHeight="1"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row>
    <row r="304" spans="1:28" ht="12.75" customHeight="1"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row>
    <row r="305" spans="1:28" ht="12.75" customHeight="1"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row>
    <row r="306" spans="1:28" ht="12.75" customHeight="1"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row>
    <row r="307" spans="1:28" ht="12.75" customHeight="1"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row>
    <row r="308" spans="1:28" ht="12.75" customHeight="1"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row>
    <row r="309" spans="1:28" ht="12.75" customHeight="1"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row>
    <row r="310" spans="1:28" ht="12.75" customHeight="1"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row>
    <row r="311" spans="1:28" ht="12.75" customHeight="1"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row>
    <row r="312" spans="1:28" ht="12.75" customHeight="1"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row>
    <row r="313" spans="1:28" ht="12.75" customHeight="1"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row>
    <row r="314" spans="1:28" ht="12.75" customHeight="1"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row>
    <row r="315" spans="1:28" ht="12.75" customHeight="1"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row>
    <row r="316" spans="1:28" ht="12.75" customHeight="1"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row>
    <row r="317" spans="1:28" ht="12.75" customHeight="1"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row>
    <row r="318" spans="1:28" ht="12.75" customHeight="1"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row>
    <row r="319" spans="1:28" ht="12.75" customHeight="1"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row>
    <row r="320" spans="1:28" ht="12.75" customHeight="1"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row>
    <row r="321" spans="1:28" ht="12.75" customHeight="1"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row>
    <row r="322" spans="1:28" ht="12.75" customHeight="1"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row>
    <row r="323" spans="1:28" ht="12.75" customHeight="1"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row>
    <row r="324" spans="1:28" ht="12.75" customHeight="1"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row>
    <row r="325" spans="1:28" ht="12.75" customHeight="1"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row>
    <row r="326" spans="1:28" ht="12.75" customHeight="1"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row>
    <row r="327" spans="1:28" ht="12.75" customHeight="1"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row>
    <row r="328" spans="1:28" ht="12.75" customHeight="1"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row>
    <row r="329" spans="1:28" ht="12.75" customHeight="1"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row>
    <row r="330" spans="1:28" ht="12.75" customHeight="1"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row>
    <row r="331" spans="1:28" ht="12.75" customHeight="1"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row>
    <row r="332" spans="1:28" ht="12.75" customHeight="1"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row>
    <row r="333" spans="1:28" ht="12.75" customHeight="1"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row>
    <row r="334" spans="1:28" ht="12.75" customHeight="1"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row>
    <row r="335" spans="1:28" ht="12.75" customHeight="1"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row>
    <row r="336" spans="1:28" ht="12.75" customHeight="1"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row>
    <row r="337" spans="1:28" ht="12.75" customHeight="1"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row>
    <row r="338" spans="1:28" ht="12.75" customHeight="1"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row>
    <row r="339" spans="1:28" ht="12.75" customHeight="1"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row>
    <row r="340" spans="1:28" ht="12.75" customHeight="1"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row>
    <row r="341" spans="1:28" ht="12.75" customHeight="1"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row>
    <row r="342" spans="1:28" ht="12.75" customHeight="1"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row>
    <row r="343" spans="1:28" ht="12.75" customHeight="1"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row>
    <row r="344" spans="1:28" ht="12.75" customHeight="1"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row>
    <row r="345" spans="1:28" ht="12.75" customHeight="1"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row>
    <row r="346" spans="1:28" ht="12.75" customHeight="1"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row>
    <row r="347" spans="1:28" ht="12.75" customHeight="1"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row>
    <row r="348" spans="1:28" ht="12.75" customHeight="1"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row>
    <row r="349" spans="1:28" ht="12.75" customHeight="1"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row>
    <row r="350" spans="1:28" ht="12.75" customHeight="1"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row>
    <row r="351" spans="1:28" ht="12.75" customHeight="1"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row>
    <row r="352" spans="1:28" ht="12.75" customHeight="1"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row>
    <row r="353" spans="1:28" ht="12.75" customHeight="1"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row>
    <row r="354" spans="1:28" ht="12.75" customHeight="1"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row>
    <row r="355" spans="1:28" ht="12.75" customHeight="1"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row>
    <row r="356" spans="1:28" ht="12.75" customHeight="1"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row>
    <row r="357" spans="1:28" ht="12.75" customHeight="1"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row>
    <row r="358" spans="1:28" ht="12.75" customHeight="1"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row>
    <row r="359" spans="1:28" ht="12.75" customHeight="1"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row>
    <row r="360" spans="1:28" ht="12.75" customHeight="1"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row>
    <row r="361" spans="1:28" ht="12.75" customHeight="1"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row>
    <row r="362" spans="1:28" ht="12.75" customHeight="1"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row>
    <row r="363" spans="1:28" ht="12.75" customHeight="1"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row>
    <row r="364" spans="1:28" ht="12.75" customHeight="1"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row>
    <row r="365" spans="1:28" ht="12.75" customHeight="1"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row>
    <row r="366" spans="1:28" ht="12.75" customHeight="1"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row>
    <row r="367" spans="1:28" ht="12.75" customHeight="1"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row>
    <row r="368" spans="1:28" ht="12.75" customHeight="1"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row>
    <row r="369" spans="1:28" ht="12.75" customHeight="1"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row>
    <row r="370" spans="1:28" ht="12.75" customHeight="1"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row>
    <row r="371" spans="1:28" ht="12.75" customHeight="1"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row>
    <row r="372" spans="1:28" ht="12.75" customHeight="1"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row>
    <row r="373" spans="1:28" ht="12.75" customHeight="1"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row>
    <row r="374" spans="1:28" ht="12.75" customHeight="1"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row>
    <row r="375" spans="1:28" ht="12.75" customHeight="1"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row>
    <row r="376" spans="1:28" ht="12.75" customHeight="1"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row>
    <row r="377" spans="1:28" ht="12.75" customHeight="1"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row>
    <row r="378" spans="1:28" ht="12.75" customHeight="1"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row>
    <row r="379" spans="1:28" ht="12.75" customHeight="1"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row>
    <row r="380" spans="1:28" ht="12.75" customHeight="1"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row>
    <row r="381" spans="1:28" ht="12.75" customHeight="1"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row>
    <row r="382" spans="1:28" ht="12.75" customHeight="1"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row>
    <row r="383" spans="1:28" ht="12.75" customHeight="1"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row>
    <row r="384" spans="1:28" ht="12.75" customHeight="1"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row>
    <row r="385" spans="1:28" ht="12.75" customHeight="1"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row>
    <row r="386" spans="1:28" ht="12.75" customHeight="1"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row>
    <row r="387" spans="1:28" ht="12.75" customHeight="1"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row>
    <row r="388" spans="1:28" ht="12.75" customHeight="1"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row>
    <row r="389" spans="1:28" ht="12.75" customHeight="1"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row>
    <row r="390" spans="1:28" ht="12.75" customHeight="1"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row>
    <row r="391" spans="1:28" ht="12.75" customHeight="1"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row>
    <row r="392" spans="1:28" ht="12.75" customHeight="1"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row>
    <row r="393" spans="1:28" ht="12.75" customHeight="1"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row>
    <row r="394" spans="1:28" ht="12.75" customHeight="1"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row>
    <row r="395" spans="1:28" ht="12.75" customHeight="1"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row>
    <row r="396" spans="1:28" ht="12.75" customHeight="1"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row>
    <row r="397" spans="1:28" ht="12.75" customHeight="1"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row>
    <row r="398" spans="1:28" ht="12.75" customHeight="1"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row>
    <row r="399" spans="1:28" ht="12.75" customHeight="1"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row>
    <row r="400" spans="1:28" ht="12.75" customHeight="1"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row>
    <row r="401" spans="1:28" ht="12.75" customHeight="1"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row>
    <row r="402" spans="1:28" ht="12.75" customHeight="1"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row>
    <row r="403" spans="1:28" ht="12.75" customHeight="1"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row>
    <row r="404" spans="1:28" ht="12.75" customHeight="1"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row>
    <row r="405" spans="1:28" ht="12.75" customHeight="1"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row>
    <row r="406" spans="1:28" ht="12.75" customHeight="1"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row>
    <row r="407" spans="1:28" ht="12.75" customHeight="1"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row>
    <row r="408" spans="1:28" ht="12.75" customHeight="1"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row>
    <row r="409" spans="1:28" ht="12.75" customHeight="1"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row>
    <row r="410" spans="1:28" ht="12.75" customHeight="1"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row>
    <row r="411" spans="1:28" ht="12.75" customHeight="1"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row>
    <row r="412" spans="1:28" ht="12.75" customHeight="1"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row>
    <row r="413" spans="1:28" ht="12.75" customHeight="1"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row>
    <row r="414" spans="1:28" ht="12.75" customHeight="1"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row>
    <row r="415" spans="1:28" ht="12.75" customHeight="1"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row>
    <row r="416" spans="1:28" ht="12.75" customHeight="1"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row>
    <row r="417" spans="1:28" ht="12.75" customHeight="1"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row>
    <row r="418" spans="1:28" ht="12.75" customHeight="1"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row>
    <row r="419" spans="1:28" ht="12.75" customHeight="1"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row>
    <row r="420" spans="1:28" ht="12.75" customHeight="1"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row>
    <row r="421" spans="1:28" ht="12.75" customHeight="1"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row>
    <row r="422" spans="1:28" ht="12.75" customHeight="1"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row>
    <row r="423" spans="1:28" ht="12.75" customHeight="1"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row>
    <row r="424" spans="1:28" ht="12.75" customHeight="1"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row>
    <row r="425" spans="1:28" ht="12.75" customHeight="1"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row>
    <row r="426" spans="1:28" ht="12.75" customHeight="1"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row>
    <row r="427" spans="1:28" ht="12.75" customHeight="1"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row>
    <row r="428" spans="1:28" ht="12.75" customHeight="1"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row>
    <row r="429" spans="1:28" ht="12.75" customHeight="1"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row>
    <row r="430" spans="1:28" ht="12.75" customHeight="1"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row>
    <row r="431" spans="1:28" ht="12.75" customHeight="1"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row>
    <row r="432" spans="1:28" ht="12.75" customHeight="1"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row>
    <row r="433" spans="1:28" ht="12.75" customHeight="1"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row>
    <row r="434" spans="1:28" ht="12.75" customHeight="1"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row>
    <row r="435" spans="1:28" ht="12.75" customHeight="1"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row>
    <row r="436" spans="1:28" ht="12.75" customHeight="1"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row>
    <row r="437" spans="1:28" ht="12.75" customHeight="1"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row>
    <row r="438" spans="1:28" ht="12.75" customHeight="1"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row>
    <row r="439" spans="1:28" ht="12.75" customHeight="1"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row>
    <row r="440" spans="1:28" ht="12.75" customHeight="1"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row>
    <row r="441" spans="1:28" ht="12.75" customHeight="1"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row>
    <row r="442" spans="1:28" ht="12.75" customHeight="1"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row>
    <row r="443" spans="1:28" ht="12.75" customHeight="1"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row>
    <row r="444" spans="1:28" ht="12.75" customHeight="1"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row>
    <row r="445" spans="1:28" ht="12.75" customHeight="1"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row>
    <row r="446" spans="1:28" ht="12.75" customHeight="1"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row>
    <row r="447" spans="1:28" ht="12.75" customHeight="1"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row>
    <row r="448" spans="1:28" ht="12.75" customHeight="1"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row>
    <row r="449" spans="1:28" ht="12.75" customHeight="1"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row>
    <row r="450" spans="1:28" ht="12.75" customHeight="1"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row>
    <row r="451" spans="1:28" ht="12.75" customHeight="1"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row>
    <row r="452" spans="1:28" ht="12.75" customHeight="1"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row>
    <row r="453" spans="1:28" ht="12.75" customHeight="1"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row>
    <row r="454" spans="1:28" ht="12.75" customHeight="1"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row>
    <row r="455" spans="1:28" ht="12.75" customHeight="1"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row>
    <row r="456" spans="1:28" ht="12.75" customHeight="1"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row>
    <row r="457" spans="1:28" ht="12.75" customHeight="1"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row>
    <row r="458" spans="1:28" ht="12.75" customHeight="1"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row>
    <row r="459" spans="1:28" ht="12.75" customHeight="1"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row>
    <row r="460" spans="1:28" ht="12.75" customHeight="1"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row>
    <row r="461" spans="1:28" ht="12.75" customHeight="1"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row>
    <row r="462" spans="1:28" ht="12.75" customHeight="1"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row>
    <row r="463" spans="1:28" ht="12.75" customHeight="1"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row>
    <row r="464" spans="1:28" ht="12.75" customHeight="1"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row>
    <row r="465" spans="1:28" ht="12.75" customHeight="1"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row>
    <row r="466" spans="1:28" ht="12.75" customHeight="1"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row>
    <row r="467" spans="1:28" ht="12.75" customHeight="1"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row>
    <row r="468" spans="1:28" ht="12.75" customHeight="1"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row>
    <row r="469" spans="1:28" ht="12.75" customHeight="1"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row>
    <row r="470" spans="1:28" ht="12.75" customHeight="1"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row>
    <row r="471" spans="1:28" ht="12.75" customHeight="1"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row>
    <row r="472" spans="1:28" ht="12.75" customHeight="1"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row>
    <row r="473" spans="1:28" ht="12.75" customHeight="1"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row>
    <row r="474" spans="1:28" ht="12.75" customHeight="1"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row>
    <row r="475" spans="1:28" ht="12.75" customHeight="1"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row>
    <row r="476" spans="1:28" ht="12.75" customHeight="1"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row>
    <row r="477" spans="1:28" ht="12.75" customHeight="1"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row>
    <row r="478" spans="1:28" ht="12.75" customHeight="1"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row>
    <row r="479" spans="1:28" ht="12.75" customHeight="1"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row>
    <row r="480" spans="1:28" ht="12.75" customHeight="1"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row>
    <row r="481" spans="1:28" ht="12.75" customHeight="1"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row>
    <row r="482" spans="1:28" ht="12.75" customHeight="1"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row>
    <row r="483" spans="1:28" ht="12.75" customHeight="1"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row>
    <row r="484" spans="1:28" ht="12.75" customHeight="1"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row>
    <row r="485" spans="1:28" ht="12.75" customHeight="1"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row>
    <row r="486" spans="1:28" ht="12.75" customHeight="1"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row>
    <row r="487" spans="1:28" ht="12.75" customHeight="1"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row>
    <row r="488" spans="1:28" ht="12.75" customHeight="1"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row>
    <row r="489" spans="1:28" ht="12.75" customHeight="1"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row>
    <row r="490" spans="1:28" ht="12.75" customHeight="1"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row>
    <row r="491" spans="1:28" ht="12.75" customHeight="1"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row>
    <row r="492" spans="1:28" ht="12.75" customHeight="1"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row>
    <row r="493" spans="1:28" ht="12.75" customHeight="1"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row>
    <row r="494" spans="1:28" ht="12.75" customHeight="1"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row>
    <row r="495" spans="1:28" ht="12.75" customHeight="1"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row>
    <row r="496" spans="1:28" ht="12.75" customHeight="1"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row>
    <row r="497" spans="1:28" ht="12.75" customHeight="1"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row>
    <row r="498" spans="1:28" ht="12.75" customHeight="1"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row>
    <row r="499" spans="1:28" ht="12.75" customHeight="1"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row>
    <row r="500" spans="1:28" ht="12.75" customHeight="1"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row>
    <row r="501" spans="1:28" ht="12.75" customHeight="1"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row>
    <row r="502" spans="1:28" ht="12.75" customHeight="1"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row>
    <row r="503" spans="1:28" ht="12.75" customHeight="1"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row>
    <row r="504" spans="1:28" ht="12.75" customHeight="1"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row>
    <row r="505" spans="1:28" ht="12.75" customHeight="1"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row>
    <row r="506" spans="1:28" ht="12.75" customHeight="1"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row>
    <row r="507" spans="1:28" ht="12.75" customHeight="1"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row>
    <row r="508" spans="1:28" ht="12.75" customHeight="1"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row>
    <row r="509" spans="1:28" ht="12.75" customHeight="1"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row>
    <row r="510" spans="1:28" ht="12.75" customHeight="1"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row>
    <row r="511" spans="1:28" ht="12.75" customHeight="1"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row>
    <row r="512" spans="1:28" ht="12.75" customHeight="1"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row>
    <row r="513" spans="1:28" ht="12.75" customHeight="1"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row>
    <row r="514" spans="1:28" ht="12.75" customHeight="1"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row>
    <row r="515" spans="1:28" ht="12.75" customHeight="1"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row>
    <row r="516" spans="1:28" ht="12.75" customHeight="1"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row>
    <row r="517" spans="1:28" ht="12.75" customHeight="1"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row>
    <row r="518" spans="1:28" ht="12.75" customHeight="1"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row>
    <row r="519" spans="1:28" ht="12.75" customHeight="1"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row>
    <row r="520" spans="1:28" ht="12.75" customHeight="1"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row>
    <row r="521" spans="1:28" ht="12.75" customHeight="1"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row>
    <row r="522" spans="1:28" ht="12.75" customHeight="1"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row>
    <row r="523" spans="1:28" ht="12.75" customHeight="1"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row>
    <row r="524" spans="1:28" ht="12.75" customHeight="1"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row>
    <row r="525" spans="1:28" ht="12.75" customHeight="1"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row>
    <row r="526" spans="1:28" ht="12.75" customHeight="1"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row>
    <row r="527" spans="1:28" ht="12.75" customHeight="1"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row>
    <row r="528" spans="1:28" ht="12.75" customHeight="1"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row>
    <row r="529" spans="1:28" ht="12.75" customHeight="1"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row>
    <row r="530" spans="1:28" ht="12.75" customHeight="1"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row>
    <row r="531" spans="1:28" ht="12.75" customHeight="1"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row>
    <row r="532" spans="1:28" ht="12.75" customHeight="1"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row>
    <row r="533" spans="1:28" ht="12.75" customHeight="1"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row>
    <row r="534" spans="1:28" ht="12.75" customHeight="1"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row>
    <row r="535" spans="1:28" ht="12.75" customHeight="1"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row>
    <row r="536" spans="1:28" ht="12.75" customHeight="1"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row>
    <row r="537" spans="1:28" ht="12.75" customHeight="1"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row>
    <row r="538" spans="1:28" ht="12.75" customHeight="1"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row>
    <row r="539" spans="1:28" ht="12.75" customHeight="1"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row>
    <row r="540" spans="1:28" ht="12.75" customHeight="1"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row>
    <row r="541" spans="1:28" ht="12.75" customHeight="1"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row>
    <row r="542" spans="1:28" ht="12.75" customHeight="1"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row>
    <row r="543" spans="1:28" ht="12.75" customHeight="1"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row>
    <row r="544" spans="1:28" ht="12.75" customHeight="1"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row>
    <row r="545" spans="1:28" ht="12.75" customHeight="1"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row>
    <row r="546" spans="1:28" ht="12.75" customHeight="1"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row>
    <row r="547" spans="1:28" ht="12.75" customHeight="1"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row>
    <row r="548" spans="1:28" ht="12.75" customHeight="1"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row>
    <row r="549" spans="1:28" ht="12.75" customHeight="1"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row>
    <row r="550" spans="1:28" ht="12.75" customHeight="1"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row>
    <row r="551" spans="1:28" ht="12.75" customHeight="1"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row>
    <row r="552" spans="1:28" ht="12.75" customHeight="1"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row>
    <row r="553" spans="1:28" ht="12.75" customHeight="1"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row>
    <row r="554" spans="1:28" ht="12.75" customHeight="1"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row>
    <row r="555" spans="1:28" ht="12.75" customHeight="1"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row>
    <row r="556" spans="1:28" ht="12.75" customHeight="1"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row>
    <row r="557" spans="1:28" ht="12.75" customHeight="1"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row>
    <row r="558" spans="1:28" ht="12.75" customHeight="1"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row>
    <row r="559" spans="1:28" ht="12.75" customHeight="1"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row>
    <row r="560" spans="1:28" ht="12.75" customHeight="1"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row>
    <row r="561" spans="1:28" ht="12.75" customHeight="1"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row>
    <row r="562" spans="1:28" ht="12.75" customHeight="1"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row>
    <row r="563" spans="1:28" ht="12.75" customHeight="1"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row>
    <row r="564" spans="1:28" ht="12.75" customHeight="1"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row>
    <row r="565" spans="1:28" ht="12.75" customHeight="1"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row>
    <row r="566" spans="1:28" ht="12.75" customHeight="1"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row>
    <row r="567" spans="1:28" ht="12.75" customHeight="1"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row>
    <row r="568" spans="1:28" ht="12.75" customHeight="1"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row>
    <row r="569" spans="1:28" ht="12.75" customHeight="1"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row>
    <row r="570" spans="1:28" ht="12.75" customHeight="1"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row>
    <row r="571" spans="1:28" ht="12.75" customHeight="1"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row>
    <row r="572" spans="1:28" ht="12.75" customHeight="1"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row>
    <row r="573" spans="1:28" ht="12.75" customHeight="1"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row>
    <row r="574" spans="1:28" ht="12.75" customHeight="1"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row>
    <row r="575" spans="1:28" ht="12.75" customHeight="1"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row>
    <row r="576" spans="1:28" ht="12.75" customHeight="1"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row>
    <row r="577" spans="1:28" ht="12.75" customHeight="1"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row>
    <row r="578" spans="1:28" ht="12.75" customHeight="1"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row>
    <row r="579" spans="1:28" ht="12.75" customHeight="1"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row>
    <row r="580" spans="1:28" ht="12.75" customHeight="1"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row>
    <row r="581" spans="1:28" ht="12.75" customHeight="1"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row>
    <row r="582" spans="1:28" ht="12.75" customHeight="1"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row>
    <row r="583" spans="1:28" ht="12.75" customHeight="1"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row>
    <row r="584" spans="1:28" ht="12.75" customHeight="1"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row>
    <row r="585" spans="1:28" ht="12.75" customHeight="1"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row>
    <row r="586" spans="1:28" ht="12.75" customHeight="1"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row>
    <row r="587" spans="1:28" ht="12.75" customHeight="1"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row>
    <row r="588" spans="1:28" ht="12.75" customHeight="1"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row>
    <row r="589" spans="1:28" ht="12.75" customHeight="1"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row>
    <row r="590" spans="1:28" ht="12.75" customHeight="1"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row>
    <row r="591" spans="1:28" ht="12.75" customHeight="1"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row>
    <row r="592" spans="1:28" ht="12.75" customHeight="1"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row>
    <row r="593" spans="1:28" ht="12.75" customHeight="1"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row>
    <row r="594" spans="1:28" ht="12.75" customHeight="1"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row>
    <row r="595" spans="1:28" ht="12.75" customHeight="1"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row>
    <row r="596" spans="1:28" ht="12.75" customHeight="1"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row>
    <row r="597" spans="1:28" ht="12.75" customHeight="1"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row>
    <row r="598" spans="1:28" ht="12.75" customHeight="1"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row>
    <row r="599" spans="1:28" ht="12.75" customHeight="1"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row>
    <row r="600" spans="1:28" ht="12.75" customHeight="1"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row>
    <row r="601" spans="1:28" ht="12.75" customHeight="1"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row>
    <row r="602" spans="1:28" ht="12.75" customHeight="1"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row>
    <row r="603" spans="1:28" ht="12.75" customHeight="1"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row>
    <row r="604" spans="1:28" ht="12.75" customHeight="1"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row>
    <row r="605" spans="1:28" ht="12.75" customHeight="1"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row>
    <row r="606" spans="1:28" ht="12.75" customHeight="1"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row>
    <row r="607" spans="1:28" ht="12.75" customHeight="1"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row>
    <row r="608" spans="1:28" ht="12.75" customHeight="1"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row>
    <row r="609" spans="1:28" ht="12.75" customHeight="1"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row>
    <row r="610" spans="1:28" ht="12.75" customHeight="1"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row>
    <row r="611" spans="1:28" ht="12.75" customHeight="1"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row>
    <row r="612" spans="1:28" ht="12.75" customHeight="1"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row>
    <row r="613" spans="1:28" ht="12.75" customHeight="1"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row>
    <row r="614" spans="1:28" ht="12.75" customHeight="1"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row>
    <row r="615" spans="1:28" ht="12.75" customHeight="1"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row>
    <row r="616" spans="1:28" ht="12.75" customHeight="1"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row>
    <row r="617" spans="1:28" ht="12.75" customHeight="1"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row>
    <row r="618" spans="1:28" ht="12.75" customHeight="1"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row>
    <row r="619" spans="1:28" ht="12.75" customHeight="1"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row>
    <row r="620" spans="1:28" ht="12.75" customHeight="1"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row>
    <row r="621" spans="1:28" ht="12.75" customHeight="1"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row>
    <row r="622" spans="1:28" ht="12.75" customHeight="1"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row>
    <row r="623" spans="1:28" ht="12.75" customHeight="1"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row>
    <row r="624" spans="1:28" ht="12.75" customHeight="1"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row>
    <row r="625" spans="1:28" ht="12.75" customHeight="1"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row>
    <row r="626" spans="1:28" ht="12.75" customHeight="1"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row>
    <row r="627" spans="1:28" ht="12.75" customHeight="1"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row>
    <row r="628" spans="1:28" ht="12.75" customHeight="1"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row>
    <row r="629" spans="1:28" ht="12.75" customHeight="1"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row>
    <row r="630" spans="1:28" ht="12.75" customHeight="1"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row>
    <row r="631" spans="1:28" ht="12.75" customHeight="1"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row>
    <row r="632" spans="1:28" ht="12.75" customHeight="1"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row>
    <row r="633" spans="1:28" ht="12.75" customHeight="1"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row>
    <row r="634" spans="1:28" ht="12.75" customHeight="1"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row>
    <row r="635" spans="1:28" ht="12.75" customHeight="1"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row>
    <row r="636" spans="1:28" ht="12.75" customHeight="1"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row>
    <row r="637" spans="1:28" ht="12.75" customHeight="1"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row>
    <row r="638" spans="1:28" ht="12.75" customHeight="1"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row>
    <row r="639" spans="1:28" ht="12.75" customHeight="1"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row>
    <row r="640" spans="1:28" ht="12.75" customHeight="1"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row>
    <row r="641" spans="1:28" ht="12.75" customHeight="1"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row>
    <row r="642" spans="1:28" ht="12.75" customHeight="1"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row>
    <row r="643" spans="1:28" ht="12.75" customHeight="1"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row>
    <row r="644" spans="1:28" ht="12.75" customHeight="1"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row>
    <row r="645" spans="1:28" ht="12.75" customHeight="1"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row>
    <row r="646" spans="1:28" ht="12.75" customHeight="1"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row>
    <row r="647" spans="1:28" ht="12.75" customHeight="1"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row>
    <row r="648" spans="1:28" ht="12.75" customHeight="1"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row>
    <row r="649" spans="1:28" ht="12.75" customHeight="1"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row>
    <row r="650" spans="1:28" ht="12.75" customHeight="1"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row>
    <row r="651" spans="1:28" ht="12.75" customHeight="1"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row>
    <row r="652" spans="1:28" ht="12.75" customHeight="1"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row>
    <row r="653" spans="1:28" ht="12.75" customHeight="1"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row>
    <row r="654" spans="1:28" ht="12.75" customHeight="1"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row>
    <row r="655" spans="1:28" ht="12.75" customHeight="1"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row>
    <row r="656" spans="1:28" ht="12.75" customHeight="1"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row>
    <row r="657" spans="1:28" ht="12.75" customHeight="1"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row>
    <row r="658" spans="1:28" ht="12.75" customHeight="1"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row>
    <row r="659" spans="1:28" ht="12.75" customHeight="1"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row>
    <row r="660" spans="1:28" ht="12.75" customHeight="1"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row>
    <row r="661" spans="1:28" ht="12.75" customHeight="1"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row>
    <row r="662" spans="1:28" ht="12.75" customHeight="1"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row>
    <row r="663" spans="1:28" ht="12.75" customHeight="1"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row>
    <row r="664" spans="1:28" ht="12.75" customHeight="1"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row>
    <row r="665" spans="1:28" ht="12.75" customHeight="1"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row>
    <row r="666" spans="1:28" ht="12.75" customHeight="1"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row>
    <row r="667" spans="1:28" ht="12.75" customHeight="1"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row>
    <row r="668" spans="1:28" ht="12.75" customHeight="1"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row>
    <row r="669" spans="1:28" ht="12.75" customHeight="1"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row>
    <row r="670" spans="1:28" ht="12.75" customHeight="1"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row>
    <row r="671" spans="1:28" ht="12.75" customHeight="1"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row>
    <row r="672" spans="1:28" ht="12.75" customHeight="1"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row>
    <row r="673" spans="1:28" ht="12.75" customHeight="1"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row>
    <row r="674" spans="1:28" ht="12.75" customHeight="1"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row>
    <row r="675" spans="1:28" ht="12.75" customHeight="1"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row>
    <row r="676" spans="1:28" ht="12.75" customHeight="1"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row>
    <row r="677" spans="1:28" ht="12.75" customHeight="1"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row>
    <row r="678" spans="1:28" ht="12.75" customHeight="1"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row>
    <row r="679" spans="1:28" ht="12.75" customHeight="1"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row>
    <row r="680" spans="1:28" ht="12.75" customHeight="1"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row>
    <row r="681" spans="1:28" ht="12.75" customHeight="1"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row>
    <row r="682" spans="1:28" ht="12.75" customHeight="1"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row>
    <row r="683" spans="1:28" ht="12.75" customHeight="1"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row>
    <row r="684" spans="1:28" ht="12.75" customHeight="1"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row>
    <row r="685" spans="1:28" ht="12.75" customHeight="1"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row>
    <row r="686" spans="1:28" ht="12.75" customHeight="1"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row>
    <row r="687" spans="1:28" ht="12.75" customHeight="1"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row>
    <row r="688" spans="1:28" ht="12.75" customHeight="1"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row>
    <row r="689" spans="1:28" ht="12.75" customHeight="1"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row>
    <row r="690" spans="1:28" ht="12.75" customHeight="1"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row>
    <row r="691" spans="1:28" ht="12.75" customHeight="1"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row>
    <row r="692" spans="1:28" ht="12.75" customHeight="1"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row>
    <row r="693" spans="1:28" ht="12.75" customHeight="1"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row>
    <row r="694" spans="1:28" ht="12.75" customHeight="1"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row>
    <row r="695" spans="1:28" ht="12.75" customHeight="1"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row>
    <row r="696" spans="1:28" ht="12.75" customHeight="1"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row>
    <row r="697" spans="1:28" ht="12.75" customHeight="1"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row>
    <row r="698" spans="1:28" ht="12.75" customHeight="1"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row>
    <row r="699" spans="1:28" ht="12.75" customHeight="1"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row>
    <row r="700" spans="1:28" ht="12.75" customHeight="1"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row>
    <row r="701" spans="1:28" ht="12.75" customHeight="1"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row>
    <row r="702" spans="1:28" ht="12.75" customHeight="1"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row>
    <row r="703" spans="1:28" ht="12.75" customHeight="1"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row>
    <row r="704" spans="1:28" ht="12.75" customHeight="1"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row>
    <row r="705" spans="1:28" ht="12.75" customHeight="1"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row>
    <row r="706" spans="1:28" ht="12.75" customHeight="1"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row>
    <row r="707" spans="1:28" ht="12.75" customHeight="1"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row>
    <row r="708" spans="1:28" ht="12.75" customHeight="1"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row>
    <row r="709" spans="1:28" ht="12.75" customHeight="1"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row>
    <row r="710" spans="1:28" ht="12.75" customHeight="1"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row>
    <row r="711" spans="1:28" ht="12.75" customHeight="1"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row>
    <row r="712" spans="1:28" ht="12.75" customHeight="1"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row>
    <row r="713" spans="1:28" ht="12.75" customHeight="1"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row>
    <row r="714" spans="1:28" ht="12.75" customHeight="1"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row>
    <row r="715" spans="1:28" ht="12.75" customHeight="1"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row>
    <row r="716" spans="1:28" ht="12.75" customHeight="1"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row>
    <row r="717" spans="1:28" ht="12.75" customHeight="1"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row>
    <row r="718" spans="1:28" ht="12.75" customHeight="1"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row>
    <row r="719" spans="1:28" ht="12.75" customHeight="1"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row>
    <row r="720" spans="1:28" ht="12.75" customHeight="1"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row>
    <row r="721" spans="1:28" ht="12.75" customHeight="1"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row>
    <row r="722" spans="1:28" ht="12.75" customHeight="1"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row>
    <row r="723" spans="1:28" ht="12.75" customHeight="1"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row>
    <row r="724" spans="1:28" ht="12.75" customHeight="1"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row>
    <row r="725" spans="1:28" ht="12.75" customHeight="1"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row>
    <row r="726" spans="1:28" ht="12.75" customHeight="1"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row>
    <row r="727" spans="1:28" ht="12.75" customHeight="1"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row>
    <row r="728" spans="1:28" ht="12.75" customHeight="1"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row>
    <row r="729" spans="1:28" ht="12.75" customHeight="1"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row>
    <row r="730" spans="1:28" ht="12.75" customHeight="1"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row>
    <row r="731" spans="1:28" ht="12.75" customHeight="1"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row>
    <row r="732" spans="1:28" ht="12.75" customHeight="1"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row>
    <row r="733" spans="1:28" ht="12.75" customHeight="1"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row>
    <row r="734" spans="1:28" ht="12.75" customHeight="1"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row>
    <row r="735" spans="1:28" ht="12.75" customHeight="1"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row>
    <row r="736" spans="1:28" ht="12.75" customHeight="1"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row>
    <row r="737" spans="1:28" ht="12.75" customHeight="1"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row>
    <row r="738" spans="1:28" ht="12.75" customHeight="1"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row>
    <row r="739" spans="1:28" ht="12.75" customHeight="1"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row>
    <row r="740" spans="1:28" ht="12.75" customHeight="1"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row>
    <row r="741" spans="1:28" ht="12.75" customHeight="1"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row>
    <row r="742" spans="1:28" ht="12.75" customHeight="1"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row>
    <row r="743" spans="1:28" ht="12.75" customHeight="1"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row>
    <row r="744" spans="1:28" ht="12.75" customHeight="1"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row>
    <row r="745" spans="1:28" ht="12.75" customHeight="1"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row>
    <row r="746" spans="1:28" ht="12.75" customHeight="1"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row>
    <row r="747" spans="1:28" ht="12.75" customHeight="1"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row>
    <row r="748" spans="1:28" ht="12.75" customHeight="1"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row>
    <row r="749" spans="1:28" ht="12.75" customHeight="1"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row>
    <row r="750" spans="1:28" ht="12.75" customHeight="1"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row>
    <row r="751" spans="1:28" ht="12.75" customHeight="1"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row>
    <row r="752" spans="1:28" ht="12.75" customHeight="1"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row>
    <row r="753" spans="1:28" ht="12.75" customHeight="1"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row>
    <row r="754" spans="1:28" ht="12.75" customHeight="1"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row>
    <row r="755" spans="1:28" ht="12.75" customHeight="1"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row>
    <row r="756" spans="1:28" ht="12.75" customHeight="1"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row>
    <row r="757" spans="1:28" ht="12.75" customHeight="1"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row>
    <row r="758" spans="1:28" ht="12.75" customHeight="1"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row>
    <row r="759" spans="1:28" ht="12.75" customHeight="1"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row>
    <row r="760" spans="1:28" ht="12.75" customHeight="1"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row>
    <row r="761" spans="1:28" ht="12.75" customHeight="1"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row>
    <row r="762" spans="1:28" ht="12.75" customHeight="1"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row>
    <row r="763" spans="1:28" ht="12.75" customHeight="1"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row>
    <row r="764" spans="1:28" ht="12.75" customHeight="1"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row>
    <row r="765" spans="1:28" ht="12.75" customHeight="1"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row>
    <row r="766" spans="1:28" ht="12.75" customHeight="1"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row>
    <row r="767" spans="1:28" ht="12.75" customHeight="1"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row>
    <row r="768" spans="1:28" ht="12.75" customHeight="1"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row>
    <row r="769" spans="1:28" ht="12.75" customHeight="1"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row>
    <row r="770" spans="1:28" ht="12.75" customHeight="1"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row>
    <row r="771" spans="1:28" ht="12.75" customHeight="1"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row>
    <row r="772" spans="1:28" ht="12.75" customHeight="1"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row>
    <row r="773" spans="1:28" ht="12.75" customHeight="1"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row>
    <row r="774" spans="1:28" ht="12.75" customHeight="1"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row>
    <row r="775" spans="1:28" ht="12.75" customHeight="1"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row>
    <row r="776" spans="1:28" ht="12.75" customHeight="1"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row>
    <row r="777" spans="1:28" ht="12.75" customHeight="1"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row>
    <row r="778" spans="1:28" ht="12.75" customHeight="1"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row>
    <row r="779" spans="1:28" ht="12.75" customHeight="1"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row>
    <row r="780" spans="1:28" ht="12.75" customHeight="1"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row>
    <row r="781" spans="1:28" ht="12.75" customHeight="1"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row>
    <row r="782" spans="1:28" ht="12.75" customHeight="1"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row>
    <row r="783" spans="1:28" ht="12.75" customHeight="1"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row>
    <row r="784" spans="1:28" ht="12.75" customHeight="1"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row>
    <row r="785" spans="1:28" ht="12.75" customHeight="1"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row>
    <row r="786" spans="1:28" ht="12.75" customHeight="1"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row>
    <row r="787" spans="1:28" ht="12.75" customHeight="1"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row>
    <row r="788" spans="1:28" ht="12.75" customHeight="1"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row>
    <row r="789" spans="1:28" ht="12.75" customHeight="1"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row>
    <row r="790" spans="1:28" ht="12.75" customHeight="1"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row>
    <row r="791" spans="1:28" ht="12.75" customHeight="1"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row>
    <row r="792" spans="1:28" ht="12.75" customHeight="1"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row>
    <row r="793" spans="1:28" ht="12.75" customHeight="1"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row>
    <row r="794" spans="1:28" ht="12.75" customHeight="1"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row>
    <row r="795" spans="1:28" ht="12.75" customHeight="1"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row>
    <row r="796" spans="1:28" ht="12.75" customHeight="1"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row>
    <row r="797" spans="1:28" ht="12.75" customHeight="1"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row>
    <row r="798" spans="1:28" ht="12.75" customHeight="1"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row>
    <row r="799" spans="1:28" ht="12.75" customHeight="1"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row>
    <row r="800" spans="1:28" ht="12.75" customHeight="1"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row>
    <row r="801" spans="1:28" ht="12.75" customHeight="1"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row>
    <row r="802" spans="1:28" ht="12.75" customHeight="1"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row>
    <row r="803" spans="1:28" ht="12.75" customHeight="1"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row>
    <row r="804" spans="1:28" ht="12.75" customHeight="1"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row>
    <row r="805" spans="1:28" ht="12.75" customHeight="1"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row>
    <row r="806" spans="1:28" ht="12.75" customHeight="1"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row>
    <row r="807" spans="1:28" ht="12.75" customHeight="1"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row>
    <row r="808" spans="1:28" ht="12.75" customHeight="1"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row>
    <row r="809" spans="1:28" ht="12.75" customHeight="1"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row>
    <row r="810" spans="1:28" ht="12.75" customHeight="1"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row>
    <row r="811" spans="1:28" ht="12.75" customHeight="1"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row>
    <row r="812" spans="1:28" ht="12.75" customHeight="1"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row>
    <row r="813" spans="1:28" ht="12.75" customHeight="1"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row>
    <row r="814" spans="1:28" ht="12.75" customHeight="1"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row>
    <row r="815" spans="1:28" ht="12.75" customHeight="1"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row>
    <row r="816" spans="1:28" ht="12.75" customHeight="1"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row>
    <row r="817" spans="1:28" ht="12.75" customHeight="1"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row>
    <row r="818" spans="1:28" ht="12.75" customHeight="1"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row>
    <row r="819" spans="1:28" ht="12.75" customHeight="1"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row>
    <row r="820" spans="1:28" ht="12.75" customHeight="1"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row>
    <row r="821" spans="1:28" ht="12.75" customHeight="1"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row>
    <row r="822" spans="1:28" ht="12.75" customHeight="1"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row>
    <row r="823" spans="1:28" ht="12.75" customHeight="1"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row>
    <row r="824" spans="1:28" ht="12.75" customHeight="1"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row>
    <row r="825" spans="1:28" ht="12.75" customHeight="1"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row>
    <row r="826" spans="1:28" ht="12.75" customHeight="1"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row>
    <row r="827" spans="1:28" ht="12.75" customHeight="1"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row>
    <row r="828" spans="1:28" ht="12.75" customHeight="1"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row>
    <row r="829" spans="1:28" ht="12.75" customHeight="1"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row>
    <row r="830" spans="1:28" ht="12.75" customHeight="1"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row>
    <row r="831" spans="1:28" ht="12.75" customHeight="1"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row>
    <row r="832" spans="1:28" ht="12.75" customHeight="1"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row>
    <row r="833" spans="1:28" ht="12.75" customHeight="1"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row>
    <row r="834" spans="1:28" ht="12.75" customHeight="1"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row>
    <row r="835" spans="1:28" ht="12.75" customHeight="1"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row>
    <row r="836" spans="1:28" ht="12.75" customHeight="1"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row>
    <row r="837" spans="1:28" ht="12.75" customHeight="1"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row>
    <row r="838" spans="1:28" ht="12.75" customHeight="1"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row>
    <row r="839" spans="1:28" ht="12.75" customHeight="1"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row>
    <row r="840" spans="1:28" ht="12.75" customHeight="1"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row>
    <row r="841" spans="1:28" ht="12.75" customHeight="1"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row>
    <row r="842" spans="1:28" ht="12.75" customHeight="1"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row>
    <row r="843" spans="1:28" ht="12.75" customHeight="1"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row>
    <row r="844" spans="1:28" ht="12.75" customHeight="1"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row>
    <row r="845" spans="1:28" ht="12.75" customHeight="1"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row>
    <row r="846" spans="1:28" ht="12.75" customHeight="1"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row>
    <row r="847" spans="1:28" ht="12.75" customHeight="1"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row>
    <row r="848" spans="1:28" ht="12.75" customHeight="1"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row>
    <row r="849" spans="1:28" ht="12.75" customHeight="1"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row>
    <row r="850" spans="1:28" ht="12.75" customHeight="1"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row>
    <row r="851" spans="1:28" ht="12.75" customHeight="1"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row>
    <row r="852" spans="1:28" ht="12.75" customHeight="1"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row>
    <row r="853" spans="1:28" ht="12.75" customHeight="1"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row>
    <row r="854" spans="1:28" ht="12.75" customHeight="1"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row>
    <row r="855" spans="1:28" ht="12.75" customHeight="1"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row>
    <row r="856" spans="1:28" ht="12.75" customHeight="1"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row>
    <row r="857" spans="1:28" ht="12.75" customHeight="1"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row>
    <row r="858" spans="1:28" ht="12.75" customHeight="1"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row>
    <row r="859" spans="1:28" ht="12.75" customHeight="1"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row>
    <row r="860" spans="1:28" ht="12.75" customHeight="1"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row>
    <row r="861" spans="1:28" ht="12.75" customHeight="1"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row>
    <row r="862" spans="1:28" ht="12.75" customHeight="1"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row>
    <row r="863" spans="1:28" ht="12.75" customHeight="1"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row>
    <row r="864" spans="1:28" ht="12.75" customHeight="1"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row>
    <row r="865" spans="1:28" ht="12.75" customHeight="1"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row>
    <row r="866" spans="1:28" ht="12.75" customHeight="1"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row>
    <row r="867" spans="1:28" ht="12.75" customHeight="1"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row>
    <row r="868" spans="1:28" ht="12.75" customHeight="1"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row>
    <row r="869" spans="1:28" ht="12.75" customHeight="1"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row>
    <row r="870" spans="1:28" ht="12.75" customHeight="1"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row>
    <row r="871" spans="1:28" ht="12.75" customHeight="1"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row>
    <row r="872" spans="1:28" ht="12.75" customHeight="1"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row>
    <row r="873" spans="1:28" ht="12.75" customHeight="1"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row>
    <row r="874" spans="1:28" ht="12.75" customHeight="1"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row>
    <row r="875" spans="1:28" ht="12.75" customHeight="1"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row>
    <row r="876" spans="1:28" ht="12.75" customHeight="1"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row>
    <row r="877" spans="1:28" ht="12.75" customHeight="1"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row>
    <row r="878" spans="1:28" ht="12.75" customHeight="1"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row>
    <row r="879" spans="1:28" ht="12.75" customHeight="1"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row>
    <row r="880" spans="1:28" ht="12.75" customHeight="1"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row>
    <row r="881" spans="1:28" ht="12.75" customHeight="1"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row>
    <row r="882" spans="1:28" ht="12.75" customHeight="1"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row>
    <row r="883" spans="1:28" ht="12.75" customHeight="1"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row>
    <row r="884" spans="1:28" ht="12.75" customHeight="1"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row>
    <row r="885" spans="1:28" ht="12.75" customHeight="1"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row>
    <row r="886" spans="1:28" ht="12.75" customHeight="1"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row>
    <row r="887" spans="1:28" ht="12.75" customHeight="1"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row>
    <row r="888" spans="1:28" ht="12.75" customHeight="1"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row>
    <row r="889" spans="1:28" ht="12.75" customHeight="1"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row>
    <row r="890" spans="1:28" ht="12.75" customHeight="1"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row>
    <row r="891" spans="1:28" ht="12.75" customHeight="1"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row>
    <row r="892" spans="1:28" ht="12.75" customHeight="1"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row>
    <row r="893" spans="1:28" ht="12.75" customHeight="1"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row>
    <row r="894" spans="1:28" ht="12.75" customHeight="1"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row>
    <row r="895" spans="1:28" ht="12.75" customHeight="1"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row>
    <row r="896" spans="1:28" ht="12.75" customHeight="1"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row>
    <row r="897" spans="1:28" ht="12.75" customHeight="1"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row>
    <row r="898" spans="1:28" ht="12.75" customHeight="1"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row>
    <row r="899" spans="1:28" ht="12.75" customHeight="1"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row>
    <row r="900" spans="1:28" ht="12.75" customHeight="1"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row>
    <row r="901" spans="1:28" ht="12.75" customHeight="1"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row>
    <row r="902" spans="1:28" ht="12.75" customHeight="1"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row>
    <row r="903" spans="1:28" ht="12.75" customHeight="1"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row>
    <row r="904" spans="1:28" ht="12.75" customHeight="1"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row>
    <row r="905" spans="1:28" ht="12.75" customHeight="1"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row>
    <row r="906" spans="1:28" ht="12.75" customHeight="1"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row>
    <row r="907" spans="1:28" ht="12.75" customHeight="1"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row>
    <row r="908" spans="1:28" ht="12.75" customHeight="1"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row>
    <row r="909" spans="1:28" ht="12.75" customHeight="1"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row>
    <row r="910" spans="1:28" ht="12.75" customHeight="1"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row>
    <row r="911" spans="1:28" ht="12.75" customHeight="1"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row>
    <row r="912" spans="1:28" ht="12.75" customHeight="1"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row>
    <row r="913" spans="1:28" ht="12.75" customHeight="1"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row>
    <row r="914" spans="1:28" ht="12.75" customHeight="1"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row>
    <row r="915" spans="1:28" ht="12.75" customHeight="1"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row>
    <row r="916" spans="1:28" ht="12.75" customHeight="1"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row>
    <row r="917" spans="1:28" ht="12.75" customHeight="1"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row>
    <row r="918" spans="1:28" ht="12.75" customHeight="1"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row>
    <row r="919" spans="1:28" ht="12.75" customHeight="1"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row>
    <row r="920" spans="1:28" ht="12.75" customHeight="1"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row>
    <row r="921" spans="1:28" ht="12.75" customHeight="1"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row>
    <row r="922" spans="1:28" ht="12.75" customHeight="1"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row>
    <row r="923" spans="1:28" ht="12.75" customHeight="1"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row>
    <row r="924" spans="1:28" ht="12.75" customHeight="1"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row>
    <row r="925" spans="1:28" ht="12.75" customHeight="1"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row>
    <row r="926" spans="1:28" ht="12.75" customHeight="1"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row>
    <row r="927" spans="1:28" ht="12.75" customHeight="1"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row>
    <row r="928" spans="1:28" ht="12.75" customHeight="1"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row>
    <row r="929" spans="1:28" ht="12.75" customHeight="1"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row>
    <row r="930" spans="1:28" ht="12.75" customHeight="1"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row>
    <row r="931" spans="1:28" ht="12.75" customHeight="1"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row>
    <row r="932" spans="1:28" ht="12.75" customHeight="1"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row>
    <row r="933" spans="1:28" ht="12.75" customHeight="1"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row>
    <row r="934" spans="1:28" ht="12.75" customHeight="1"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row>
    <row r="935" spans="1:28" ht="12.75" customHeight="1"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row>
    <row r="936" spans="1:28" ht="12.75" customHeight="1"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row>
    <row r="937" spans="1:28" ht="12.75" customHeight="1"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row>
    <row r="938" spans="1:28" ht="12.75" customHeight="1"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row>
    <row r="939" spans="1:28" ht="12.75" customHeight="1"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row>
    <row r="940" spans="1:28" ht="12.75" customHeight="1"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row>
    <row r="941" spans="1:28" ht="12.75" customHeight="1"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row>
    <row r="942" spans="1:28" ht="12.75" customHeight="1"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row>
    <row r="943" spans="1:28" ht="12.75" customHeight="1"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row>
    <row r="944" spans="1:28" ht="12.75" customHeight="1"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row>
    <row r="945" spans="1:28" ht="12.75" customHeight="1"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row>
    <row r="946" spans="1:28" ht="12.75" customHeight="1"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row>
    <row r="947" spans="1:28" ht="12.75" customHeight="1"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row>
    <row r="948" spans="1:28" ht="12.75" customHeight="1"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row>
    <row r="949" spans="1:28" ht="12.75" customHeight="1"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row>
    <row r="950" spans="1:28" ht="12.75" customHeight="1"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row>
    <row r="951" spans="1:28" ht="12.75" customHeight="1"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row>
    <row r="952" spans="1:28" ht="12.75" customHeight="1"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row>
    <row r="953" spans="1:28" ht="12.75" customHeight="1"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row>
    <row r="954" spans="1:28" ht="12.75" customHeight="1"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row>
    <row r="955" spans="1:28" ht="12.75" customHeight="1"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row>
    <row r="956" spans="1:28" ht="12.75" customHeight="1"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row>
    <row r="957" spans="1:28" ht="12.75" customHeight="1"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row>
    <row r="958" spans="1:28" ht="12.75" customHeight="1"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row>
    <row r="959" spans="1:28" ht="12.75" customHeight="1"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row>
    <row r="960" spans="1:28" ht="12.75" customHeight="1"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row>
    <row r="961" spans="1:28" ht="12.75" customHeight="1"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row>
    <row r="962" spans="1:28" ht="12.75" customHeight="1"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row>
    <row r="963" spans="1:28" ht="12.75" customHeight="1"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row>
    <row r="964" spans="1:28" ht="12.75" customHeight="1"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row>
    <row r="965" spans="1:28" ht="12.75" customHeight="1"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row>
    <row r="966" spans="1:28" ht="12.75" customHeight="1"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row>
    <row r="967" spans="1:28" ht="12.75" customHeight="1"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row>
    <row r="968" spans="1:28" ht="12.75" customHeight="1"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row>
    <row r="969" spans="1:28" ht="12.75" customHeight="1"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row>
    <row r="970" spans="1:28" ht="12.75" customHeight="1"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row>
    <row r="971" spans="1:28" ht="12.75" customHeight="1"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row>
    <row r="972" spans="1:28" ht="12.75" customHeight="1"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row>
    <row r="973" spans="1:28" ht="12.75" customHeight="1"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row>
    <row r="974" spans="1:28" ht="12.75" customHeight="1"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row>
    <row r="975" spans="1:28" ht="12.75" customHeight="1"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row>
    <row r="976" spans="1:28" ht="12.75" customHeight="1"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row>
    <row r="977" spans="1:28" ht="12.75" customHeight="1"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row>
    <row r="978" spans="1:28" ht="12.75" customHeight="1"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row>
    <row r="979" spans="1:28" ht="12.75" customHeight="1"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row>
    <row r="980" spans="1:28" ht="12.75" customHeight="1"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row>
    <row r="981" spans="1:28" ht="12.75" customHeight="1"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row>
    <row r="982" spans="1:28" ht="12.75" customHeight="1"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row>
    <row r="983" spans="1:28" ht="12.75" customHeight="1"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row>
    <row r="984" spans="1:28" ht="12.75" customHeight="1"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row>
    <row r="985" spans="1:28" ht="12.75" customHeight="1"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row>
    <row r="986" spans="1:28" ht="12.75" customHeight="1"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row>
    <row r="987" spans="1:28" ht="12.75" customHeight="1"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row>
    <row r="988" spans="1:28" ht="12.75" customHeight="1"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row>
    <row r="989" spans="1:28" ht="12.75" customHeight="1"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row>
    <row r="990" spans="1:28" ht="12.75" customHeight="1"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row>
    <row r="991" spans="1:28" ht="12.75" customHeight="1"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row>
    <row r="992" spans="1:28" ht="12.75" customHeight="1"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row>
    <row r="993" spans="1:28" ht="12.75" customHeight="1"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row>
    <row r="994" spans="1:28" ht="12.75" customHeight="1"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row>
    <row r="995" spans="1:28" ht="12.75" customHeight="1"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row>
    <row r="996" spans="1:28" ht="12.75" customHeight="1"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row>
    <row r="997" spans="1:28" ht="12.75" customHeight="1"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row>
    <row r="998" spans="1:28" ht="12.75" customHeight="1"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row>
    <row r="999" spans="1:28" ht="12.75" customHeight="1"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row>
  </sheetData>
  <hyperlinks>
    <hyperlink ref="A5" location="INDICE!A8" display="VOLVER AL INDICE" xr:uid="{2DCC9C73-EF00-4608-8D01-2A3CC7E74678}"/>
  </hyperlinks>
  <printOptions gridLines="1"/>
  <pageMargins left="0.39370078740157483" right="0.39370078740157483" top="0.59055118110236227" bottom="0.59055118110236227" header="0" footer="0"/>
  <pageSetup paperSize="9" scale="1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2D2B1-62D5-40CB-AA0F-86D1E43A5C91}">
  <dimension ref="A1:AI26"/>
  <sheetViews>
    <sheetView zoomScale="110" zoomScaleNormal="110" workbookViewId="0">
      <pane xSplit="1" ySplit="9" topLeftCell="B10" activePane="bottomRight" state="frozen"/>
      <selection pane="topRight" activeCell="B1" sqref="B1"/>
      <selection pane="bottomLeft" activeCell="A10" sqref="A10"/>
      <selection pane="bottomRight"/>
    </sheetView>
  </sheetViews>
  <sheetFormatPr baseColWidth="10" defaultRowHeight="12.75" x14ac:dyDescent="0.2"/>
  <cols>
    <col min="1" max="16384" width="11.42578125" style="272"/>
  </cols>
  <sheetData>
    <row r="1" spans="1:35" ht="3" customHeight="1" x14ac:dyDescent="0.2">
      <c r="A1" s="436"/>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623"/>
    </row>
    <row r="2" spans="1:35" ht="11.25" customHeight="1" x14ac:dyDescent="0.2">
      <c r="A2" s="488" t="s">
        <v>13</v>
      </c>
      <c r="B2" s="664" t="s">
        <v>116</v>
      </c>
      <c r="C2" s="664"/>
      <c r="D2" s="664"/>
      <c r="E2" s="664"/>
      <c r="F2" s="664"/>
      <c r="G2" s="664"/>
      <c r="H2" s="664"/>
      <c r="I2" s="664"/>
      <c r="J2" s="664"/>
      <c r="K2" s="664"/>
      <c r="L2" s="664"/>
      <c r="M2" s="664"/>
      <c r="N2" s="664"/>
      <c r="O2" s="664"/>
      <c r="P2" s="664"/>
      <c r="Q2" s="664"/>
      <c r="R2" s="664"/>
      <c r="S2" s="664" t="str">
        <f>B2</f>
        <v>Sector externo: destinos de las exportaciones de la Ciudad de Santa Fe</v>
      </c>
      <c r="T2" s="664"/>
      <c r="U2" s="664"/>
      <c r="V2" s="664"/>
      <c r="W2" s="664"/>
      <c r="X2" s="664"/>
      <c r="Y2" s="664"/>
      <c r="Z2" s="664"/>
      <c r="AA2" s="664"/>
      <c r="AB2" s="664"/>
      <c r="AC2" s="664"/>
      <c r="AD2" s="664"/>
      <c r="AE2" s="664"/>
      <c r="AF2" s="664"/>
      <c r="AG2" s="664"/>
      <c r="AH2" s="664"/>
      <c r="AI2" s="665"/>
    </row>
    <row r="3" spans="1:35" ht="10.5" customHeight="1" x14ac:dyDescent="0.2">
      <c r="A3" s="488" t="s">
        <v>14</v>
      </c>
      <c r="B3" s="664" t="s">
        <v>88</v>
      </c>
      <c r="C3" s="664"/>
      <c r="D3" s="664"/>
      <c r="E3" s="664"/>
      <c r="F3" s="664"/>
      <c r="G3" s="664"/>
      <c r="H3" s="664"/>
      <c r="I3" s="664"/>
      <c r="J3" s="664"/>
      <c r="K3" s="664"/>
      <c r="L3" s="664"/>
      <c r="M3" s="664"/>
      <c r="N3" s="664"/>
      <c r="O3" s="664"/>
      <c r="P3" s="664"/>
      <c r="Q3" s="664"/>
      <c r="R3" s="664"/>
      <c r="S3" s="664" t="str">
        <f>B3</f>
        <v>Agencia de Cooperación, Inversiones y Comercio Exterior - MCSF</v>
      </c>
      <c r="T3" s="664"/>
      <c r="U3" s="664"/>
      <c r="V3" s="664"/>
      <c r="W3" s="664"/>
      <c r="X3" s="664"/>
      <c r="Y3" s="664"/>
      <c r="Z3" s="664"/>
      <c r="AA3" s="664"/>
      <c r="AB3" s="664"/>
      <c r="AC3" s="664"/>
      <c r="AD3" s="664"/>
      <c r="AE3" s="664"/>
      <c r="AF3" s="664"/>
      <c r="AG3" s="664"/>
      <c r="AH3" s="664"/>
      <c r="AI3" s="665"/>
    </row>
    <row r="4" spans="1:35" ht="3" customHeight="1" x14ac:dyDescent="0.2">
      <c r="A4" s="489"/>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4"/>
      <c r="AE4" s="314"/>
      <c r="AF4" s="314"/>
      <c r="AG4" s="314"/>
      <c r="AH4" s="314"/>
      <c r="AI4" s="624"/>
    </row>
    <row r="5" spans="1:35" ht="21" customHeight="1" x14ac:dyDescent="0.2">
      <c r="A5" s="438" t="s">
        <v>84</v>
      </c>
      <c r="B5" s="335"/>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625"/>
    </row>
    <row r="6" spans="1:35" ht="3" customHeight="1" x14ac:dyDescent="0.2">
      <c r="A6" s="490"/>
      <c r="B6" s="312"/>
      <c r="C6" s="312"/>
      <c r="D6" s="312"/>
      <c r="E6" s="312"/>
      <c r="F6" s="312"/>
      <c r="G6" s="312"/>
      <c r="H6" s="312"/>
      <c r="I6" s="312"/>
      <c r="J6" s="312"/>
      <c r="K6" s="312"/>
      <c r="L6" s="312"/>
      <c r="M6" s="312"/>
      <c r="N6" s="312"/>
      <c r="O6" s="312"/>
      <c r="P6" s="312"/>
      <c r="Q6" s="312"/>
      <c r="R6" s="312"/>
      <c r="S6" s="312"/>
      <c r="T6" s="312"/>
      <c r="U6" s="312"/>
      <c r="V6" s="312"/>
      <c r="W6" s="312"/>
      <c r="X6" s="312"/>
      <c r="Y6" s="312"/>
      <c r="Z6" s="312"/>
      <c r="AA6" s="312"/>
      <c r="AB6" s="312"/>
      <c r="AC6" s="312"/>
      <c r="AD6" s="312"/>
      <c r="AE6" s="312"/>
      <c r="AF6" s="312"/>
      <c r="AG6" s="312"/>
      <c r="AH6" s="312"/>
      <c r="AI6" s="626"/>
    </row>
    <row r="7" spans="1:35" ht="21" customHeight="1" x14ac:dyDescent="0.2">
      <c r="A7" s="440" t="s">
        <v>15</v>
      </c>
      <c r="B7" s="616" t="s">
        <v>23</v>
      </c>
      <c r="C7" s="313" t="s">
        <v>23</v>
      </c>
      <c r="D7" s="313" t="s">
        <v>23</v>
      </c>
      <c r="E7" s="313" t="s">
        <v>23</v>
      </c>
      <c r="F7" s="313" t="s">
        <v>23</v>
      </c>
      <c r="G7" s="313" t="s">
        <v>23</v>
      </c>
      <c r="H7" s="313" t="s">
        <v>23</v>
      </c>
      <c r="I7" s="313" t="s">
        <v>23</v>
      </c>
      <c r="J7" s="313" t="s">
        <v>23</v>
      </c>
      <c r="K7" s="313" t="s">
        <v>23</v>
      </c>
      <c r="L7" s="313" t="s">
        <v>23</v>
      </c>
      <c r="M7" s="313" t="s">
        <v>23</v>
      </c>
      <c r="N7" s="313" t="s">
        <v>23</v>
      </c>
      <c r="O7" s="313" t="s">
        <v>23</v>
      </c>
      <c r="P7" s="313" t="s">
        <v>23</v>
      </c>
      <c r="Q7" s="313" t="s">
        <v>23</v>
      </c>
      <c r="R7" s="615" t="s">
        <v>23</v>
      </c>
      <c r="S7" s="313" t="s">
        <v>23</v>
      </c>
      <c r="T7" s="313" t="s">
        <v>23</v>
      </c>
      <c r="U7" s="313" t="s">
        <v>23</v>
      </c>
      <c r="V7" s="313" t="s">
        <v>23</v>
      </c>
      <c r="W7" s="313" t="s">
        <v>23</v>
      </c>
      <c r="X7" s="615" t="s">
        <v>23</v>
      </c>
      <c r="Y7" s="616" t="s">
        <v>23</v>
      </c>
      <c r="Z7" s="313" t="s">
        <v>23</v>
      </c>
      <c r="AA7" s="313" t="s">
        <v>23</v>
      </c>
      <c r="AB7" s="313" t="s">
        <v>23</v>
      </c>
      <c r="AC7" s="313" t="s">
        <v>23</v>
      </c>
      <c r="AD7" s="313" t="s">
        <v>23</v>
      </c>
      <c r="AE7" s="615" t="s">
        <v>23</v>
      </c>
      <c r="AF7" s="313" t="s">
        <v>23</v>
      </c>
      <c r="AG7" s="313" t="s">
        <v>23</v>
      </c>
      <c r="AH7" s="313" t="s">
        <v>23</v>
      </c>
      <c r="AI7" s="627" t="s">
        <v>23</v>
      </c>
    </row>
    <row r="8" spans="1:35" ht="0.75" customHeight="1" x14ac:dyDescent="0.2">
      <c r="A8" s="489"/>
      <c r="B8" s="622"/>
      <c r="C8" s="622"/>
      <c r="D8" s="622"/>
      <c r="E8" s="622"/>
      <c r="F8" s="622"/>
      <c r="G8" s="622"/>
      <c r="H8" s="622"/>
      <c r="I8" s="622"/>
      <c r="J8" s="622"/>
      <c r="K8" s="622"/>
      <c r="L8" s="622"/>
      <c r="M8" s="622"/>
      <c r="N8" s="622"/>
      <c r="O8" s="622"/>
      <c r="P8" s="622"/>
      <c r="Q8" s="622"/>
      <c r="R8" s="622"/>
      <c r="S8" s="622"/>
      <c r="T8" s="622"/>
      <c r="U8" s="622"/>
      <c r="V8" s="622"/>
      <c r="W8" s="622"/>
      <c r="X8" s="622"/>
      <c r="Y8" s="622"/>
      <c r="Z8" s="622"/>
      <c r="AA8" s="622"/>
      <c r="AB8" s="622"/>
      <c r="AC8" s="622"/>
      <c r="AD8" s="622"/>
      <c r="AE8" s="622"/>
      <c r="AF8" s="622"/>
      <c r="AG8" s="622"/>
      <c r="AH8" s="622"/>
      <c r="AI8" s="628"/>
    </row>
    <row r="9" spans="1:35" ht="24" customHeight="1" thickBot="1" x14ac:dyDescent="0.25">
      <c r="A9" s="594" t="s">
        <v>24</v>
      </c>
      <c r="B9" s="639" t="s">
        <v>117</v>
      </c>
      <c r="C9" s="640" t="s">
        <v>118</v>
      </c>
      <c r="D9" s="640" t="s">
        <v>119</v>
      </c>
      <c r="E9" s="640" t="s">
        <v>130</v>
      </c>
      <c r="F9" s="640" t="s">
        <v>120</v>
      </c>
      <c r="G9" s="640" t="s">
        <v>125</v>
      </c>
      <c r="H9" s="640" t="s">
        <v>122</v>
      </c>
      <c r="I9" s="640" t="s">
        <v>123</v>
      </c>
      <c r="J9" s="640" t="s">
        <v>128</v>
      </c>
      <c r="K9" s="641" t="s">
        <v>132</v>
      </c>
      <c r="L9" s="640" t="s">
        <v>134</v>
      </c>
      <c r="M9" s="640" t="s">
        <v>135</v>
      </c>
      <c r="N9" s="640" t="s">
        <v>136</v>
      </c>
      <c r="O9" s="640" t="s">
        <v>137</v>
      </c>
      <c r="P9" s="640" t="s">
        <v>138</v>
      </c>
      <c r="Q9" s="640" t="s">
        <v>139</v>
      </c>
      <c r="R9" s="642" t="s">
        <v>127</v>
      </c>
      <c r="S9" s="643" t="s">
        <v>121</v>
      </c>
      <c r="T9" s="640" t="s">
        <v>124</v>
      </c>
      <c r="U9" s="641" t="s">
        <v>129</v>
      </c>
      <c r="V9" s="641" t="s">
        <v>131</v>
      </c>
      <c r="W9" s="641" t="s">
        <v>140</v>
      </c>
      <c r="X9" s="644" t="s">
        <v>145</v>
      </c>
      <c r="Y9" s="645" t="s">
        <v>141</v>
      </c>
      <c r="Z9" s="646" t="s">
        <v>142</v>
      </c>
      <c r="AA9" s="646" t="s">
        <v>143</v>
      </c>
      <c r="AB9" s="646" t="s">
        <v>144</v>
      </c>
      <c r="AC9" s="641" t="s">
        <v>133</v>
      </c>
      <c r="AD9" s="640" t="s">
        <v>126</v>
      </c>
      <c r="AE9" s="647" t="s">
        <v>146</v>
      </c>
      <c r="AF9" s="639" t="s">
        <v>147</v>
      </c>
      <c r="AG9" s="640" t="s">
        <v>148</v>
      </c>
      <c r="AH9" s="648" t="s">
        <v>149</v>
      </c>
      <c r="AI9" s="649" t="s">
        <v>187</v>
      </c>
    </row>
    <row r="10" spans="1:35" ht="12.75" customHeight="1" x14ac:dyDescent="0.2">
      <c r="A10" s="527">
        <v>2014</v>
      </c>
      <c r="B10" s="638">
        <v>0.28000000000000003</v>
      </c>
      <c r="C10" s="636">
        <v>0.22</v>
      </c>
      <c r="D10" s="636">
        <v>0.16</v>
      </c>
      <c r="E10" s="653"/>
      <c r="F10" s="636">
        <v>0.1</v>
      </c>
      <c r="G10" s="636">
        <v>0.02</v>
      </c>
      <c r="H10" s="636">
        <v>0.03</v>
      </c>
      <c r="I10" s="636">
        <v>0.02</v>
      </c>
      <c r="J10" s="654"/>
      <c r="K10" s="321"/>
      <c r="L10" s="321"/>
      <c r="M10" s="321"/>
      <c r="N10" s="321"/>
      <c r="O10" s="321"/>
      <c r="P10" s="321"/>
      <c r="Q10" s="321"/>
      <c r="R10" s="655"/>
      <c r="S10" s="650">
        <v>0.05</v>
      </c>
      <c r="T10" s="651">
        <v>0.02</v>
      </c>
      <c r="U10" s="654"/>
      <c r="V10" s="321"/>
      <c r="W10" s="321"/>
      <c r="X10" s="657"/>
      <c r="Y10" s="658"/>
      <c r="Z10" s="659"/>
      <c r="AA10" s="659"/>
      <c r="AB10" s="660"/>
      <c r="AC10" s="321"/>
      <c r="AD10" s="651">
        <v>0.01</v>
      </c>
      <c r="AE10" s="318"/>
      <c r="AF10" s="317"/>
      <c r="AG10" s="317"/>
      <c r="AH10" s="318"/>
      <c r="AI10" s="634">
        <f>1-_xlfn.AGGREGATE(9,6,B10:AH10)</f>
        <v>8.9999999999999858E-2</v>
      </c>
    </row>
    <row r="11" spans="1:35" ht="12.75" customHeight="1" x14ac:dyDescent="0.2">
      <c r="A11" s="527">
        <v>2015</v>
      </c>
      <c r="B11" s="631">
        <v>0.17</v>
      </c>
      <c r="C11" s="319">
        <v>0.23</v>
      </c>
      <c r="D11" s="319">
        <v>0.15</v>
      </c>
      <c r="E11" s="321"/>
      <c r="F11" s="621" t="e">
        <v>#N/A</v>
      </c>
      <c r="G11" s="621" t="e">
        <v>#N/A</v>
      </c>
      <c r="H11" s="621" t="e">
        <v>#N/A</v>
      </c>
      <c r="I11" s="621" t="e">
        <v>#N/A</v>
      </c>
      <c r="J11" s="321"/>
      <c r="K11" s="321"/>
      <c r="L11" s="321"/>
      <c r="M11" s="321"/>
      <c r="N11" s="321"/>
      <c r="O11" s="321"/>
      <c r="P11" s="321"/>
      <c r="Q11" s="321"/>
      <c r="R11" s="655"/>
      <c r="S11" s="663" t="e">
        <v>#N/A</v>
      </c>
      <c r="T11" s="621" t="e">
        <v>#N/A</v>
      </c>
      <c r="U11" s="321"/>
      <c r="V11" s="321"/>
      <c r="W11" s="321"/>
      <c r="X11" s="657"/>
      <c r="Y11" s="658"/>
      <c r="Z11" s="659"/>
      <c r="AA11" s="659"/>
      <c r="AB11" s="660"/>
      <c r="AC11" s="321"/>
      <c r="AD11" s="621" t="e">
        <v>#N/A</v>
      </c>
      <c r="AE11" s="320"/>
      <c r="AF11" s="317"/>
      <c r="AG11" s="317"/>
      <c r="AH11" s="320"/>
      <c r="AI11" s="635">
        <f t="shared" ref="AI11:AI20" si="0">1-_xlfn.AGGREGATE(9,6,B11:AH11)</f>
        <v>0.44999999999999996</v>
      </c>
    </row>
    <row r="12" spans="1:35" ht="12.75" customHeight="1" x14ac:dyDescent="0.2">
      <c r="A12" s="527">
        <v>2016</v>
      </c>
      <c r="B12" s="631">
        <v>0.28999999999999998</v>
      </c>
      <c r="C12" s="319">
        <v>0.22</v>
      </c>
      <c r="D12" s="319">
        <v>0.15</v>
      </c>
      <c r="E12" s="321"/>
      <c r="F12" s="621" t="e">
        <v>#N/A</v>
      </c>
      <c r="G12" s="621" t="e">
        <v>#N/A</v>
      </c>
      <c r="H12" s="621" t="e">
        <v>#N/A</v>
      </c>
      <c r="I12" s="621" t="e">
        <v>#N/A</v>
      </c>
      <c r="J12" s="321"/>
      <c r="K12" s="321"/>
      <c r="L12" s="321"/>
      <c r="M12" s="321"/>
      <c r="N12" s="321"/>
      <c r="O12" s="321"/>
      <c r="P12" s="321"/>
      <c r="Q12" s="321"/>
      <c r="R12" s="655"/>
      <c r="S12" s="663" t="e">
        <v>#N/A</v>
      </c>
      <c r="T12" s="621" t="e">
        <v>#N/A</v>
      </c>
      <c r="U12" s="321"/>
      <c r="V12" s="321"/>
      <c r="W12" s="321"/>
      <c r="X12" s="657"/>
      <c r="Y12" s="658"/>
      <c r="Z12" s="659"/>
      <c r="AA12" s="659"/>
      <c r="AB12" s="660"/>
      <c r="AC12" s="321"/>
      <c r="AD12" s="621" t="e">
        <v>#N/A</v>
      </c>
      <c r="AE12" s="320"/>
      <c r="AF12" s="317"/>
      <c r="AG12" s="317"/>
      <c r="AH12" s="320"/>
      <c r="AI12" s="635">
        <f t="shared" si="0"/>
        <v>0.33999999999999997</v>
      </c>
    </row>
    <row r="13" spans="1:35" ht="12.75" customHeight="1" x14ac:dyDescent="0.2">
      <c r="A13" s="527">
        <v>2017</v>
      </c>
      <c r="B13" s="661" t="e">
        <v>#N/A</v>
      </c>
      <c r="C13" s="319">
        <v>0.1933</v>
      </c>
      <c r="D13" s="319">
        <v>0.1729</v>
      </c>
      <c r="E13" s="321"/>
      <c r="F13" s="319">
        <v>0.15590000000000001</v>
      </c>
      <c r="G13" s="621" t="e">
        <v>#N/A</v>
      </c>
      <c r="H13" s="621" t="e">
        <v>#N/A</v>
      </c>
      <c r="I13" s="621" t="e">
        <v>#N/A</v>
      </c>
      <c r="J13" s="321"/>
      <c r="K13" s="321"/>
      <c r="L13" s="321"/>
      <c r="M13" s="321"/>
      <c r="N13" s="321"/>
      <c r="O13" s="321"/>
      <c r="P13" s="321"/>
      <c r="Q13" s="321"/>
      <c r="R13" s="655"/>
      <c r="S13" s="663" t="e">
        <v>#N/A</v>
      </c>
      <c r="T13" s="621" t="e">
        <v>#N/A</v>
      </c>
      <c r="U13" s="321"/>
      <c r="V13" s="321"/>
      <c r="W13" s="321"/>
      <c r="X13" s="657"/>
      <c r="Y13" s="658"/>
      <c r="Z13" s="659"/>
      <c r="AA13" s="659"/>
      <c r="AB13" s="660"/>
      <c r="AC13" s="321"/>
      <c r="AD13" s="621" t="e">
        <v>#N/A</v>
      </c>
      <c r="AE13" s="320"/>
      <c r="AF13" s="317"/>
      <c r="AG13" s="317"/>
      <c r="AH13" s="320"/>
      <c r="AI13" s="635">
        <f t="shared" si="0"/>
        <v>0.47789999999999999</v>
      </c>
    </row>
    <row r="14" spans="1:35" ht="12.75" customHeight="1" x14ac:dyDescent="0.2">
      <c r="A14" s="527">
        <v>2018</v>
      </c>
      <c r="B14" s="631">
        <v>0.107</v>
      </c>
      <c r="C14" s="319">
        <v>0.20200000000000001</v>
      </c>
      <c r="D14" s="319">
        <v>0.16300000000000001</v>
      </c>
      <c r="E14" s="321"/>
      <c r="F14" s="319">
        <v>0.13700000000000001</v>
      </c>
      <c r="G14" s="621" t="e">
        <v>#N/A</v>
      </c>
      <c r="H14" s="621" t="e">
        <v>#N/A</v>
      </c>
      <c r="I14" s="319">
        <v>0.11899999999999999</v>
      </c>
      <c r="J14" s="321"/>
      <c r="K14" s="321"/>
      <c r="L14" s="321"/>
      <c r="M14" s="321"/>
      <c r="N14" s="321"/>
      <c r="O14" s="321"/>
      <c r="P14" s="321"/>
      <c r="Q14" s="321"/>
      <c r="R14" s="655"/>
      <c r="S14" s="663" t="e">
        <v>#N/A</v>
      </c>
      <c r="T14" s="621" t="e">
        <v>#N/A</v>
      </c>
      <c r="U14" s="321"/>
      <c r="V14" s="321"/>
      <c r="W14" s="321"/>
      <c r="X14" s="657"/>
      <c r="Y14" s="658"/>
      <c r="Z14" s="659"/>
      <c r="AA14" s="659"/>
      <c r="AB14" s="660"/>
      <c r="AC14" s="321"/>
      <c r="AD14" s="621" t="e">
        <v>#N/A</v>
      </c>
      <c r="AE14" s="320"/>
      <c r="AF14" s="317"/>
      <c r="AG14" s="317"/>
      <c r="AH14" s="320"/>
      <c r="AI14" s="635">
        <f t="shared" si="0"/>
        <v>0.27200000000000002</v>
      </c>
    </row>
    <row r="15" spans="1:35" ht="12.75" customHeight="1" x14ac:dyDescent="0.2">
      <c r="A15" s="527">
        <v>2019</v>
      </c>
      <c r="B15" s="631">
        <v>0.16</v>
      </c>
      <c r="C15" s="319">
        <v>0.21</v>
      </c>
      <c r="D15" s="319">
        <v>0.09</v>
      </c>
      <c r="E15" s="321"/>
      <c r="F15" s="319">
        <v>0.1</v>
      </c>
      <c r="G15" s="621" t="e">
        <v>#N/A</v>
      </c>
      <c r="H15" s="621" t="e">
        <v>#N/A</v>
      </c>
      <c r="I15" s="319">
        <v>0.13</v>
      </c>
      <c r="J15" s="321"/>
      <c r="K15" s="321"/>
      <c r="L15" s="321"/>
      <c r="M15" s="321"/>
      <c r="N15" s="321"/>
      <c r="O15" s="321"/>
      <c r="P15" s="321"/>
      <c r="Q15" s="321"/>
      <c r="R15" s="655"/>
      <c r="S15" s="663" t="e">
        <v>#N/A</v>
      </c>
      <c r="T15" s="621" t="e">
        <v>#N/A</v>
      </c>
      <c r="U15" s="321"/>
      <c r="V15" s="321"/>
      <c r="W15" s="321"/>
      <c r="X15" s="657"/>
      <c r="Y15" s="658"/>
      <c r="Z15" s="659"/>
      <c r="AA15" s="659"/>
      <c r="AB15" s="660"/>
      <c r="AC15" s="321"/>
      <c r="AD15" s="621" t="e">
        <v>#N/A</v>
      </c>
      <c r="AE15" s="320"/>
      <c r="AF15" s="317"/>
      <c r="AG15" s="317"/>
      <c r="AH15" s="320"/>
      <c r="AI15" s="635">
        <f t="shared" si="0"/>
        <v>0.31000000000000005</v>
      </c>
    </row>
    <row r="16" spans="1:35" ht="12.75" customHeight="1" x14ac:dyDescent="0.2">
      <c r="A16" s="527">
        <v>2020</v>
      </c>
      <c r="B16" s="631">
        <v>0.18</v>
      </c>
      <c r="C16" s="319">
        <v>0.31</v>
      </c>
      <c r="D16" s="319">
        <v>0.09</v>
      </c>
      <c r="E16" s="321"/>
      <c r="F16" s="319">
        <v>7.0000000000000007E-2</v>
      </c>
      <c r="G16" s="621" t="e">
        <v>#N/A</v>
      </c>
      <c r="H16" s="621" t="e">
        <v>#N/A</v>
      </c>
      <c r="I16" s="319">
        <v>0.11</v>
      </c>
      <c r="J16" s="321"/>
      <c r="K16" s="321"/>
      <c r="L16" s="321"/>
      <c r="M16" s="321"/>
      <c r="N16" s="321"/>
      <c r="O16" s="321"/>
      <c r="P16" s="321"/>
      <c r="Q16" s="321"/>
      <c r="R16" s="655"/>
      <c r="S16" s="663" t="e">
        <v>#N/A</v>
      </c>
      <c r="T16" s="621" t="e">
        <v>#N/A</v>
      </c>
      <c r="U16" s="321"/>
      <c r="V16" s="321"/>
      <c r="W16" s="321"/>
      <c r="X16" s="657"/>
      <c r="Y16" s="658"/>
      <c r="Z16" s="659"/>
      <c r="AA16" s="659"/>
      <c r="AB16" s="660"/>
      <c r="AC16" s="321"/>
      <c r="AD16" s="621" t="e">
        <v>#N/A</v>
      </c>
      <c r="AE16" s="320"/>
      <c r="AF16" s="317"/>
      <c r="AG16" s="317"/>
      <c r="AH16" s="320"/>
      <c r="AI16" s="635">
        <f t="shared" si="0"/>
        <v>0.2400000000000001</v>
      </c>
    </row>
    <row r="17" spans="1:35" ht="12.75" customHeight="1" x14ac:dyDescent="0.2">
      <c r="A17" s="527">
        <v>2021</v>
      </c>
      <c r="B17" s="631">
        <v>0.127</v>
      </c>
      <c r="C17" s="319">
        <v>0.21460000000000001</v>
      </c>
      <c r="D17" s="319">
        <v>6.7799999999999999E-2</v>
      </c>
      <c r="E17" s="321"/>
      <c r="F17" s="319">
        <v>8.3699999999999997E-2</v>
      </c>
      <c r="G17" s="621" t="e">
        <v>#N/A</v>
      </c>
      <c r="H17" s="319">
        <v>8.0500000000000002E-2</v>
      </c>
      <c r="I17" s="319">
        <v>8.4000000000000005E-2</v>
      </c>
      <c r="J17" s="321"/>
      <c r="K17" s="321"/>
      <c r="L17" s="321"/>
      <c r="M17" s="321"/>
      <c r="N17" s="321"/>
      <c r="O17" s="321"/>
      <c r="P17" s="321"/>
      <c r="Q17" s="321"/>
      <c r="R17" s="655"/>
      <c r="S17" s="663" t="e">
        <v>#N/A</v>
      </c>
      <c r="T17" s="621" t="e">
        <v>#N/A</v>
      </c>
      <c r="U17" s="652">
        <v>0.13239999999999999</v>
      </c>
      <c r="V17" s="321"/>
      <c r="W17" s="321"/>
      <c r="X17" s="657"/>
      <c r="Y17" s="658"/>
      <c r="Z17" s="659"/>
      <c r="AA17" s="659"/>
      <c r="AB17" s="660"/>
      <c r="AC17" s="321"/>
      <c r="AD17" s="621" t="e">
        <v>#N/A</v>
      </c>
      <c r="AE17" s="320"/>
      <c r="AF17" s="317"/>
      <c r="AG17" s="317"/>
      <c r="AH17" s="320"/>
      <c r="AI17" s="635">
        <f t="shared" si="0"/>
        <v>0.21000000000000008</v>
      </c>
    </row>
    <row r="18" spans="1:35" ht="12.75" customHeight="1" x14ac:dyDescent="0.2">
      <c r="A18" s="527">
        <v>2022</v>
      </c>
      <c r="B18" s="631">
        <v>0.13</v>
      </c>
      <c r="C18" s="319">
        <v>0.27</v>
      </c>
      <c r="D18" s="319">
        <v>0.12</v>
      </c>
      <c r="E18" s="321"/>
      <c r="F18" s="319">
        <v>0.13</v>
      </c>
      <c r="G18" s="319">
        <v>0.03</v>
      </c>
      <c r="H18" s="621" t="e">
        <v>#N/A</v>
      </c>
      <c r="I18" s="319">
        <v>0.08</v>
      </c>
      <c r="J18" s="321"/>
      <c r="K18" s="321"/>
      <c r="L18" s="321"/>
      <c r="M18" s="321"/>
      <c r="N18" s="321"/>
      <c r="O18" s="321"/>
      <c r="P18" s="321"/>
      <c r="Q18" s="656"/>
      <c r="R18" s="637">
        <v>7.0000000000000007E-2</v>
      </c>
      <c r="S18" s="663" t="e">
        <v>#N/A</v>
      </c>
      <c r="T18" s="319">
        <v>0.03</v>
      </c>
      <c r="U18" s="621" t="e">
        <v>#N/A</v>
      </c>
      <c r="V18" s="321"/>
      <c r="W18" s="321"/>
      <c r="X18" s="657"/>
      <c r="Y18" s="658"/>
      <c r="Z18" s="659"/>
      <c r="AA18" s="659"/>
      <c r="AB18" s="660"/>
      <c r="AC18" s="321"/>
      <c r="AD18" s="621" t="e">
        <v>#N/A</v>
      </c>
      <c r="AE18" s="320"/>
      <c r="AF18" s="317"/>
      <c r="AG18" s="317"/>
      <c r="AH18" s="320"/>
      <c r="AI18" s="635">
        <f t="shared" si="0"/>
        <v>0.1399999999999999</v>
      </c>
    </row>
    <row r="19" spans="1:35" ht="12.75" customHeight="1" x14ac:dyDescent="0.2">
      <c r="A19" s="527">
        <v>2023</v>
      </c>
      <c r="B19" s="631">
        <v>0.12</v>
      </c>
      <c r="C19" s="319">
        <v>0.32</v>
      </c>
      <c r="D19" s="319">
        <v>0.09</v>
      </c>
      <c r="E19" s="636">
        <v>0.08</v>
      </c>
      <c r="F19" s="319">
        <v>0.14000000000000001</v>
      </c>
      <c r="G19" s="319">
        <v>0.06</v>
      </c>
      <c r="H19" s="621" t="e">
        <v>#N/A</v>
      </c>
      <c r="I19" s="319">
        <v>0.04</v>
      </c>
      <c r="J19" s="316">
        <v>0.02</v>
      </c>
      <c r="K19" s="321"/>
      <c r="L19" s="321"/>
      <c r="M19" s="321"/>
      <c r="N19" s="321"/>
      <c r="O19" s="321"/>
      <c r="P19" s="321"/>
      <c r="Q19" s="321"/>
      <c r="R19" s="662" t="e">
        <v>#N/A</v>
      </c>
      <c r="S19" s="663" t="e">
        <v>#N/A</v>
      </c>
      <c r="T19" s="319">
        <v>0.03</v>
      </c>
      <c r="U19" s="621" t="e">
        <v>#N/A</v>
      </c>
      <c r="V19" s="321"/>
      <c r="W19" s="321"/>
      <c r="X19" s="657"/>
      <c r="Y19" s="658"/>
      <c r="Z19" s="659"/>
      <c r="AA19" s="659"/>
      <c r="AB19" s="660"/>
      <c r="AC19" s="321"/>
      <c r="AD19" s="621" t="e">
        <v>#N/A</v>
      </c>
      <c r="AE19" s="320"/>
      <c r="AF19" s="317"/>
      <c r="AG19" s="317"/>
      <c r="AH19" s="320"/>
      <c r="AI19" s="635">
        <f t="shared" si="0"/>
        <v>9.9999999999999867E-2</v>
      </c>
    </row>
    <row r="20" spans="1:35" ht="12.75" customHeight="1" x14ac:dyDescent="0.2">
      <c r="A20" s="527">
        <v>2024</v>
      </c>
      <c r="B20" s="631">
        <v>0.13500000000000001</v>
      </c>
      <c r="C20" s="319">
        <v>0.32</v>
      </c>
      <c r="D20" s="319">
        <v>0.14499999999999999</v>
      </c>
      <c r="E20" s="319">
        <v>0.01</v>
      </c>
      <c r="F20" s="319">
        <v>0.124</v>
      </c>
      <c r="G20" s="319">
        <v>0.05</v>
      </c>
      <c r="H20" s="319">
        <v>1.4999999999999999E-2</v>
      </c>
      <c r="I20" s="319">
        <v>2.5000000000000001E-2</v>
      </c>
      <c r="J20" s="319">
        <v>1.0999999999999999E-2</v>
      </c>
      <c r="K20" s="636">
        <v>1.7999999999999999E-2</v>
      </c>
      <c r="L20" s="636">
        <v>1.2999999999999999E-2</v>
      </c>
      <c r="M20" s="636">
        <v>5.0000000000000001E-3</v>
      </c>
      <c r="N20" s="636">
        <v>4.0000000000000001E-3</v>
      </c>
      <c r="O20" s="636">
        <v>4.0000000000000001E-3</v>
      </c>
      <c r="P20" s="636">
        <v>4.0000000000000001E-3</v>
      </c>
      <c r="Q20" s="636">
        <v>3.0000000000000001E-3</v>
      </c>
      <c r="R20" s="322">
        <v>1E-3</v>
      </c>
      <c r="S20" s="663" t="e">
        <v>#N/A</v>
      </c>
      <c r="T20" s="319">
        <v>3.1E-2</v>
      </c>
      <c r="U20" s="621" t="e">
        <v>#N/A</v>
      </c>
      <c r="V20" s="636">
        <v>2.1000000000000001E-2</v>
      </c>
      <c r="W20" s="636">
        <v>5.0000000000000001E-3</v>
      </c>
      <c r="X20" s="316">
        <v>1E-3</v>
      </c>
      <c r="Y20" s="323">
        <v>5.0000000000000001E-3</v>
      </c>
      <c r="Z20" s="636">
        <v>5.0000000000000001E-3</v>
      </c>
      <c r="AA20" s="636">
        <v>4.0000000000000001E-3</v>
      </c>
      <c r="AB20" s="636">
        <v>3.0000000000000001E-3</v>
      </c>
      <c r="AC20" s="636">
        <v>1.4E-2</v>
      </c>
      <c r="AD20" s="621" t="e">
        <v>#N/A</v>
      </c>
      <c r="AE20" s="316">
        <v>6.0000000000000001E-3</v>
      </c>
      <c r="AF20" s="323">
        <v>1.2999999999999999E-2</v>
      </c>
      <c r="AG20" s="636">
        <v>3.0000000000000001E-3</v>
      </c>
      <c r="AH20" s="324">
        <v>2E-3</v>
      </c>
      <c r="AI20" s="635">
        <f t="shared" si="0"/>
        <v>0</v>
      </c>
    </row>
    <row r="21" spans="1:35" ht="12.75" customHeight="1" x14ac:dyDescent="0.2">
      <c r="A21" s="527">
        <v>2025</v>
      </c>
      <c r="B21" s="632" t="e">
        <v>#N/A</v>
      </c>
      <c r="C21" s="325" t="e">
        <v>#N/A</v>
      </c>
      <c r="D21" s="325" t="e">
        <v>#N/A</v>
      </c>
      <c r="E21" s="325" t="e">
        <v>#N/A</v>
      </c>
      <c r="F21" s="325" t="e">
        <v>#N/A</v>
      </c>
      <c r="G21" s="325" t="e">
        <v>#N/A</v>
      </c>
      <c r="H21" s="325" t="e">
        <v>#N/A</v>
      </c>
      <c r="I21" s="325" t="e">
        <v>#N/A</v>
      </c>
      <c r="J21" s="325" t="e">
        <v>#N/A</v>
      </c>
      <c r="K21" s="325" t="e">
        <v>#N/A</v>
      </c>
      <c r="L21" s="325" t="e">
        <v>#N/A</v>
      </c>
      <c r="M21" s="325" t="e">
        <v>#N/A</v>
      </c>
      <c r="N21" s="325" t="e">
        <v>#N/A</v>
      </c>
      <c r="O21" s="325" t="e">
        <v>#N/A</v>
      </c>
      <c r="P21" s="325" t="e">
        <v>#N/A</v>
      </c>
      <c r="Q21" s="325" t="e">
        <v>#N/A</v>
      </c>
      <c r="R21" s="326" t="e">
        <v>#N/A</v>
      </c>
      <c r="S21" s="632" t="e">
        <v>#N/A</v>
      </c>
      <c r="T21" s="325" t="e">
        <v>#N/A</v>
      </c>
      <c r="U21" s="325" t="e">
        <v>#N/A</v>
      </c>
      <c r="V21" s="325" t="e">
        <v>#N/A</v>
      </c>
      <c r="W21" s="325" t="e">
        <v>#N/A</v>
      </c>
      <c r="X21" s="326" t="e">
        <v>#N/A</v>
      </c>
      <c r="Y21" s="328" t="e">
        <v>#N/A</v>
      </c>
      <c r="Z21" s="325" t="e">
        <v>#N/A</v>
      </c>
      <c r="AA21" s="325" t="e">
        <v>#N/A</v>
      </c>
      <c r="AB21" s="325" t="e">
        <v>#N/A</v>
      </c>
      <c r="AC21" s="325" t="e">
        <v>#N/A</v>
      </c>
      <c r="AD21" s="325" t="e">
        <v>#N/A</v>
      </c>
      <c r="AE21" s="327" t="e">
        <v>#N/A</v>
      </c>
      <c r="AF21" s="328" t="e">
        <v>#N/A</v>
      </c>
      <c r="AG21" s="325" t="e">
        <v>#N/A</v>
      </c>
      <c r="AH21" s="326" t="e">
        <v>#N/A</v>
      </c>
      <c r="AI21" s="629" t="e">
        <v>#N/A</v>
      </c>
    </row>
    <row r="22" spans="1:35" ht="12.75" customHeight="1" x14ac:dyDescent="0.2">
      <c r="A22" s="527">
        <v>2026</v>
      </c>
      <c r="B22" s="632" t="e">
        <v>#N/A</v>
      </c>
      <c r="C22" s="325" t="e">
        <v>#N/A</v>
      </c>
      <c r="D22" s="325" t="e">
        <v>#N/A</v>
      </c>
      <c r="E22" s="325" t="e">
        <v>#N/A</v>
      </c>
      <c r="F22" s="325" t="e">
        <v>#N/A</v>
      </c>
      <c r="G22" s="325" t="e">
        <v>#N/A</v>
      </c>
      <c r="H22" s="325" t="e">
        <v>#N/A</v>
      </c>
      <c r="I22" s="325" t="e">
        <v>#N/A</v>
      </c>
      <c r="J22" s="325" t="e">
        <v>#N/A</v>
      </c>
      <c r="K22" s="325" t="e">
        <v>#N/A</v>
      </c>
      <c r="L22" s="325" t="e">
        <v>#N/A</v>
      </c>
      <c r="M22" s="325" t="e">
        <v>#N/A</v>
      </c>
      <c r="N22" s="325" t="e">
        <v>#N/A</v>
      </c>
      <c r="O22" s="325" t="e">
        <v>#N/A</v>
      </c>
      <c r="P22" s="325" t="e">
        <v>#N/A</v>
      </c>
      <c r="Q22" s="325" t="e">
        <v>#N/A</v>
      </c>
      <c r="R22" s="326" t="e">
        <v>#N/A</v>
      </c>
      <c r="S22" s="632" t="e">
        <v>#N/A</v>
      </c>
      <c r="T22" s="325" t="e">
        <v>#N/A</v>
      </c>
      <c r="U22" s="325" t="e">
        <v>#N/A</v>
      </c>
      <c r="V22" s="325" t="e">
        <v>#N/A</v>
      </c>
      <c r="W22" s="325" t="e">
        <v>#N/A</v>
      </c>
      <c r="X22" s="326" t="e">
        <v>#N/A</v>
      </c>
      <c r="Y22" s="328" t="e">
        <v>#N/A</v>
      </c>
      <c r="Z22" s="325" t="e">
        <v>#N/A</v>
      </c>
      <c r="AA22" s="325" t="e">
        <v>#N/A</v>
      </c>
      <c r="AB22" s="325" t="e">
        <v>#N/A</v>
      </c>
      <c r="AC22" s="325" t="e">
        <v>#N/A</v>
      </c>
      <c r="AD22" s="325" t="e">
        <v>#N/A</v>
      </c>
      <c r="AE22" s="327" t="e">
        <v>#N/A</v>
      </c>
      <c r="AF22" s="328" t="e">
        <v>#N/A</v>
      </c>
      <c r="AG22" s="325" t="e">
        <v>#N/A</v>
      </c>
      <c r="AH22" s="326" t="e">
        <v>#N/A</v>
      </c>
      <c r="AI22" s="629" t="e">
        <v>#N/A</v>
      </c>
    </row>
    <row r="23" spans="1:35" ht="12.75" customHeight="1" x14ac:dyDescent="0.2">
      <c r="A23" s="527">
        <v>2027</v>
      </c>
      <c r="B23" s="632" t="e">
        <v>#N/A</v>
      </c>
      <c r="C23" s="325" t="e">
        <v>#N/A</v>
      </c>
      <c r="D23" s="325" t="e">
        <v>#N/A</v>
      </c>
      <c r="E23" s="325" t="e">
        <v>#N/A</v>
      </c>
      <c r="F23" s="325" t="e">
        <v>#N/A</v>
      </c>
      <c r="G23" s="325" t="e">
        <v>#N/A</v>
      </c>
      <c r="H23" s="325" t="e">
        <v>#N/A</v>
      </c>
      <c r="I23" s="325" t="e">
        <v>#N/A</v>
      </c>
      <c r="J23" s="325" t="e">
        <v>#N/A</v>
      </c>
      <c r="K23" s="325" t="e">
        <v>#N/A</v>
      </c>
      <c r="L23" s="325" t="e">
        <v>#N/A</v>
      </c>
      <c r="M23" s="325" t="e">
        <v>#N/A</v>
      </c>
      <c r="N23" s="325" t="e">
        <v>#N/A</v>
      </c>
      <c r="O23" s="325" t="e">
        <v>#N/A</v>
      </c>
      <c r="P23" s="325" t="e">
        <v>#N/A</v>
      </c>
      <c r="Q23" s="325" t="e">
        <v>#N/A</v>
      </c>
      <c r="R23" s="326" t="e">
        <v>#N/A</v>
      </c>
      <c r="S23" s="632" t="e">
        <v>#N/A</v>
      </c>
      <c r="T23" s="325" t="e">
        <v>#N/A</v>
      </c>
      <c r="U23" s="325" t="e">
        <v>#N/A</v>
      </c>
      <c r="V23" s="325" t="e">
        <v>#N/A</v>
      </c>
      <c r="W23" s="325" t="e">
        <v>#N/A</v>
      </c>
      <c r="X23" s="326" t="e">
        <v>#N/A</v>
      </c>
      <c r="Y23" s="328" t="e">
        <v>#N/A</v>
      </c>
      <c r="Z23" s="325" t="e">
        <v>#N/A</v>
      </c>
      <c r="AA23" s="325" t="e">
        <v>#N/A</v>
      </c>
      <c r="AB23" s="325" t="e">
        <v>#N/A</v>
      </c>
      <c r="AC23" s="325" t="e">
        <v>#N/A</v>
      </c>
      <c r="AD23" s="325" t="e">
        <v>#N/A</v>
      </c>
      <c r="AE23" s="327" t="e">
        <v>#N/A</v>
      </c>
      <c r="AF23" s="328" t="e">
        <v>#N/A</v>
      </c>
      <c r="AG23" s="325" t="e">
        <v>#N/A</v>
      </c>
      <c r="AH23" s="326" t="e">
        <v>#N/A</v>
      </c>
      <c r="AI23" s="629" t="e">
        <v>#N/A</v>
      </c>
    </row>
    <row r="24" spans="1:35" ht="12.75" customHeight="1" x14ac:dyDescent="0.2">
      <c r="A24" s="527">
        <v>2028</v>
      </c>
      <c r="B24" s="632" t="e">
        <v>#N/A</v>
      </c>
      <c r="C24" s="325" t="e">
        <v>#N/A</v>
      </c>
      <c r="D24" s="325" t="e">
        <v>#N/A</v>
      </c>
      <c r="E24" s="325" t="e">
        <v>#N/A</v>
      </c>
      <c r="F24" s="325" t="e">
        <v>#N/A</v>
      </c>
      <c r="G24" s="325" t="e">
        <v>#N/A</v>
      </c>
      <c r="H24" s="325" t="e">
        <v>#N/A</v>
      </c>
      <c r="I24" s="325" t="e">
        <v>#N/A</v>
      </c>
      <c r="J24" s="325" t="e">
        <v>#N/A</v>
      </c>
      <c r="K24" s="325" t="e">
        <v>#N/A</v>
      </c>
      <c r="L24" s="325" t="e">
        <v>#N/A</v>
      </c>
      <c r="M24" s="325" t="e">
        <v>#N/A</v>
      </c>
      <c r="N24" s="325" t="e">
        <v>#N/A</v>
      </c>
      <c r="O24" s="325" t="e">
        <v>#N/A</v>
      </c>
      <c r="P24" s="325" t="e">
        <v>#N/A</v>
      </c>
      <c r="Q24" s="325" t="e">
        <v>#N/A</v>
      </c>
      <c r="R24" s="326" t="e">
        <v>#N/A</v>
      </c>
      <c r="S24" s="632" t="e">
        <v>#N/A</v>
      </c>
      <c r="T24" s="325" t="e">
        <v>#N/A</v>
      </c>
      <c r="U24" s="325" t="e">
        <v>#N/A</v>
      </c>
      <c r="V24" s="325" t="e">
        <v>#N/A</v>
      </c>
      <c r="W24" s="325" t="e">
        <v>#N/A</v>
      </c>
      <c r="X24" s="326" t="e">
        <v>#N/A</v>
      </c>
      <c r="Y24" s="328" t="e">
        <v>#N/A</v>
      </c>
      <c r="Z24" s="325" t="e">
        <v>#N/A</v>
      </c>
      <c r="AA24" s="325" t="e">
        <v>#N/A</v>
      </c>
      <c r="AB24" s="325" t="e">
        <v>#N/A</v>
      </c>
      <c r="AC24" s="325" t="e">
        <v>#N/A</v>
      </c>
      <c r="AD24" s="325" t="e">
        <v>#N/A</v>
      </c>
      <c r="AE24" s="327" t="e">
        <v>#N/A</v>
      </c>
      <c r="AF24" s="328" t="e">
        <v>#N/A</v>
      </c>
      <c r="AG24" s="325" t="e">
        <v>#N/A</v>
      </c>
      <c r="AH24" s="326" t="e">
        <v>#N/A</v>
      </c>
      <c r="AI24" s="629" t="e">
        <v>#N/A</v>
      </c>
    </row>
    <row r="25" spans="1:35" ht="12.75" customHeight="1" x14ac:dyDescent="0.2">
      <c r="A25" s="527">
        <v>2029</v>
      </c>
      <c r="B25" s="632" t="e">
        <v>#N/A</v>
      </c>
      <c r="C25" s="325" t="e">
        <v>#N/A</v>
      </c>
      <c r="D25" s="325" t="e">
        <v>#N/A</v>
      </c>
      <c r="E25" s="325" t="e">
        <v>#N/A</v>
      </c>
      <c r="F25" s="325" t="e">
        <v>#N/A</v>
      </c>
      <c r="G25" s="325" t="e">
        <v>#N/A</v>
      </c>
      <c r="H25" s="325" t="e">
        <v>#N/A</v>
      </c>
      <c r="I25" s="325" t="e">
        <v>#N/A</v>
      </c>
      <c r="J25" s="325" t="e">
        <v>#N/A</v>
      </c>
      <c r="K25" s="325" t="e">
        <v>#N/A</v>
      </c>
      <c r="L25" s="325" t="e">
        <v>#N/A</v>
      </c>
      <c r="M25" s="325" t="e">
        <v>#N/A</v>
      </c>
      <c r="N25" s="325" t="e">
        <v>#N/A</v>
      </c>
      <c r="O25" s="325" t="e">
        <v>#N/A</v>
      </c>
      <c r="P25" s="325" t="e">
        <v>#N/A</v>
      </c>
      <c r="Q25" s="325" t="e">
        <v>#N/A</v>
      </c>
      <c r="R25" s="326" t="e">
        <v>#N/A</v>
      </c>
      <c r="S25" s="632" t="e">
        <v>#N/A</v>
      </c>
      <c r="T25" s="325" t="e">
        <v>#N/A</v>
      </c>
      <c r="U25" s="325" t="e">
        <v>#N/A</v>
      </c>
      <c r="V25" s="325" t="e">
        <v>#N/A</v>
      </c>
      <c r="W25" s="325" t="e">
        <v>#N/A</v>
      </c>
      <c r="X25" s="326" t="e">
        <v>#N/A</v>
      </c>
      <c r="Y25" s="328" t="e">
        <v>#N/A</v>
      </c>
      <c r="Z25" s="325" t="e">
        <v>#N/A</v>
      </c>
      <c r="AA25" s="325" t="e">
        <v>#N/A</v>
      </c>
      <c r="AB25" s="325" t="e">
        <v>#N/A</v>
      </c>
      <c r="AC25" s="325" t="e">
        <v>#N/A</v>
      </c>
      <c r="AD25" s="325" t="e">
        <v>#N/A</v>
      </c>
      <c r="AE25" s="327" t="e">
        <v>#N/A</v>
      </c>
      <c r="AF25" s="328" t="e">
        <v>#N/A</v>
      </c>
      <c r="AG25" s="325" t="e">
        <v>#N/A</v>
      </c>
      <c r="AH25" s="326" t="e">
        <v>#N/A</v>
      </c>
      <c r="AI25" s="629" t="e">
        <v>#N/A</v>
      </c>
    </row>
    <row r="26" spans="1:35" ht="12.75" customHeight="1" thickBot="1" x14ac:dyDescent="0.25">
      <c r="A26" s="528">
        <v>2030</v>
      </c>
      <c r="B26" s="633" t="e">
        <v>#N/A</v>
      </c>
      <c r="C26" s="617" t="e">
        <v>#N/A</v>
      </c>
      <c r="D26" s="617" t="e">
        <v>#N/A</v>
      </c>
      <c r="E26" s="617" t="e">
        <v>#N/A</v>
      </c>
      <c r="F26" s="617" t="e">
        <v>#N/A</v>
      </c>
      <c r="G26" s="617" t="e">
        <v>#N/A</v>
      </c>
      <c r="H26" s="617" t="e">
        <v>#N/A</v>
      </c>
      <c r="I26" s="617" t="e">
        <v>#N/A</v>
      </c>
      <c r="J26" s="617" t="e">
        <v>#N/A</v>
      </c>
      <c r="K26" s="617" t="e">
        <v>#N/A</v>
      </c>
      <c r="L26" s="617" t="e">
        <v>#N/A</v>
      </c>
      <c r="M26" s="617" t="e">
        <v>#N/A</v>
      </c>
      <c r="N26" s="617" t="e">
        <v>#N/A</v>
      </c>
      <c r="O26" s="617" t="e">
        <v>#N/A</v>
      </c>
      <c r="P26" s="617" t="e">
        <v>#N/A</v>
      </c>
      <c r="Q26" s="617" t="e">
        <v>#N/A</v>
      </c>
      <c r="R26" s="618" t="e">
        <v>#N/A</v>
      </c>
      <c r="S26" s="633" t="e">
        <v>#N/A</v>
      </c>
      <c r="T26" s="617" t="e">
        <v>#N/A</v>
      </c>
      <c r="U26" s="617" t="e">
        <v>#N/A</v>
      </c>
      <c r="V26" s="617" t="e">
        <v>#N/A</v>
      </c>
      <c r="W26" s="617" t="e">
        <v>#N/A</v>
      </c>
      <c r="X26" s="618" t="e">
        <v>#N/A</v>
      </c>
      <c r="Y26" s="619" t="e">
        <v>#N/A</v>
      </c>
      <c r="Z26" s="617" t="e">
        <v>#N/A</v>
      </c>
      <c r="AA26" s="617" t="e">
        <v>#N/A</v>
      </c>
      <c r="AB26" s="617" t="e">
        <v>#N/A</v>
      </c>
      <c r="AC26" s="617" t="e">
        <v>#N/A</v>
      </c>
      <c r="AD26" s="617" t="e">
        <v>#N/A</v>
      </c>
      <c r="AE26" s="620" t="e">
        <v>#N/A</v>
      </c>
      <c r="AF26" s="619" t="e">
        <v>#N/A</v>
      </c>
      <c r="AG26" s="617" t="e">
        <v>#N/A</v>
      </c>
      <c r="AH26" s="618" t="e">
        <v>#N/A</v>
      </c>
      <c r="AI26" s="630" t="e">
        <v>#N/A</v>
      </c>
    </row>
  </sheetData>
  <hyperlinks>
    <hyperlink ref="A5" location="INDICE!A8" display="VOLVER AL INDICE" xr:uid="{20CE2131-F9A1-4EB6-827D-EF6F88D56FB0}"/>
  </hyperlinks>
  <pageMargins left="0.7" right="0.7" top="0.75" bottom="0.75" header="0.3" footer="0.3"/>
  <pageSetup paperSize="9" orientation="portrait" r:id="rId1"/>
  <ignoredErrors>
    <ignoredError sqref="AI10"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4A9FD-BBAD-42E6-9A44-EC6D833D8691}">
  <dimension ref="A1:V30"/>
  <sheetViews>
    <sheetView zoomScale="130" zoomScaleNormal="130" workbookViewId="0">
      <pane xSplit="1" ySplit="9" topLeftCell="B10" activePane="bottomRight" state="frozen"/>
      <selection pane="topRight" activeCell="B1" sqref="B1"/>
      <selection pane="bottomLeft" activeCell="A10" sqref="A10"/>
      <selection pane="bottomRight" activeCell="A10" sqref="A10:A30"/>
    </sheetView>
  </sheetViews>
  <sheetFormatPr baseColWidth="10" defaultRowHeight="12.75" x14ac:dyDescent="0.2"/>
  <cols>
    <col min="1" max="16384" width="11.42578125" style="272"/>
  </cols>
  <sheetData>
    <row r="1" spans="1:22" ht="3" customHeight="1" x14ac:dyDescent="0.2">
      <c r="A1" s="436"/>
      <c r="B1" s="335"/>
      <c r="C1" s="335"/>
      <c r="D1" s="335"/>
      <c r="E1" s="335"/>
      <c r="F1" s="335"/>
      <c r="G1" s="335"/>
      <c r="H1" s="335"/>
      <c r="I1" s="335"/>
      <c r="J1" s="335"/>
      <c r="K1" s="335"/>
      <c r="L1" s="335"/>
      <c r="M1" s="335"/>
      <c r="N1" s="335"/>
      <c r="O1" s="723"/>
      <c r="P1" s="335"/>
      <c r="Q1" s="335"/>
      <c r="R1" s="335"/>
      <c r="S1" s="335"/>
      <c r="T1" s="335"/>
      <c r="U1" s="335"/>
      <c r="V1" s="342"/>
    </row>
    <row r="2" spans="1:22" x14ac:dyDescent="0.2">
      <c r="A2" s="488" t="s">
        <v>13</v>
      </c>
      <c r="B2" s="666" t="s">
        <v>159</v>
      </c>
      <c r="C2" s="666"/>
      <c r="D2" s="666"/>
      <c r="E2" s="666"/>
      <c r="F2" s="666"/>
      <c r="G2" s="666"/>
      <c r="H2" s="666"/>
      <c r="I2" s="666"/>
      <c r="J2" s="666"/>
      <c r="K2" s="666"/>
      <c r="L2" s="666"/>
      <c r="M2" s="666"/>
      <c r="N2" s="666"/>
      <c r="O2" s="667"/>
      <c r="P2" s="666"/>
      <c r="Q2" s="666"/>
      <c r="R2" s="666"/>
      <c r="S2" s="666"/>
      <c r="T2" s="666"/>
      <c r="U2" s="666"/>
      <c r="V2" s="667"/>
    </row>
    <row r="3" spans="1:22" x14ac:dyDescent="0.2">
      <c r="A3" s="488" t="s">
        <v>14</v>
      </c>
      <c r="B3" s="666" t="s">
        <v>88</v>
      </c>
      <c r="C3" s="666"/>
      <c r="D3" s="666"/>
      <c r="E3" s="666"/>
      <c r="F3" s="666"/>
      <c r="G3" s="666"/>
      <c r="H3" s="666"/>
      <c r="I3" s="666"/>
      <c r="J3" s="666"/>
      <c r="K3" s="666"/>
      <c r="L3" s="666"/>
      <c r="M3" s="666"/>
      <c r="N3" s="666"/>
      <c r="O3" s="667"/>
      <c r="P3" s="666"/>
      <c r="Q3" s="666"/>
      <c r="R3" s="666"/>
      <c r="S3" s="666"/>
      <c r="T3" s="666"/>
      <c r="U3" s="666"/>
      <c r="V3" s="667"/>
    </row>
    <row r="4" spans="1:22" ht="3" customHeight="1" x14ac:dyDescent="0.2">
      <c r="A4" s="489"/>
      <c r="B4" s="335"/>
      <c r="C4" s="335"/>
      <c r="D4" s="335"/>
      <c r="E4" s="335"/>
      <c r="F4" s="335"/>
      <c r="G4" s="335"/>
      <c r="H4" s="335"/>
      <c r="I4" s="335"/>
      <c r="J4" s="335"/>
      <c r="K4" s="335"/>
      <c r="L4" s="335"/>
      <c r="M4" s="335"/>
      <c r="N4" s="335"/>
      <c r="O4" s="809"/>
      <c r="P4" s="335"/>
      <c r="Q4" s="335"/>
      <c r="R4" s="335"/>
      <c r="S4" s="335"/>
      <c r="T4" s="335"/>
      <c r="U4" s="335"/>
      <c r="V4" s="342"/>
    </row>
    <row r="5" spans="1:22" ht="22.5" x14ac:dyDescent="0.2">
      <c r="A5" s="438" t="s">
        <v>84</v>
      </c>
      <c r="B5" s="335"/>
      <c r="C5" s="335"/>
      <c r="D5" s="335"/>
      <c r="E5" s="335"/>
      <c r="F5" s="335"/>
      <c r="G5" s="335"/>
      <c r="H5" s="335"/>
      <c r="I5" s="335"/>
      <c r="J5" s="335"/>
      <c r="K5" s="335"/>
      <c r="L5" s="335"/>
      <c r="M5" s="335"/>
      <c r="N5" s="335"/>
      <c r="O5" s="723"/>
      <c r="P5" s="335"/>
      <c r="Q5" s="335"/>
      <c r="R5" s="335"/>
      <c r="S5" s="335"/>
      <c r="T5" s="335"/>
      <c r="U5" s="335"/>
      <c r="V5" s="342"/>
    </row>
    <row r="6" spans="1:22" ht="13.5" customHeight="1" x14ac:dyDescent="0.2">
      <c r="A6" s="490"/>
      <c r="B6" s="701" t="s">
        <v>11</v>
      </c>
      <c r="C6" s="701"/>
      <c r="D6" s="701"/>
      <c r="E6" s="701"/>
      <c r="F6" s="701"/>
      <c r="G6" s="701"/>
      <c r="H6" s="702"/>
      <c r="I6" s="692" t="s">
        <v>11</v>
      </c>
      <c r="J6" s="693"/>
      <c r="K6" s="693"/>
      <c r="L6" s="693"/>
      <c r="M6" s="693"/>
      <c r="N6" s="693"/>
      <c r="O6" s="811"/>
      <c r="P6" s="701" t="s">
        <v>160</v>
      </c>
      <c r="Q6" s="701"/>
      <c r="R6" s="701"/>
      <c r="S6" s="701"/>
      <c r="T6" s="701"/>
      <c r="U6" s="701"/>
      <c r="V6" s="813"/>
    </row>
    <row r="7" spans="1:22" s="335" customFormat="1" ht="21.75" customHeight="1" x14ac:dyDescent="0.2">
      <c r="A7" s="440" t="s">
        <v>15</v>
      </c>
      <c r="B7" s="668" t="s">
        <v>161</v>
      </c>
      <c r="C7" s="694" t="s">
        <v>154</v>
      </c>
      <c r="D7" s="695"/>
      <c r="E7" s="696"/>
      <c r="F7" s="694" t="s">
        <v>155</v>
      </c>
      <c r="G7" s="695"/>
      <c r="H7" s="696"/>
      <c r="I7" s="668" t="s">
        <v>161</v>
      </c>
      <c r="J7" s="694" t="s">
        <v>154</v>
      </c>
      <c r="K7" s="695"/>
      <c r="L7" s="696"/>
      <c r="M7" s="694" t="s">
        <v>155</v>
      </c>
      <c r="N7" s="695"/>
      <c r="O7" s="696"/>
      <c r="P7" s="668" t="s">
        <v>161</v>
      </c>
      <c r="Q7" s="694" t="s">
        <v>154</v>
      </c>
      <c r="R7" s="695"/>
      <c r="S7" s="696"/>
      <c r="T7" s="694" t="s">
        <v>155</v>
      </c>
      <c r="U7" s="695"/>
      <c r="V7" s="697"/>
    </row>
    <row r="8" spans="1:22" ht="0.75" customHeight="1" x14ac:dyDescent="0.2">
      <c r="A8" s="489"/>
      <c r="B8" s="336"/>
      <c r="C8" s="338"/>
      <c r="D8" s="339"/>
      <c r="E8" s="341"/>
      <c r="F8" s="338"/>
      <c r="G8" s="339"/>
      <c r="H8" s="341"/>
      <c r="I8" s="336"/>
      <c r="J8" s="338"/>
      <c r="K8" s="339"/>
      <c r="L8" s="341"/>
      <c r="M8" s="338"/>
      <c r="N8" s="339"/>
      <c r="O8" s="341"/>
      <c r="P8" s="336"/>
      <c r="Q8" s="698"/>
      <c r="R8" s="699"/>
      <c r="S8" s="700"/>
      <c r="T8" s="338"/>
      <c r="U8" s="339"/>
      <c r="V8" s="340"/>
    </row>
    <row r="9" spans="1:22" ht="34.5" thickBot="1" x14ac:dyDescent="0.25">
      <c r="A9" s="594" t="s">
        <v>24</v>
      </c>
      <c r="B9" s="669" t="s">
        <v>150</v>
      </c>
      <c r="C9" s="670" t="s">
        <v>151</v>
      </c>
      <c r="D9" s="671" t="s">
        <v>152</v>
      </c>
      <c r="E9" s="672" t="s">
        <v>153</v>
      </c>
      <c r="F9" s="670" t="s">
        <v>151</v>
      </c>
      <c r="G9" s="671" t="s">
        <v>152</v>
      </c>
      <c r="H9" s="672" t="s">
        <v>153</v>
      </c>
      <c r="I9" s="669" t="s">
        <v>150</v>
      </c>
      <c r="J9" s="670" t="s">
        <v>157</v>
      </c>
      <c r="K9" s="671" t="s">
        <v>156</v>
      </c>
      <c r="L9" s="672" t="s">
        <v>158</v>
      </c>
      <c r="M9" s="670" t="s">
        <v>157</v>
      </c>
      <c r="N9" s="671" t="s">
        <v>156</v>
      </c>
      <c r="O9" s="672" t="s">
        <v>158</v>
      </c>
      <c r="P9" s="669" t="s">
        <v>150</v>
      </c>
      <c r="Q9" s="670" t="s">
        <v>151</v>
      </c>
      <c r="R9" s="671" t="s">
        <v>152</v>
      </c>
      <c r="S9" s="672" t="s">
        <v>153</v>
      </c>
      <c r="T9" s="670" t="s">
        <v>151</v>
      </c>
      <c r="U9" s="671" t="s">
        <v>152</v>
      </c>
      <c r="V9" s="673" t="s">
        <v>153</v>
      </c>
    </row>
    <row r="10" spans="1:22" x14ac:dyDescent="0.2">
      <c r="A10" s="1303">
        <v>2010</v>
      </c>
      <c r="B10" s="684">
        <f>'9'!B10</f>
        <v>44</v>
      </c>
      <c r="C10" s="679">
        <v>0.83699999999999997</v>
      </c>
      <c r="D10" s="350">
        <v>0.14000000000000001</v>
      </c>
      <c r="E10" s="683">
        <f>1-C10-D10</f>
        <v>2.300000000000002E-2</v>
      </c>
      <c r="F10" s="679">
        <v>0.23</v>
      </c>
      <c r="G10" s="350">
        <v>0.34799999999999998</v>
      </c>
      <c r="H10" s="683">
        <v>0.42199999999999999</v>
      </c>
      <c r="I10" s="690"/>
      <c r="J10" s="687"/>
      <c r="K10" s="688"/>
      <c r="L10" s="689"/>
      <c r="M10" s="687"/>
      <c r="N10" s="688"/>
      <c r="O10" s="689"/>
      <c r="P10" s="686"/>
      <c r="Q10" s="687"/>
      <c r="R10" s="688"/>
      <c r="S10" s="689"/>
      <c r="T10" s="687"/>
      <c r="U10" s="688"/>
      <c r="V10" s="691"/>
    </row>
    <row r="11" spans="1:22" x14ac:dyDescent="0.2">
      <c r="A11" s="1303">
        <v>2011</v>
      </c>
      <c r="B11" s="337">
        <f>'9'!B11</f>
        <v>39</v>
      </c>
      <c r="C11" s="343">
        <v>0.77</v>
      </c>
      <c r="D11" s="344">
        <v>0.18</v>
      </c>
      <c r="E11" s="345">
        <f>1-C11-D11</f>
        <v>4.9999999999999989E-2</v>
      </c>
      <c r="F11" s="343">
        <v>0.13200000000000001</v>
      </c>
      <c r="G11" s="344">
        <v>0.371</v>
      </c>
      <c r="H11" s="345">
        <v>0.497</v>
      </c>
      <c r="I11" s="690"/>
      <c r="J11" s="687"/>
      <c r="K11" s="688"/>
      <c r="L11" s="689"/>
      <c r="M11" s="687"/>
      <c r="N11" s="688"/>
      <c r="O11" s="689"/>
      <c r="P11" s="686"/>
      <c r="Q11" s="687"/>
      <c r="R11" s="688"/>
      <c r="S11" s="689"/>
      <c r="T11" s="687"/>
      <c r="U11" s="688"/>
      <c r="V11" s="691"/>
    </row>
    <row r="12" spans="1:22" x14ac:dyDescent="0.2">
      <c r="A12" s="1303">
        <v>2012</v>
      </c>
      <c r="B12" s="337">
        <f>'9'!B12</f>
        <v>37</v>
      </c>
      <c r="C12" s="343">
        <f>27/37</f>
        <v>0.72972972972972971</v>
      </c>
      <c r="D12" s="344">
        <f>5/27</f>
        <v>0.18518518518518517</v>
      </c>
      <c r="E12" s="345">
        <f>5/27</f>
        <v>0.18518518518518517</v>
      </c>
      <c r="F12" s="343">
        <v>0.158</v>
      </c>
      <c r="G12" s="344">
        <v>0.186</v>
      </c>
      <c r="H12" s="345">
        <v>0.51300000000000001</v>
      </c>
      <c r="I12" s="690"/>
      <c r="J12" s="687"/>
      <c r="K12" s="688"/>
      <c r="L12" s="689"/>
      <c r="M12" s="687"/>
      <c r="N12" s="688"/>
      <c r="O12" s="689"/>
      <c r="P12" s="686"/>
      <c r="Q12" s="687"/>
      <c r="R12" s="688"/>
      <c r="S12" s="689"/>
      <c r="T12" s="687"/>
      <c r="U12" s="688"/>
      <c r="V12" s="691"/>
    </row>
    <row r="13" spans="1:22" x14ac:dyDescent="0.2">
      <c r="A13" s="1303">
        <v>2013</v>
      </c>
      <c r="B13" s="337">
        <f>'9'!B13</f>
        <v>35</v>
      </c>
      <c r="C13" s="343">
        <f>27/35</f>
        <v>0.77142857142857146</v>
      </c>
      <c r="D13" s="344">
        <f>5/35</f>
        <v>0.14285714285714285</v>
      </c>
      <c r="E13" s="345">
        <f>1/35</f>
        <v>2.8571428571428571E-2</v>
      </c>
      <c r="F13" s="343">
        <v>0.19</v>
      </c>
      <c r="G13" s="344">
        <v>0.51</v>
      </c>
      <c r="H13" s="345">
        <v>0.3</v>
      </c>
      <c r="I13" s="690"/>
      <c r="J13" s="687"/>
      <c r="K13" s="688"/>
      <c r="L13" s="689"/>
      <c r="M13" s="687"/>
      <c r="N13" s="688"/>
      <c r="O13" s="689"/>
      <c r="P13" s="686"/>
      <c r="Q13" s="687"/>
      <c r="R13" s="688"/>
      <c r="S13" s="689"/>
      <c r="T13" s="687"/>
      <c r="U13" s="688"/>
      <c r="V13" s="691"/>
    </row>
    <row r="14" spans="1:22" x14ac:dyDescent="0.2">
      <c r="A14" s="1303">
        <v>2014</v>
      </c>
      <c r="B14" s="337">
        <f>'9'!B14</f>
        <v>26</v>
      </c>
      <c r="C14" s="343">
        <f>20/26</f>
        <v>0.76923076923076927</v>
      </c>
      <c r="D14" s="344">
        <f>5/26</f>
        <v>0.19230769230769232</v>
      </c>
      <c r="E14" s="345">
        <f>1/26</f>
        <v>3.8461538461538464E-2</v>
      </c>
      <c r="F14" s="343">
        <v>0.19</v>
      </c>
      <c r="G14" s="344">
        <v>0.46</v>
      </c>
      <c r="H14" s="345">
        <v>0.35</v>
      </c>
      <c r="I14" s="690"/>
      <c r="J14" s="687"/>
      <c r="K14" s="688"/>
      <c r="L14" s="689"/>
      <c r="M14" s="687"/>
      <c r="N14" s="688"/>
      <c r="O14" s="689"/>
      <c r="P14" s="686"/>
      <c r="Q14" s="687"/>
      <c r="R14" s="688"/>
      <c r="S14" s="689"/>
      <c r="T14" s="687"/>
      <c r="U14" s="688"/>
      <c r="V14" s="691"/>
    </row>
    <row r="15" spans="1:22" x14ac:dyDescent="0.2">
      <c r="A15" s="1303">
        <v>2015</v>
      </c>
      <c r="B15" s="337" t="e">
        <v>#N/A</v>
      </c>
      <c r="C15" s="343" t="e">
        <v>#N/A</v>
      </c>
      <c r="D15" s="344" t="e">
        <v>#N/A</v>
      </c>
      <c r="E15" s="345" t="e">
        <v>#N/A</v>
      </c>
      <c r="F15" s="343" t="e">
        <v>#N/A</v>
      </c>
      <c r="G15" s="344" t="e">
        <v>#N/A</v>
      </c>
      <c r="H15" s="345" t="e">
        <v>#N/A</v>
      </c>
      <c r="I15" s="682"/>
      <c r="J15" s="347"/>
      <c r="K15" s="348"/>
      <c r="L15" s="349"/>
      <c r="M15" s="347"/>
      <c r="N15" s="348"/>
      <c r="O15" s="349"/>
      <c r="P15" s="810">
        <v>45</v>
      </c>
      <c r="Q15" s="679">
        <v>0.67</v>
      </c>
      <c r="R15" s="350">
        <v>0.2</v>
      </c>
      <c r="S15" s="680">
        <v>0.13</v>
      </c>
      <c r="T15" s="679">
        <v>0.05</v>
      </c>
      <c r="U15" s="350">
        <v>0.09</v>
      </c>
      <c r="V15" s="351">
        <v>0.86</v>
      </c>
    </row>
    <row r="16" spans="1:22" x14ac:dyDescent="0.2">
      <c r="A16" s="1303">
        <v>2016</v>
      </c>
      <c r="B16" s="337" t="e">
        <v>#N/A</v>
      </c>
      <c r="C16" s="343" t="e">
        <v>#N/A</v>
      </c>
      <c r="D16" s="344" t="e">
        <v>#N/A</v>
      </c>
      <c r="E16" s="345" t="e">
        <v>#N/A</v>
      </c>
      <c r="F16" s="343" t="e">
        <v>#N/A</v>
      </c>
      <c r="G16" s="344" t="e">
        <v>#N/A</v>
      </c>
      <c r="H16" s="345" t="e">
        <v>#N/A</v>
      </c>
      <c r="I16" s="346"/>
      <c r="J16" s="347"/>
      <c r="K16" s="348"/>
      <c r="L16" s="349"/>
      <c r="M16" s="347"/>
      <c r="N16" s="348"/>
      <c r="O16" s="349"/>
      <c r="P16" s="337">
        <v>40</v>
      </c>
      <c r="Q16" s="343">
        <v>0.77</v>
      </c>
      <c r="R16" s="344">
        <v>0.13</v>
      </c>
      <c r="S16" s="345">
        <v>0.1</v>
      </c>
      <c r="T16" s="343">
        <v>7.0000000000000007E-2</v>
      </c>
      <c r="U16" s="344">
        <v>0.15</v>
      </c>
      <c r="V16" s="352">
        <v>0.78</v>
      </c>
    </row>
    <row r="17" spans="1:22" x14ac:dyDescent="0.2">
      <c r="A17" s="1303">
        <v>2017</v>
      </c>
      <c r="B17" s="337" t="e">
        <v>#N/A</v>
      </c>
      <c r="C17" s="343" t="e">
        <v>#N/A</v>
      </c>
      <c r="D17" s="344" t="e">
        <v>#N/A</v>
      </c>
      <c r="E17" s="345" t="e">
        <v>#N/A</v>
      </c>
      <c r="F17" s="343" t="e">
        <v>#N/A</v>
      </c>
      <c r="G17" s="344" t="e">
        <v>#N/A</v>
      </c>
      <c r="H17" s="345" t="e">
        <v>#N/A</v>
      </c>
      <c r="I17" s="346"/>
      <c r="J17" s="347"/>
      <c r="K17" s="348"/>
      <c r="L17" s="349"/>
      <c r="M17" s="347"/>
      <c r="N17" s="348"/>
      <c r="O17" s="349"/>
      <c r="P17" s="337">
        <v>55</v>
      </c>
      <c r="Q17" s="343">
        <v>0.65</v>
      </c>
      <c r="R17" s="344">
        <v>0.22</v>
      </c>
      <c r="S17" s="345">
        <v>0.13</v>
      </c>
      <c r="T17" s="343">
        <v>0.04</v>
      </c>
      <c r="U17" s="344">
        <v>0.14000000000000001</v>
      </c>
      <c r="V17" s="352">
        <v>0.82</v>
      </c>
    </row>
    <row r="18" spans="1:22" x14ac:dyDescent="0.2">
      <c r="A18" s="1303">
        <v>2018</v>
      </c>
      <c r="B18" s="337" t="e">
        <v>#N/A</v>
      </c>
      <c r="C18" s="343" t="e">
        <v>#N/A</v>
      </c>
      <c r="D18" s="344" t="e">
        <v>#N/A</v>
      </c>
      <c r="E18" s="345" t="e">
        <v>#N/A</v>
      </c>
      <c r="F18" s="343" t="e">
        <v>#N/A</v>
      </c>
      <c r="G18" s="344" t="e">
        <v>#N/A</v>
      </c>
      <c r="H18" s="345" t="e">
        <v>#N/A</v>
      </c>
      <c r="I18" s="346"/>
      <c r="J18" s="347"/>
      <c r="K18" s="348"/>
      <c r="L18" s="349"/>
      <c r="M18" s="347"/>
      <c r="N18" s="348"/>
      <c r="O18" s="349"/>
      <c r="P18" s="337">
        <v>70</v>
      </c>
      <c r="Q18" s="343">
        <v>0.73</v>
      </c>
      <c r="R18" s="344">
        <v>0.14000000000000001</v>
      </c>
      <c r="S18" s="345">
        <v>0.13</v>
      </c>
      <c r="T18" s="343">
        <v>0.04</v>
      </c>
      <c r="U18" s="344">
        <v>0.09</v>
      </c>
      <c r="V18" s="352">
        <v>0.87</v>
      </c>
    </row>
    <row r="19" spans="1:22" x14ac:dyDescent="0.2">
      <c r="A19" s="1303">
        <v>2019</v>
      </c>
      <c r="B19" s="337" t="e">
        <v>#N/A</v>
      </c>
      <c r="C19" s="343" t="e">
        <v>#N/A</v>
      </c>
      <c r="D19" s="344" t="e">
        <v>#N/A</v>
      </c>
      <c r="E19" s="345" t="e">
        <v>#N/A</v>
      </c>
      <c r="F19" s="343" t="e">
        <v>#N/A</v>
      </c>
      <c r="G19" s="344" t="e">
        <v>#N/A</v>
      </c>
      <c r="H19" s="345" t="e">
        <v>#N/A</v>
      </c>
      <c r="I19" s="346"/>
      <c r="J19" s="347"/>
      <c r="K19" s="348"/>
      <c r="L19" s="349"/>
      <c r="M19" s="347"/>
      <c r="N19" s="348"/>
      <c r="O19" s="349"/>
      <c r="P19" s="337" t="e">
        <v>#N/A</v>
      </c>
      <c r="Q19" s="343">
        <v>0.73</v>
      </c>
      <c r="R19" s="344">
        <v>0.16</v>
      </c>
      <c r="S19" s="345">
        <v>0.11</v>
      </c>
      <c r="T19" s="343">
        <v>0.03</v>
      </c>
      <c r="U19" s="344">
        <v>7.0000000000000007E-2</v>
      </c>
      <c r="V19" s="352">
        <v>0.9</v>
      </c>
    </row>
    <row r="20" spans="1:22" x14ac:dyDescent="0.2">
      <c r="A20" s="1303">
        <v>2020</v>
      </c>
      <c r="B20" s="337" t="e">
        <v>#N/A</v>
      </c>
      <c r="C20" s="343" t="e">
        <v>#N/A</v>
      </c>
      <c r="D20" s="344" t="e">
        <v>#N/A</v>
      </c>
      <c r="E20" s="345" t="e">
        <v>#N/A</v>
      </c>
      <c r="F20" s="343" t="e">
        <v>#N/A</v>
      </c>
      <c r="G20" s="344" t="e">
        <v>#N/A</v>
      </c>
      <c r="H20" s="345" t="e">
        <v>#N/A</v>
      </c>
      <c r="I20" s="346"/>
      <c r="J20" s="347"/>
      <c r="K20" s="348"/>
      <c r="L20" s="349"/>
      <c r="M20" s="347"/>
      <c r="N20" s="348"/>
      <c r="O20" s="349"/>
      <c r="P20" s="337" t="e">
        <v>#N/A</v>
      </c>
      <c r="Q20" s="343">
        <v>0.76</v>
      </c>
      <c r="R20" s="344">
        <v>0.13</v>
      </c>
      <c r="S20" s="345">
        <v>0.11</v>
      </c>
      <c r="T20" s="343">
        <v>2.5000000000000001E-2</v>
      </c>
      <c r="U20" s="344">
        <v>7.4999999999999997E-2</v>
      </c>
      <c r="V20" s="352">
        <v>0.9</v>
      </c>
    </row>
    <row r="21" spans="1:22" x14ac:dyDescent="0.2">
      <c r="A21" s="1303">
        <v>2021</v>
      </c>
      <c r="B21" s="337" t="e">
        <v>#N/A</v>
      </c>
      <c r="C21" s="343" t="e">
        <v>#N/A</v>
      </c>
      <c r="D21" s="344" t="e">
        <v>#N/A</v>
      </c>
      <c r="E21" s="345" t="e">
        <v>#N/A</v>
      </c>
      <c r="F21" s="343" t="e">
        <v>#N/A</v>
      </c>
      <c r="G21" s="344" t="e">
        <v>#N/A</v>
      </c>
      <c r="H21" s="345" t="e">
        <v>#N/A</v>
      </c>
      <c r="I21" s="346"/>
      <c r="J21" s="347"/>
      <c r="K21" s="348"/>
      <c r="L21" s="349"/>
      <c r="M21" s="347"/>
      <c r="N21" s="348"/>
      <c r="O21" s="349"/>
      <c r="P21" s="337" t="e">
        <v>#N/A</v>
      </c>
      <c r="Q21" s="343">
        <v>0.76800000000000002</v>
      </c>
      <c r="R21" s="344">
        <v>0.11600000000000001</v>
      </c>
      <c r="S21" s="345">
        <v>0.11600000000000001</v>
      </c>
      <c r="T21" s="343">
        <v>2.8000000000000001E-2</v>
      </c>
      <c r="U21" s="344">
        <v>5.8000000000000003E-2</v>
      </c>
      <c r="V21" s="352">
        <v>0.91400000000000003</v>
      </c>
    </row>
    <row r="22" spans="1:22" x14ac:dyDescent="0.2">
      <c r="A22" s="1303">
        <v>2022</v>
      </c>
      <c r="B22" s="337" t="e">
        <v>#N/A</v>
      </c>
      <c r="C22" s="343" t="e">
        <v>#N/A</v>
      </c>
      <c r="D22" s="344" t="e">
        <v>#N/A</v>
      </c>
      <c r="E22" s="345" t="e">
        <v>#N/A</v>
      </c>
      <c r="F22" s="343" t="e">
        <v>#N/A</v>
      </c>
      <c r="G22" s="344" t="e">
        <v>#N/A</v>
      </c>
      <c r="H22" s="345" t="e">
        <v>#N/A</v>
      </c>
      <c r="I22" s="346"/>
      <c r="J22" s="347"/>
      <c r="K22" s="348"/>
      <c r="L22" s="349"/>
      <c r="M22" s="347"/>
      <c r="N22" s="348"/>
      <c r="O22" s="349"/>
      <c r="P22" s="337" t="e">
        <v>#N/A</v>
      </c>
      <c r="Q22" s="343">
        <v>0.73799999999999999</v>
      </c>
      <c r="R22" s="344">
        <v>0.115</v>
      </c>
      <c r="S22" s="345">
        <v>0.14799999999999999</v>
      </c>
      <c r="T22" s="343">
        <v>8.9999999999999993E-3</v>
      </c>
      <c r="U22" s="344">
        <v>1.6E-2</v>
      </c>
      <c r="V22" s="352">
        <v>0.97499999999999998</v>
      </c>
    </row>
    <row r="23" spans="1:22" x14ac:dyDescent="0.2">
      <c r="A23" s="1303">
        <v>2023</v>
      </c>
      <c r="B23" s="337" t="e">
        <v>#N/A</v>
      </c>
      <c r="C23" s="343" t="e">
        <v>#N/A</v>
      </c>
      <c r="D23" s="344" t="e">
        <v>#N/A</v>
      </c>
      <c r="E23" s="345" t="e">
        <v>#N/A</v>
      </c>
      <c r="F23" s="343" t="e">
        <v>#N/A</v>
      </c>
      <c r="G23" s="344" t="e">
        <v>#N/A</v>
      </c>
      <c r="H23" s="345" t="e">
        <v>#N/A</v>
      </c>
      <c r="I23" s="346"/>
      <c r="J23" s="347"/>
      <c r="K23" s="348"/>
      <c r="L23" s="349"/>
      <c r="M23" s="347"/>
      <c r="N23" s="348"/>
      <c r="O23" s="349"/>
      <c r="P23" s="337" t="e">
        <v>#N/A</v>
      </c>
      <c r="Q23" s="343" t="e">
        <v>#N/A</v>
      </c>
      <c r="R23" s="344" t="e">
        <v>#N/A</v>
      </c>
      <c r="S23" s="345" t="e">
        <v>#N/A</v>
      </c>
      <c r="T23" s="343" t="e">
        <v>#N/A</v>
      </c>
      <c r="U23" s="344" t="e">
        <v>#N/A</v>
      </c>
      <c r="V23" s="352" t="e">
        <v>#N/A</v>
      </c>
    </row>
    <row r="24" spans="1:22" x14ac:dyDescent="0.2">
      <c r="A24" s="1303">
        <v>2024</v>
      </c>
      <c r="B24" s="337" t="e">
        <v>#N/A</v>
      </c>
      <c r="C24" s="343" t="e">
        <v>#N/A</v>
      </c>
      <c r="D24" s="344" t="e">
        <v>#N/A</v>
      </c>
      <c r="E24" s="345" t="e">
        <v>#N/A</v>
      </c>
      <c r="F24" s="343" t="e">
        <v>#N/A</v>
      </c>
      <c r="G24" s="344" t="e">
        <v>#N/A</v>
      </c>
      <c r="H24" s="345" t="e">
        <v>#N/A</v>
      </c>
      <c r="I24" s="681">
        <v>38</v>
      </c>
      <c r="J24" s="685">
        <f>27/38</f>
        <v>0.71052631578947367</v>
      </c>
      <c r="K24" s="350">
        <f>6/38</f>
        <v>0.15789473684210525</v>
      </c>
      <c r="L24" s="680">
        <f>5/38</f>
        <v>0.13157894736842105</v>
      </c>
      <c r="M24" s="679">
        <v>7.0000000000000007E-2</v>
      </c>
      <c r="N24" s="350">
        <v>0.11</v>
      </c>
      <c r="O24" s="812">
        <v>0.82</v>
      </c>
      <c r="P24" s="337" t="e">
        <v>#N/A</v>
      </c>
      <c r="Q24" s="343" t="e">
        <v>#N/A</v>
      </c>
      <c r="R24" s="344" t="e">
        <v>#N/A</v>
      </c>
      <c r="S24" s="345" t="e">
        <v>#N/A</v>
      </c>
      <c r="T24" s="343" t="e">
        <v>#N/A</v>
      </c>
      <c r="U24" s="344" t="e">
        <v>#N/A</v>
      </c>
      <c r="V24" s="352" t="e">
        <v>#N/A</v>
      </c>
    </row>
    <row r="25" spans="1:22" x14ac:dyDescent="0.2">
      <c r="A25" s="1303">
        <v>2025</v>
      </c>
      <c r="B25" s="337" t="e">
        <v>#N/A</v>
      </c>
      <c r="C25" s="343" t="e">
        <v>#N/A</v>
      </c>
      <c r="D25" s="344" t="e">
        <v>#N/A</v>
      </c>
      <c r="E25" s="345" t="e">
        <v>#N/A</v>
      </c>
      <c r="F25" s="343" t="e">
        <v>#N/A</v>
      </c>
      <c r="G25" s="344" t="e">
        <v>#N/A</v>
      </c>
      <c r="H25" s="345" t="e">
        <v>#N/A</v>
      </c>
      <c r="I25" s="337" t="e">
        <v>#N/A</v>
      </c>
      <c r="J25" s="343" t="e">
        <v>#N/A</v>
      </c>
      <c r="K25" s="344" t="e">
        <v>#N/A</v>
      </c>
      <c r="L25" s="345" t="e">
        <v>#N/A</v>
      </c>
      <c r="M25" s="343" t="e">
        <v>#N/A</v>
      </c>
      <c r="N25" s="344" t="e">
        <v>#N/A</v>
      </c>
      <c r="O25" s="345" t="e">
        <v>#N/A</v>
      </c>
      <c r="P25" s="337" t="e">
        <v>#N/A</v>
      </c>
      <c r="Q25" s="343" t="e">
        <v>#N/A</v>
      </c>
      <c r="R25" s="344" t="e">
        <v>#N/A</v>
      </c>
      <c r="S25" s="345" t="e">
        <v>#N/A</v>
      </c>
      <c r="T25" s="343" t="e">
        <v>#N/A</v>
      </c>
      <c r="U25" s="344" t="e">
        <v>#N/A</v>
      </c>
      <c r="V25" s="352" t="e">
        <v>#N/A</v>
      </c>
    </row>
    <row r="26" spans="1:22" x14ac:dyDescent="0.2">
      <c r="A26" s="1303">
        <v>2026</v>
      </c>
      <c r="B26" s="337" t="e">
        <v>#N/A</v>
      </c>
      <c r="C26" s="343" t="e">
        <v>#N/A</v>
      </c>
      <c r="D26" s="344" t="e">
        <v>#N/A</v>
      </c>
      <c r="E26" s="345" t="e">
        <v>#N/A</v>
      </c>
      <c r="F26" s="343" t="e">
        <v>#N/A</v>
      </c>
      <c r="G26" s="344" t="e">
        <v>#N/A</v>
      </c>
      <c r="H26" s="345" t="e">
        <v>#N/A</v>
      </c>
      <c r="I26" s="337" t="e">
        <v>#N/A</v>
      </c>
      <c r="J26" s="343" t="e">
        <v>#N/A</v>
      </c>
      <c r="K26" s="344" t="e">
        <v>#N/A</v>
      </c>
      <c r="L26" s="345" t="e">
        <v>#N/A</v>
      </c>
      <c r="M26" s="343" t="e">
        <v>#N/A</v>
      </c>
      <c r="N26" s="344" t="e">
        <v>#N/A</v>
      </c>
      <c r="O26" s="345" t="e">
        <v>#N/A</v>
      </c>
      <c r="P26" s="337" t="e">
        <v>#N/A</v>
      </c>
      <c r="Q26" s="343" t="e">
        <v>#N/A</v>
      </c>
      <c r="R26" s="344" t="e">
        <v>#N/A</v>
      </c>
      <c r="S26" s="345" t="e">
        <v>#N/A</v>
      </c>
      <c r="T26" s="343" t="e">
        <v>#N/A</v>
      </c>
      <c r="U26" s="344" t="e">
        <v>#N/A</v>
      </c>
      <c r="V26" s="352" t="e">
        <v>#N/A</v>
      </c>
    </row>
    <row r="27" spans="1:22" x14ac:dyDescent="0.2">
      <c r="A27" s="1303">
        <v>2027</v>
      </c>
      <c r="B27" s="337" t="e">
        <v>#N/A</v>
      </c>
      <c r="C27" s="343" t="e">
        <v>#N/A</v>
      </c>
      <c r="D27" s="344" t="e">
        <v>#N/A</v>
      </c>
      <c r="E27" s="345" t="e">
        <v>#N/A</v>
      </c>
      <c r="F27" s="343" t="e">
        <v>#N/A</v>
      </c>
      <c r="G27" s="344" t="e">
        <v>#N/A</v>
      </c>
      <c r="H27" s="345" t="e">
        <v>#N/A</v>
      </c>
      <c r="I27" s="337" t="e">
        <v>#N/A</v>
      </c>
      <c r="J27" s="343" t="e">
        <v>#N/A</v>
      </c>
      <c r="K27" s="344" t="e">
        <v>#N/A</v>
      </c>
      <c r="L27" s="345" t="e">
        <v>#N/A</v>
      </c>
      <c r="M27" s="343" t="e">
        <v>#N/A</v>
      </c>
      <c r="N27" s="344" t="e">
        <v>#N/A</v>
      </c>
      <c r="O27" s="345" t="e">
        <v>#N/A</v>
      </c>
      <c r="P27" s="337" t="e">
        <v>#N/A</v>
      </c>
      <c r="Q27" s="343" t="e">
        <v>#N/A</v>
      </c>
      <c r="R27" s="344" t="e">
        <v>#N/A</v>
      </c>
      <c r="S27" s="345" t="e">
        <v>#N/A</v>
      </c>
      <c r="T27" s="343" t="e">
        <v>#N/A</v>
      </c>
      <c r="U27" s="344" t="e">
        <v>#N/A</v>
      </c>
      <c r="V27" s="352" t="e">
        <v>#N/A</v>
      </c>
    </row>
    <row r="28" spans="1:22" x14ac:dyDescent="0.2">
      <c r="A28" s="1303">
        <v>2028</v>
      </c>
      <c r="B28" s="337" t="e">
        <v>#N/A</v>
      </c>
      <c r="C28" s="343" t="e">
        <v>#N/A</v>
      </c>
      <c r="D28" s="344" t="e">
        <v>#N/A</v>
      </c>
      <c r="E28" s="345" t="e">
        <v>#N/A</v>
      </c>
      <c r="F28" s="343" t="e">
        <v>#N/A</v>
      </c>
      <c r="G28" s="344" t="e">
        <v>#N/A</v>
      </c>
      <c r="H28" s="345" t="e">
        <v>#N/A</v>
      </c>
      <c r="I28" s="337" t="e">
        <v>#N/A</v>
      </c>
      <c r="J28" s="343" t="e">
        <v>#N/A</v>
      </c>
      <c r="K28" s="344" t="e">
        <v>#N/A</v>
      </c>
      <c r="L28" s="345" t="e">
        <v>#N/A</v>
      </c>
      <c r="M28" s="343" t="e">
        <v>#N/A</v>
      </c>
      <c r="N28" s="344" t="e">
        <v>#N/A</v>
      </c>
      <c r="O28" s="345" t="e">
        <v>#N/A</v>
      </c>
      <c r="P28" s="337" t="e">
        <v>#N/A</v>
      </c>
      <c r="Q28" s="343" t="e">
        <v>#N/A</v>
      </c>
      <c r="R28" s="344" t="e">
        <v>#N/A</v>
      </c>
      <c r="S28" s="345" t="e">
        <v>#N/A</v>
      </c>
      <c r="T28" s="343" t="e">
        <v>#N/A</v>
      </c>
      <c r="U28" s="344" t="e">
        <v>#N/A</v>
      </c>
      <c r="V28" s="352" t="e">
        <v>#N/A</v>
      </c>
    </row>
    <row r="29" spans="1:22" x14ac:dyDescent="0.2">
      <c r="A29" s="1303">
        <v>2029</v>
      </c>
      <c r="B29" s="337" t="e">
        <v>#N/A</v>
      </c>
      <c r="C29" s="343" t="e">
        <v>#N/A</v>
      </c>
      <c r="D29" s="344" t="e">
        <v>#N/A</v>
      </c>
      <c r="E29" s="345" t="e">
        <v>#N/A</v>
      </c>
      <c r="F29" s="343" t="e">
        <v>#N/A</v>
      </c>
      <c r="G29" s="344" t="e">
        <v>#N/A</v>
      </c>
      <c r="H29" s="345" t="e">
        <v>#N/A</v>
      </c>
      <c r="I29" s="337" t="e">
        <v>#N/A</v>
      </c>
      <c r="J29" s="343" t="e">
        <v>#N/A</v>
      </c>
      <c r="K29" s="344" t="e">
        <v>#N/A</v>
      </c>
      <c r="L29" s="345" t="e">
        <v>#N/A</v>
      </c>
      <c r="M29" s="343" t="e">
        <v>#N/A</v>
      </c>
      <c r="N29" s="344" t="e">
        <v>#N/A</v>
      </c>
      <c r="O29" s="345" t="e">
        <v>#N/A</v>
      </c>
      <c r="P29" s="337" t="e">
        <v>#N/A</v>
      </c>
      <c r="Q29" s="343" t="e">
        <v>#N/A</v>
      </c>
      <c r="R29" s="344" t="e">
        <v>#N/A</v>
      </c>
      <c r="S29" s="345" t="e">
        <v>#N/A</v>
      </c>
      <c r="T29" s="343" t="e">
        <v>#N/A</v>
      </c>
      <c r="U29" s="344" t="e">
        <v>#N/A</v>
      </c>
      <c r="V29" s="352" t="e">
        <v>#N/A</v>
      </c>
    </row>
    <row r="30" spans="1:22" ht="13.5" thickBot="1" x14ac:dyDescent="0.25">
      <c r="A30" s="1304">
        <v>2030</v>
      </c>
      <c r="B30" s="674" t="e">
        <v>#N/A</v>
      </c>
      <c r="C30" s="675" t="e">
        <v>#N/A</v>
      </c>
      <c r="D30" s="676" t="e">
        <v>#N/A</v>
      </c>
      <c r="E30" s="677" t="e">
        <v>#N/A</v>
      </c>
      <c r="F30" s="675" t="e">
        <v>#N/A</v>
      </c>
      <c r="G30" s="676" t="e">
        <v>#N/A</v>
      </c>
      <c r="H30" s="677" t="e">
        <v>#N/A</v>
      </c>
      <c r="I30" s="674" t="e">
        <v>#N/A</v>
      </c>
      <c r="J30" s="675" t="e">
        <v>#N/A</v>
      </c>
      <c r="K30" s="676" t="e">
        <v>#N/A</v>
      </c>
      <c r="L30" s="677" t="e">
        <v>#N/A</v>
      </c>
      <c r="M30" s="675" t="e">
        <v>#N/A</v>
      </c>
      <c r="N30" s="676" t="e">
        <v>#N/A</v>
      </c>
      <c r="O30" s="677" t="e">
        <v>#N/A</v>
      </c>
      <c r="P30" s="674" t="e">
        <v>#N/A</v>
      </c>
      <c r="Q30" s="675" t="e">
        <v>#N/A</v>
      </c>
      <c r="R30" s="676" t="e">
        <v>#N/A</v>
      </c>
      <c r="S30" s="677" t="e">
        <v>#N/A</v>
      </c>
      <c r="T30" s="675" t="e">
        <v>#N/A</v>
      </c>
      <c r="U30" s="676" t="e">
        <v>#N/A</v>
      </c>
      <c r="V30" s="678" t="e">
        <v>#N/A</v>
      </c>
    </row>
  </sheetData>
  <hyperlinks>
    <hyperlink ref="A5" location="INDICE!A8" display="VOLVER AL INDICE" xr:uid="{DC4A57C6-97E3-4E82-B2E1-BAEBFBF885E9}"/>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9A1C7-88E5-4370-BAF9-DF94AE5D359D}">
  <dimension ref="A1:T939"/>
  <sheetViews>
    <sheetView zoomScale="130" zoomScaleNormal="130" workbookViewId="0">
      <pane xSplit="1" ySplit="9" topLeftCell="G10" activePane="bottomRight" state="frozen"/>
      <selection pane="topRight" activeCell="B1" sqref="B1"/>
      <selection pane="bottomLeft" activeCell="A10" sqref="A10"/>
      <selection pane="bottomRight" activeCell="N15" sqref="N15"/>
    </sheetView>
  </sheetViews>
  <sheetFormatPr baseColWidth="10" defaultColWidth="14.42578125" defaultRowHeight="11.25" x14ac:dyDescent="0.2"/>
  <cols>
    <col min="1" max="1" width="9.85546875" style="81" customWidth="1"/>
    <col min="2" max="19" width="12.28515625" style="81" customWidth="1"/>
    <col min="20" max="20" width="11.42578125" style="76" customWidth="1"/>
    <col min="21" max="16384" width="14.42578125" style="76"/>
  </cols>
  <sheetData>
    <row r="1" spans="1:20" ht="3" customHeight="1" x14ac:dyDescent="0.2">
      <c r="A1" s="562"/>
      <c r="B1" s="152"/>
      <c r="C1" s="152"/>
      <c r="D1" s="236"/>
      <c r="E1" s="271"/>
      <c r="F1" s="271"/>
      <c r="G1" s="271"/>
      <c r="H1" s="271"/>
      <c r="I1" s="271"/>
      <c r="J1" s="271"/>
      <c r="K1" s="751"/>
      <c r="L1" s="751"/>
      <c r="M1" s="751"/>
      <c r="N1" s="751"/>
      <c r="O1" s="751"/>
      <c r="P1" s="752"/>
      <c r="Q1" s="752"/>
      <c r="R1" s="751"/>
      <c r="S1" s="332"/>
      <c r="T1" s="753"/>
    </row>
    <row r="2" spans="1:20" x14ac:dyDescent="0.2">
      <c r="A2" s="563" t="s">
        <v>13</v>
      </c>
      <c r="B2" s="450" t="s">
        <v>231</v>
      </c>
      <c r="C2" s="199"/>
      <c r="D2" s="199"/>
      <c r="E2" s="199"/>
      <c r="F2" s="199"/>
      <c r="G2" s="199"/>
      <c r="H2" s="199"/>
      <c r="I2" s="199"/>
      <c r="J2" s="199"/>
      <c r="K2" s="199"/>
      <c r="L2" s="199"/>
      <c r="M2" s="199"/>
      <c r="N2" s="199"/>
      <c r="O2" s="199"/>
      <c r="P2" s="197"/>
      <c r="Q2" s="197"/>
      <c r="R2" s="199"/>
      <c r="S2" s="185"/>
      <c r="T2" s="753"/>
    </row>
    <row r="3" spans="1:20" x14ac:dyDescent="0.2">
      <c r="A3" s="563" t="s">
        <v>14</v>
      </c>
      <c r="B3" s="450" t="s">
        <v>245</v>
      </c>
      <c r="C3" s="199"/>
      <c r="D3" s="199"/>
      <c r="E3" s="199"/>
      <c r="F3" s="199"/>
      <c r="G3" s="199"/>
      <c r="H3" s="199"/>
      <c r="I3" s="199"/>
      <c r="J3" s="199"/>
      <c r="K3" s="199"/>
      <c r="L3" s="199"/>
      <c r="M3" s="199"/>
      <c r="N3" s="199"/>
      <c r="O3" s="199"/>
      <c r="P3" s="185"/>
      <c r="Q3" s="185"/>
      <c r="R3" s="199"/>
      <c r="S3" s="185"/>
      <c r="T3" s="753"/>
    </row>
    <row r="4" spans="1:20" ht="2.25" customHeight="1" x14ac:dyDescent="0.2">
      <c r="A4" s="793"/>
      <c r="B4" s="800"/>
      <c r="C4" s="779"/>
      <c r="D4" s="779"/>
      <c r="E4" s="779"/>
      <c r="F4" s="779"/>
      <c r="G4" s="779"/>
      <c r="H4" s="779"/>
      <c r="I4" s="779"/>
      <c r="J4" s="779"/>
      <c r="K4" s="779"/>
      <c r="L4" s="779"/>
      <c r="M4" s="779"/>
      <c r="N4" s="779"/>
      <c r="O4" s="779"/>
      <c r="P4" s="779"/>
      <c r="Q4" s="779"/>
      <c r="R4" s="779"/>
      <c r="S4" s="780"/>
      <c r="T4" s="753"/>
    </row>
    <row r="5" spans="1:20" ht="21" customHeight="1" x14ac:dyDescent="0.2">
      <c r="A5" s="565" t="s">
        <v>84</v>
      </c>
      <c r="B5" s="801"/>
      <c r="C5" s="802"/>
      <c r="D5" s="802"/>
      <c r="E5" s="802"/>
      <c r="F5" s="802"/>
      <c r="G5" s="802"/>
      <c r="H5" s="802"/>
      <c r="I5" s="802"/>
      <c r="J5" s="802"/>
      <c r="K5" s="802"/>
      <c r="L5" s="802"/>
      <c r="M5" s="802"/>
      <c r="N5" s="802"/>
      <c r="O5" s="802"/>
      <c r="P5" s="802"/>
      <c r="Q5" s="802"/>
      <c r="R5" s="802"/>
      <c r="S5" s="803"/>
      <c r="T5" s="753"/>
    </row>
    <row r="6" spans="1:20" ht="2.25" customHeight="1" x14ac:dyDescent="0.2">
      <c r="A6" s="794"/>
      <c r="B6" s="804"/>
      <c r="C6" s="173"/>
      <c r="D6" s="173"/>
      <c r="E6" s="173"/>
      <c r="F6" s="173"/>
      <c r="G6" s="173"/>
      <c r="H6" s="173"/>
      <c r="I6" s="173"/>
      <c r="J6" s="173"/>
      <c r="K6" s="173"/>
      <c r="L6" s="173"/>
      <c r="M6" s="173"/>
      <c r="N6" s="173"/>
      <c r="O6" s="173"/>
      <c r="P6" s="173"/>
      <c r="Q6" s="173"/>
      <c r="R6" s="173"/>
      <c r="S6" s="174"/>
      <c r="T6" s="753"/>
    </row>
    <row r="7" spans="1:20" ht="22.5" x14ac:dyDescent="0.2">
      <c r="A7" s="564" t="s">
        <v>15</v>
      </c>
      <c r="B7" s="787" t="s">
        <v>48</v>
      </c>
      <c r="C7" s="176" t="s">
        <v>48</v>
      </c>
      <c r="D7" s="175" t="s">
        <v>48</v>
      </c>
      <c r="E7" s="175" t="s">
        <v>48</v>
      </c>
      <c r="F7" s="175" t="s">
        <v>48</v>
      </c>
      <c r="G7" s="175" t="s">
        <v>48</v>
      </c>
      <c r="H7" s="175" t="s">
        <v>48</v>
      </c>
      <c r="I7" s="175"/>
      <c r="J7" s="175" t="s">
        <v>48</v>
      </c>
      <c r="K7" s="176" t="s">
        <v>48</v>
      </c>
      <c r="L7" s="176" t="s">
        <v>48</v>
      </c>
      <c r="M7" s="175" t="s">
        <v>48</v>
      </c>
      <c r="N7" s="175" t="s">
        <v>48</v>
      </c>
      <c r="O7" s="175" t="s">
        <v>48</v>
      </c>
      <c r="P7" s="754" t="s">
        <v>48</v>
      </c>
      <c r="Q7" s="825" t="s">
        <v>19</v>
      </c>
      <c r="R7" s="755" t="s">
        <v>19</v>
      </c>
      <c r="S7" s="177" t="s">
        <v>19</v>
      </c>
      <c r="T7" s="753"/>
    </row>
    <row r="8" spans="1:20" ht="12.75" customHeight="1" x14ac:dyDescent="0.2">
      <c r="A8" s="795"/>
      <c r="B8" s="788" t="s">
        <v>28</v>
      </c>
      <c r="C8" s="201" t="s">
        <v>246</v>
      </c>
      <c r="D8" s="200"/>
      <c r="E8" s="329"/>
      <c r="F8" s="329"/>
      <c r="G8" s="329"/>
      <c r="H8" s="329"/>
      <c r="I8" s="814"/>
      <c r="J8" s="331"/>
      <c r="K8" s="201" t="s">
        <v>250</v>
      </c>
      <c r="L8" s="201"/>
      <c r="M8" s="200"/>
      <c r="N8" s="329"/>
      <c r="O8" s="329"/>
      <c r="P8" s="331"/>
      <c r="Q8" s="826" t="s">
        <v>258</v>
      </c>
      <c r="R8" s="756"/>
      <c r="S8" s="202"/>
      <c r="T8" s="753"/>
    </row>
    <row r="9" spans="1:20" ht="22.5" x14ac:dyDescent="0.2">
      <c r="A9" s="563" t="s">
        <v>24</v>
      </c>
      <c r="B9" s="789" t="s">
        <v>28</v>
      </c>
      <c r="C9" s="757" t="s">
        <v>232</v>
      </c>
      <c r="D9" s="238" t="s">
        <v>233</v>
      </c>
      <c r="E9" s="239" t="s">
        <v>234</v>
      </c>
      <c r="F9" s="239" t="s">
        <v>235</v>
      </c>
      <c r="G9" s="239" t="s">
        <v>236</v>
      </c>
      <c r="H9" s="239" t="s">
        <v>237</v>
      </c>
      <c r="I9" s="239" t="s">
        <v>249</v>
      </c>
      <c r="J9" s="239" t="s">
        <v>238</v>
      </c>
      <c r="K9" s="237" t="s">
        <v>239</v>
      </c>
      <c r="L9" s="239" t="s">
        <v>240</v>
      </c>
      <c r="M9" s="238" t="s">
        <v>241</v>
      </c>
      <c r="N9" s="238" t="s">
        <v>242</v>
      </c>
      <c r="O9" s="239" t="s">
        <v>243</v>
      </c>
      <c r="P9" s="754" t="s">
        <v>244</v>
      </c>
      <c r="Q9" s="825" t="s">
        <v>259</v>
      </c>
      <c r="R9" s="758" t="s">
        <v>260</v>
      </c>
      <c r="S9" s="240" t="s">
        <v>261</v>
      </c>
      <c r="T9" s="759"/>
    </row>
    <row r="10" spans="1:20" ht="12.75" customHeight="1" x14ac:dyDescent="0.2">
      <c r="A10" s="796">
        <v>2020</v>
      </c>
      <c r="B10" s="790">
        <v>294222.29399999999</v>
      </c>
      <c r="C10" s="760"/>
      <c r="D10" s="762">
        <v>129439.20400000001</v>
      </c>
      <c r="E10" s="763">
        <v>63098.805</v>
      </c>
      <c r="F10" s="764"/>
      <c r="G10" s="334">
        <v>63839.39499999999</v>
      </c>
      <c r="H10" s="334">
        <v>12680.58</v>
      </c>
      <c r="I10" s="764"/>
      <c r="J10" s="334">
        <v>25164.31</v>
      </c>
      <c r="K10" s="269">
        <v>127057.92800000003</v>
      </c>
      <c r="L10" s="334">
        <v>80195.039999999994</v>
      </c>
      <c r="M10" s="268">
        <v>11602.46</v>
      </c>
      <c r="N10" s="761"/>
      <c r="O10" s="334">
        <v>22059.319999999996</v>
      </c>
      <c r="P10" s="833">
        <v>53307.546000000002</v>
      </c>
      <c r="Q10" s="832">
        <v>4088</v>
      </c>
      <c r="R10" s="763">
        <v>1129</v>
      </c>
      <c r="S10" s="824">
        <v>39</v>
      </c>
      <c r="T10" s="766"/>
    </row>
    <row r="11" spans="1:20" ht="12.75" customHeight="1" x14ac:dyDescent="0.2">
      <c r="A11" s="797">
        <v>2021</v>
      </c>
      <c r="B11" s="791">
        <v>452212.56999999995</v>
      </c>
      <c r="C11" s="767"/>
      <c r="D11" s="264">
        <v>254346.77499999999</v>
      </c>
      <c r="E11" s="330">
        <v>108650.52500000001</v>
      </c>
      <c r="F11" s="768"/>
      <c r="G11" s="330">
        <v>37108.85</v>
      </c>
      <c r="H11" s="330">
        <v>864.81999999999994</v>
      </c>
      <c r="I11" s="768"/>
      <c r="J11" s="330">
        <v>51241.599999999999</v>
      </c>
      <c r="K11" s="230">
        <v>174976.72</v>
      </c>
      <c r="L11" s="264">
        <v>86352.140000000014</v>
      </c>
      <c r="M11" s="257">
        <v>39966.985000000001</v>
      </c>
      <c r="N11" s="768"/>
      <c r="O11" s="330">
        <v>47396.19</v>
      </c>
      <c r="P11" s="265">
        <v>103520.535</v>
      </c>
      <c r="Q11" s="830">
        <v>5512</v>
      </c>
      <c r="R11" s="769">
        <v>2450</v>
      </c>
      <c r="S11" s="266">
        <v>49</v>
      </c>
      <c r="T11" s="766"/>
    </row>
    <row r="12" spans="1:20" ht="12.75" customHeight="1" x14ac:dyDescent="0.2">
      <c r="A12" s="797">
        <v>2022</v>
      </c>
      <c r="B12" s="792">
        <v>301771.85499999992</v>
      </c>
      <c r="C12" s="770">
        <v>687.56</v>
      </c>
      <c r="D12" s="264">
        <v>192858.13499999998</v>
      </c>
      <c r="E12" s="330">
        <v>92343.12</v>
      </c>
      <c r="F12" s="772"/>
      <c r="G12" s="330">
        <v>1987.6799999999998</v>
      </c>
      <c r="H12" s="330">
        <v>1569.6999999999998</v>
      </c>
      <c r="I12" s="772"/>
      <c r="J12" s="330">
        <v>12325.66</v>
      </c>
      <c r="K12" s="230">
        <v>107878.46</v>
      </c>
      <c r="L12" s="264">
        <v>58747.99</v>
      </c>
      <c r="M12" s="264">
        <v>34501.17</v>
      </c>
      <c r="N12" s="771"/>
      <c r="O12" s="330">
        <v>8876.4</v>
      </c>
      <c r="P12" s="265">
        <v>91767.834999999992</v>
      </c>
      <c r="Q12" s="830">
        <v>3330</v>
      </c>
      <c r="R12" s="769">
        <v>1477</v>
      </c>
      <c r="S12" s="266">
        <v>43</v>
      </c>
      <c r="T12" s="766"/>
    </row>
    <row r="13" spans="1:20" ht="12.75" customHeight="1" x14ac:dyDescent="0.2">
      <c r="A13" s="797">
        <v>2023</v>
      </c>
      <c r="B13" s="791">
        <v>321850.60200000001</v>
      </c>
      <c r="C13" s="330">
        <v>0</v>
      </c>
      <c r="D13" s="264">
        <v>185363.11199999999</v>
      </c>
      <c r="E13" s="330">
        <v>130647.87000000001</v>
      </c>
      <c r="F13" s="334">
        <v>223.64</v>
      </c>
      <c r="G13" s="330">
        <v>0</v>
      </c>
      <c r="H13" s="330">
        <v>0</v>
      </c>
      <c r="I13" s="768"/>
      <c r="J13" s="330">
        <v>5615.98</v>
      </c>
      <c r="K13" s="230">
        <v>109003.86000000002</v>
      </c>
      <c r="L13" s="264">
        <v>73501.77</v>
      </c>
      <c r="M13" s="264">
        <v>36690.720000000001</v>
      </c>
      <c r="N13" s="772"/>
      <c r="O13" s="330">
        <v>5343.74</v>
      </c>
      <c r="P13" s="265">
        <v>97310.512000000002</v>
      </c>
      <c r="Q13" s="830">
        <v>3384</v>
      </c>
      <c r="R13" s="769">
        <v>4813</v>
      </c>
      <c r="S13" s="266">
        <v>48</v>
      </c>
      <c r="T13" s="766"/>
    </row>
    <row r="14" spans="1:20" ht="12.75" customHeight="1" x14ac:dyDescent="0.2">
      <c r="A14" s="797">
        <v>2024</v>
      </c>
      <c r="B14" s="791">
        <v>128973.23499999999</v>
      </c>
      <c r="C14" s="330">
        <v>0</v>
      </c>
      <c r="D14" s="264">
        <v>10830.97</v>
      </c>
      <c r="E14" s="330">
        <v>18994.039999999997</v>
      </c>
      <c r="F14" s="330">
        <v>0</v>
      </c>
      <c r="G14" s="330">
        <v>88436.704999999987</v>
      </c>
      <c r="H14" s="330">
        <v>0</v>
      </c>
      <c r="I14" s="772"/>
      <c r="J14" s="330">
        <v>10711.52</v>
      </c>
      <c r="K14" s="230">
        <v>61384.26</v>
      </c>
      <c r="L14" s="264">
        <v>0</v>
      </c>
      <c r="M14" s="264">
        <v>14984.28</v>
      </c>
      <c r="N14" s="334">
        <v>43667.904999999999</v>
      </c>
      <c r="O14" s="330">
        <v>1692.5200000000002</v>
      </c>
      <c r="P14" s="265">
        <v>7213.25</v>
      </c>
      <c r="Q14" s="830">
        <v>1429</v>
      </c>
      <c r="R14" s="769">
        <v>587</v>
      </c>
      <c r="S14" s="266">
        <v>18</v>
      </c>
      <c r="T14" s="766"/>
    </row>
    <row r="15" spans="1:20" ht="12.75" customHeight="1" x14ac:dyDescent="0.2">
      <c r="A15" s="798">
        <v>2025</v>
      </c>
      <c r="B15" s="791">
        <v>226518.91500000001</v>
      </c>
      <c r="C15" s="267">
        <v>0</v>
      </c>
      <c r="D15" s="264">
        <v>8075.28</v>
      </c>
      <c r="E15" s="264">
        <v>0</v>
      </c>
      <c r="F15" s="330">
        <v>0</v>
      </c>
      <c r="G15" s="264">
        <v>96509.5</v>
      </c>
      <c r="H15" s="264">
        <v>13391.140000000001</v>
      </c>
      <c r="I15" s="334">
        <v>20801.8</v>
      </c>
      <c r="J15" s="333">
        <v>87741.195000000007</v>
      </c>
      <c r="K15" s="267">
        <v>115376.09</v>
      </c>
      <c r="L15" s="264">
        <v>0</v>
      </c>
      <c r="M15" s="264">
        <v>0</v>
      </c>
      <c r="N15" s="264">
        <v>90461.145000000004</v>
      </c>
      <c r="O15" s="264">
        <v>20681.68</v>
      </c>
      <c r="P15" s="265">
        <v>0</v>
      </c>
      <c r="Q15" s="831">
        <v>3631</v>
      </c>
      <c r="R15" s="769">
        <v>659</v>
      </c>
      <c r="S15" s="266">
        <v>37</v>
      </c>
      <c r="T15" s="774"/>
    </row>
    <row r="16" spans="1:20" ht="12.75" customHeight="1" x14ac:dyDescent="0.2">
      <c r="A16" s="797">
        <v>2026</v>
      </c>
      <c r="B16" s="773" t="e">
        <v>#N/A</v>
      </c>
      <c r="C16" s="267" t="e">
        <v>#N/A</v>
      </c>
      <c r="D16" s="264" t="e">
        <v>#N/A</v>
      </c>
      <c r="E16" s="264" t="e">
        <v>#N/A</v>
      </c>
      <c r="F16" s="264" t="e">
        <v>#N/A</v>
      </c>
      <c r="G16" s="264" t="e">
        <v>#N/A</v>
      </c>
      <c r="H16" s="264" t="e">
        <v>#N/A</v>
      </c>
      <c r="I16" s="264" t="e">
        <v>#N/A</v>
      </c>
      <c r="J16" s="333" t="e">
        <v>#N/A</v>
      </c>
      <c r="K16" s="267" t="e">
        <v>#N/A</v>
      </c>
      <c r="L16" s="264" t="e">
        <v>#N/A</v>
      </c>
      <c r="M16" s="264" t="e">
        <v>#N/A</v>
      </c>
      <c r="N16" s="264" t="e">
        <v>#N/A</v>
      </c>
      <c r="O16" s="264" t="e">
        <v>#N/A</v>
      </c>
      <c r="P16" s="265" t="e">
        <v>#N/A</v>
      </c>
      <c r="Q16" s="827" t="e">
        <v>#N/A</v>
      </c>
      <c r="R16" s="769" t="e">
        <v>#N/A</v>
      </c>
      <c r="S16" s="266" t="e">
        <v>#N/A</v>
      </c>
      <c r="T16" s="774"/>
    </row>
    <row r="17" spans="1:20" ht="12.75" customHeight="1" x14ac:dyDescent="0.2">
      <c r="A17" s="797">
        <v>2027</v>
      </c>
      <c r="B17" s="773" t="e">
        <v>#N/A</v>
      </c>
      <c r="C17" s="267" t="e">
        <v>#N/A</v>
      </c>
      <c r="D17" s="264" t="e">
        <v>#N/A</v>
      </c>
      <c r="E17" s="264" t="e">
        <v>#N/A</v>
      </c>
      <c r="F17" s="264" t="e">
        <v>#N/A</v>
      </c>
      <c r="G17" s="264" t="e">
        <v>#N/A</v>
      </c>
      <c r="H17" s="264" t="e">
        <v>#N/A</v>
      </c>
      <c r="I17" s="264" t="e">
        <v>#N/A</v>
      </c>
      <c r="J17" s="333" t="e">
        <v>#N/A</v>
      </c>
      <c r="K17" s="267" t="e">
        <v>#N/A</v>
      </c>
      <c r="L17" s="264" t="e">
        <v>#N/A</v>
      </c>
      <c r="M17" s="264" t="e">
        <v>#N/A</v>
      </c>
      <c r="N17" s="264" t="e">
        <v>#N/A</v>
      </c>
      <c r="O17" s="264" t="e">
        <v>#N/A</v>
      </c>
      <c r="P17" s="265" t="e">
        <v>#N/A</v>
      </c>
      <c r="Q17" s="827" t="e">
        <v>#N/A</v>
      </c>
      <c r="R17" s="769" t="e">
        <v>#N/A</v>
      </c>
      <c r="S17" s="266" t="e">
        <v>#N/A</v>
      </c>
      <c r="T17" s="774"/>
    </row>
    <row r="18" spans="1:20" ht="12.75" customHeight="1" x14ac:dyDescent="0.2">
      <c r="A18" s="797">
        <v>2028</v>
      </c>
      <c r="B18" s="773" t="e">
        <v>#N/A</v>
      </c>
      <c r="C18" s="267" t="e">
        <v>#N/A</v>
      </c>
      <c r="D18" s="264" t="e">
        <v>#N/A</v>
      </c>
      <c r="E18" s="264" t="e">
        <v>#N/A</v>
      </c>
      <c r="F18" s="264" t="e">
        <v>#N/A</v>
      </c>
      <c r="G18" s="264" t="e">
        <v>#N/A</v>
      </c>
      <c r="H18" s="264" t="e">
        <v>#N/A</v>
      </c>
      <c r="I18" s="264" t="e">
        <v>#N/A</v>
      </c>
      <c r="J18" s="333" t="e">
        <v>#N/A</v>
      </c>
      <c r="K18" s="267" t="e">
        <v>#N/A</v>
      </c>
      <c r="L18" s="264" t="e">
        <v>#N/A</v>
      </c>
      <c r="M18" s="264" t="e">
        <v>#N/A</v>
      </c>
      <c r="N18" s="264" t="e">
        <v>#N/A</v>
      </c>
      <c r="O18" s="264" t="e">
        <v>#N/A</v>
      </c>
      <c r="P18" s="265" t="e">
        <v>#N/A</v>
      </c>
      <c r="Q18" s="827" t="e">
        <v>#N/A</v>
      </c>
      <c r="R18" s="769" t="e">
        <v>#N/A</v>
      </c>
      <c r="S18" s="266" t="e">
        <v>#N/A</v>
      </c>
      <c r="T18" s="774"/>
    </row>
    <row r="19" spans="1:20" ht="12.75" customHeight="1" x14ac:dyDescent="0.2">
      <c r="A19" s="797">
        <v>2029</v>
      </c>
      <c r="B19" s="773" t="e">
        <v>#N/A</v>
      </c>
      <c r="C19" s="267" t="e">
        <v>#N/A</v>
      </c>
      <c r="D19" s="264" t="e">
        <v>#N/A</v>
      </c>
      <c r="E19" s="264" t="e">
        <v>#N/A</v>
      </c>
      <c r="F19" s="264" t="e">
        <v>#N/A</v>
      </c>
      <c r="G19" s="264" t="e">
        <v>#N/A</v>
      </c>
      <c r="H19" s="264" t="e">
        <v>#N/A</v>
      </c>
      <c r="I19" s="264" t="e">
        <v>#N/A</v>
      </c>
      <c r="J19" s="333" t="e">
        <v>#N/A</v>
      </c>
      <c r="K19" s="267" t="e">
        <v>#N/A</v>
      </c>
      <c r="L19" s="264" t="e">
        <v>#N/A</v>
      </c>
      <c r="M19" s="264" t="e">
        <v>#N/A</v>
      </c>
      <c r="N19" s="264" t="e">
        <v>#N/A</v>
      </c>
      <c r="O19" s="264" t="e">
        <v>#N/A</v>
      </c>
      <c r="P19" s="265" t="e">
        <v>#N/A</v>
      </c>
      <c r="Q19" s="827" t="e">
        <v>#N/A</v>
      </c>
      <c r="R19" s="769" t="e">
        <v>#N/A</v>
      </c>
      <c r="S19" s="266" t="e">
        <v>#N/A</v>
      </c>
      <c r="T19" s="774"/>
    </row>
    <row r="20" spans="1:20" ht="12.75" customHeight="1" thickBot="1" x14ac:dyDescent="0.25">
      <c r="A20" s="799">
        <v>2030</v>
      </c>
      <c r="B20" s="781" t="e">
        <v>#N/A</v>
      </c>
      <c r="C20" s="782" t="e">
        <v>#N/A</v>
      </c>
      <c r="D20" s="783" t="e">
        <v>#N/A</v>
      </c>
      <c r="E20" s="783" t="e">
        <v>#N/A</v>
      </c>
      <c r="F20" s="783" t="e">
        <v>#N/A</v>
      </c>
      <c r="G20" s="783" t="e">
        <v>#N/A</v>
      </c>
      <c r="H20" s="783" t="e">
        <v>#N/A</v>
      </c>
      <c r="I20" s="783" t="e">
        <v>#N/A</v>
      </c>
      <c r="J20" s="805" t="e">
        <v>#N/A</v>
      </c>
      <c r="K20" s="782" t="e">
        <v>#N/A</v>
      </c>
      <c r="L20" s="783" t="e">
        <v>#N/A</v>
      </c>
      <c r="M20" s="783" t="e">
        <v>#N/A</v>
      </c>
      <c r="N20" s="783" t="e">
        <v>#N/A</v>
      </c>
      <c r="O20" s="783" t="e">
        <v>#N/A</v>
      </c>
      <c r="P20" s="784" t="e">
        <v>#N/A</v>
      </c>
      <c r="Q20" s="828" t="e">
        <v>#N/A</v>
      </c>
      <c r="R20" s="785" t="e">
        <v>#N/A</v>
      </c>
      <c r="S20" s="786" t="e">
        <v>#N/A</v>
      </c>
      <c r="T20" s="774"/>
    </row>
    <row r="21" spans="1:20" ht="12.75" customHeight="1" x14ac:dyDescent="0.2">
      <c r="A21" s="775"/>
      <c r="B21" s="776"/>
      <c r="C21" s="776"/>
      <c r="D21" s="777"/>
      <c r="E21" s="777"/>
      <c r="F21" s="777"/>
      <c r="G21" s="777"/>
      <c r="H21" s="777"/>
      <c r="I21" s="777"/>
      <c r="J21" s="777"/>
      <c r="K21" s="774"/>
      <c r="L21" s="774"/>
      <c r="M21" s="774"/>
      <c r="N21" s="774"/>
      <c r="O21" s="774"/>
      <c r="P21" s="774"/>
      <c r="Q21" s="774"/>
      <c r="R21" s="774"/>
      <c r="S21" s="774"/>
      <c r="T21" s="774"/>
    </row>
    <row r="22" spans="1:20" ht="12.75" customHeight="1" x14ac:dyDescent="0.2">
      <c r="A22" s="775"/>
      <c r="B22" s="776"/>
      <c r="C22" s="776"/>
      <c r="D22" s="777"/>
      <c r="E22" s="777"/>
      <c r="F22" s="777"/>
      <c r="G22" s="777"/>
      <c r="H22" s="777"/>
      <c r="I22" s="777"/>
      <c r="J22" s="777"/>
      <c r="K22" s="774"/>
      <c r="L22" s="774"/>
      <c r="M22" s="774"/>
      <c r="N22" s="774"/>
      <c r="O22" s="774"/>
      <c r="P22" s="774"/>
      <c r="Q22" s="774"/>
      <c r="R22" s="774"/>
      <c r="S22" s="774"/>
      <c r="T22" s="774"/>
    </row>
    <row r="23" spans="1:20" ht="12.75" customHeight="1" x14ac:dyDescent="0.2">
      <c r="A23" s="775"/>
      <c r="B23" s="776"/>
      <c r="C23" s="776"/>
      <c r="D23" s="777"/>
      <c r="E23" s="777"/>
      <c r="F23" s="777"/>
      <c r="G23" s="777"/>
      <c r="H23" s="777"/>
      <c r="I23" s="777"/>
      <c r="J23" s="777"/>
      <c r="K23" s="774"/>
      <c r="L23" s="774"/>
      <c r="M23" s="774"/>
      <c r="N23" s="774"/>
      <c r="O23" s="774"/>
      <c r="P23" s="774"/>
      <c r="Q23" s="829"/>
      <c r="R23" s="774"/>
      <c r="S23" s="774"/>
      <c r="T23" s="774"/>
    </row>
    <row r="24" spans="1:20" ht="12.75" customHeight="1" x14ac:dyDescent="0.2">
      <c r="A24" s="775"/>
      <c r="B24" s="776"/>
      <c r="C24" s="776"/>
      <c r="D24" s="777"/>
      <c r="E24" s="777"/>
      <c r="F24" s="777"/>
      <c r="G24" s="777"/>
      <c r="H24" s="777"/>
      <c r="I24" s="777"/>
      <c r="J24" s="777"/>
      <c r="K24" s="774"/>
      <c r="L24" s="774"/>
      <c r="M24" s="774"/>
      <c r="N24" s="774"/>
      <c r="O24" s="774"/>
      <c r="P24" s="774"/>
      <c r="Q24" s="829"/>
      <c r="R24" s="774"/>
      <c r="S24" s="774"/>
      <c r="T24" s="774"/>
    </row>
    <row r="25" spans="1:20" ht="12.75" customHeight="1" x14ac:dyDescent="0.2">
      <c r="A25" s="775"/>
      <c r="B25" s="776"/>
      <c r="C25" s="776"/>
      <c r="D25" s="777"/>
      <c r="E25" s="777"/>
      <c r="F25" s="777"/>
      <c r="G25" s="777"/>
      <c r="H25" s="777"/>
      <c r="I25" s="777"/>
      <c r="J25" s="777"/>
      <c r="K25" s="774"/>
      <c r="L25" s="774"/>
      <c r="M25" s="774"/>
      <c r="N25" s="774"/>
      <c r="O25" s="774"/>
      <c r="P25" s="774"/>
      <c r="Q25" s="829"/>
      <c r="R25" s="774"/>
      <c r="S25" s="774"/>
      <c r="T25" s="774"/>
    </row>
    <row r="26" spans="1:20" ht="12.75" customHeight="1" x14ac:dyDescent="0.2">
      <c r="A26" s="775"/>
      <c r="B26" s="776"/>
      <c r="C26" s="776"/>
      <c r="D26" s="777"/>
      <c r="E26" s="777"/>
      <c r="F26" s="777"/>
      <c r="G26" s="777"/>
      <c r="H26" s="777"/>
      <c r="I26" s="777"/>
      <c r="J26" s="777"/>
      <c r="K26" s="774"/>
      <c r="L26" s="774"/>
      <c r="M26" s="774"/>
      <c r="N26" s="774"/>
      <c r="O26" s="774"/>
      <c r="P26" s="774"/>
      <c r="Q26" s="829"/>
      <c r="R26" s="774"/>
      <c r="S26" s="774"/>
      <c r="T26" s="774"/>
    </row>
    <row r="27" spans="1:20" ht="12.75" customHeight="1" x14ac:dyDescent="0.2">
      <c r="A27" s="775"/>
      <c r="B27" s="776"/>
      <c r="C27" s="776"/>
      <c r="D27" s="777"/>
      <c r="E27" s="777"/>
      <c r="F27" s="777"/>
      <c r="G27" s="777"/>
      <c r="H27" s="777"/>
      <c r="I27" s="777"/>
      <c r="J27" s="777"/>
      <c r="K27" s="774"/>
      <c r="L27" s="774"/>
      <c r="M27" s="774"/>
      <c r="N27" s="774"/>
      <c r="O27" s="774"/>
      <c r="P27" s="774"/>
      <c r="Q27" s="829"/>
      <c r="R27" s="774"/>
      <c r="S27" s="774"/>
      <c r="T27" s="774"/>
    </row>
    <row r="28" spans="1:20" ht="12.75" customHeight="1" x14ac:dyDescent="0.2">
      <c r="A28" s="775"/>
      <c r="B28" s="776"/>
      <c r="C28" s="776"/>
      <c r="D28" s="777"/>
      <c r="E28" s="777"/>
      <c r="F28" s="777"/>
      <c r="G28" s="777"/>
      <c r="H28" s="777"/>
      <c r="I28" s="777"/>
      <c r="J28" s="777"/>
      <c r="K28" s="774"/>
      <c r="L28" s="774"/>
      <c r="M28" s="774"/>
      <c r="N28" s="774"/>
      <c r="O28" s="774"/>
      <c r="P28" s="774"/>
      <c r="Q28" s="774"/>
      <c r="R28" s="774"/>
      <c r="S28" s="774"/>
      <c r="T28" s="774"/>
    </row>
    <row r="29" spans="1:20" ht="12.75" customHeight="1" x14ac:dyDescent="0.2">
      <c r="A29" s="775"/>
      <c r="B29" s="776"/>
      <c r="C29" s="776"/>
      <c r="D29" s="777"/>
      <c r="E29" s="777"/>
      <c r="F29" s="777"/>
      <c r="G29" s="777"/>
      <c r="H29" s="777"/>
      <c r="I29" s="777"/>
      <c r="J29" s="777"/>
      <c r="K29" s="774"/>
      <c r="L29" s="774"/>
      <c r="M29" s="774"/>
      <c r="N29" s="774"/>
      <c r="O29" s="774"/>
      <c r="P29" s="774"/>
      <c r="Q29" s="774"/>
      <c r="R29" s="774"/>
      <c r="S29" s="774"/>
      <c r="T29" s="774"/>
    </row>
    <row r="30" spans="1:20" ht="12.75" customHeight="1" x14ac:dyDescent="0.2">
      <c r="A30" s="775"/>
      <c r="B30" s="776"/>
      <c r="C30" s="776"/>
      <c r="D30" s="777"/>
      <c r="E30" s="777"/>
      <c r="F30" s="777"/>
      <c r="G30" s="777"/>
      <c r="H30" s="777"/>
      <c r="I30" s="777"/>
      <c r="J30" s="777"/>
      <c r="K30" s="774"/>
      <c r="L30" s="774"/>
      <c r="M30" s="774"/>
      <c r="N30" s="774"/>
      <c r="O30" s="774"/>
      <c r="P30" s="774"/>
      <c r="Q30" s="774"/>
      <c r="R30" s="774"/>
      <c r="S30" s="774"/>
      <c r="T30" s="774"/>
    </row>
    <row r="31" spans="1:20" ht="12.75" customHeight="1" x14ac:dyDescent="0.2">
      <c r="A31" s="775"/>
      <c r="B31" s="776"/>
      <c r="C31" s="776"/>
      <c r="D31" s="777"/>
      <c r="E31" s="777"/>
      <c r="F31" s="777"/>
      <c r="G31" s="777"/>
      <c r="H31" s="777"/>
      <c r="I31" s="777"/>
      <c r="J31" s="777"/>
      <c r="K31" s="774"/>
      <c r="L31" s="774"/>
      <c r="M31" s="774"/>
      <c r="N31" s="774"/>
      <c r="O31" s="774"/>
      <c r="P31" s="774"/>
      <c r="Q31" s="774"/>
      <c r="R31" s="774"/>
      <c r="S31" s="774"/>
      <c r="T31" s="774"/>
    </row>
    <row r="32" spans="1:20" ht="12.75" customHeight="1" x14ac:dyDescent="0.2">
      <c r="A32" s="775"/>
      <c r="B32" s="776"/>
      <c r="C32" s="776"/>
      <c r="D32" s="777"/>
      <c r="E32" s="777"/>
      <c r="F32" s="777"/>
      <c r="G32" s="777"/>
      <c r="H32" s="777"/>
      <c r="I32" s="777"/>
      <c r="J32" s="777"/>
      <c r="K32" s="774"/>
      <c r="L32" s="774"/>
      <c r="M32" s="774"/>
      <c r="N32" s="774"/>
      <c r="O32" s="774"/>
      <c r="P32" s="774"/>
      <c r="Q32" s="774"/>
      <c r="R32" s="774"/>
      <c r="S32" s="774"/>
      <c r="T32" s="774"/>
    </row>
    <row r="33" spans="1:20" ht="12.75" customHeight="1" x14ac:dyDescent="0.2">
      <c r="A33" s="775"/>
      <c r="B33" s="776"/>
      <c r="C33" s="776"/>
      <c r="D33" s="777"/>
      <c r="E33" s="777"/>
      <c r="F33" s="777"/>
      <c r="G33" s="777"/>
      <c r="H33" s="777"/>
      <c r="I33" s="777"/>
      <c r="J33" s="777"/>
      <c r="K33" s="774"/>
      <c r="L33" s="774"/>
      <c r="M33" s="774"/>
      <c r="N33" s="774"/>
      <c r="O33" s="774"/>
      <c r="P33" s="774"/>
      <c r="Q33" s="774"/>
      <c r="R33" s="774"/>
      <c r="S33" s="774"/>
      <c r="T33" s="774"/>
    </row>
    <row r="34" spans="1:20" ht="12.75" customHeight="1" x14ac:dyDescent="0.2">
      <c r="A34" s="775"/>
      <c r="B34" s="776"/>
      <c r="C34" s="776"/>
      <c r="D34" s="777"/>
      <c r="E34" s="777"/>
      <c r="F34" s="777"/>
      <c r="G34" s="777"/>
      <c r="H34" s="777"/>
      <c r="I34" s="777"/>
      <c r="J34" s="777"/>
      <c r="K34" s="774"/>
      <c r="L34" s="774"/>
      <c r="M34" s="774"/>
      <c r="N34" s="774"/>
      <c r="O34" s="774"/>
      <c r="P34" s="774"/>
      <c r="Q34" s="774"/>
      <c r="R34" s="774"/>
      <c r="S34" s="774"/>
      <c r="T34" s="774"/>
    </row>
    <row r="35" spans="1:20" ht="12.75" customHeight="1" x14ac:dyDescent="0.2">
      <c r="A35" s="775"/>
      <c r="B35" s="776"/>
      <c r="C35" s="776"/>
      <c r="D35" s="777"/>
      <c r="E35" s="777"/>
      <c r="F35" s="777"/>
      <c r="G35" s="777"/>
      <c r="H35" s="777"/>
      <c r="I35" s="777"/>
      <c r="J35" s="777"/>
      <c r="K35" s="774"/>
      <c r="L35" s="774"/>
      <c r="M35" s="774"/>
      <c r="N35" s="774"/>
      <c r="O35" s="774"/>
      <c r="P35" s="774"/>
      <c r="Q35" s="774"/>
      <c r="R35" s="774"/>
      <c r="S35" s="774"/>
      <c r="T35" s="774"/>
    </row>
    <row r="36" spans="1:20" ht="12.75" customHeight="1" x14ac:dyDescent="0.2">
      <c r="A36" s="775"/>
      <c r="B36" s="776"/>
      <c r="C36" s="776"/>
      <c r="D36" s="777"/>
      <c r="E36" s="777"/>
      <c r="F36" s="777"/>
      <c r="G36" s="777"/>
      <c r="H36" s="777"/>
      <c r="I36" s="777"/>
      <c r="J36" s="777"/>
      <c r="K36" s="774"/>
      <c r="L36" s="774"/>
      <c r="M36" s="774"/>
      <c r="N36" s="774"/>
      <c r="O36" s="774"/>
      <c r="P36" s="774"/>
      <c r="Q36" s="774"/>
      <c r="R36" s="774"/>
      <c r="S36" s="774"/>
      <c r="T36" s="774"/>
    </row>
    <row r="37" spans="1:20" ht="12.75" customHeight="1" x14ac:dyDescent="0.2">
      <c r="A37" s="775"/>
      <c r="B37" s="776"/>
      <c r="C37" s="776"/>
      <c r="D37" s="777"/>
      <c r="E37" s="777"/>
      <c r="F37" s="777"/>
      <c r="G37" s="777"/>
      <c r="H37" s="777"/>
      <c r="I37" s="777"/>
      <c r="J37" s="777"/>
      <c r="K37" s="774"/>
      <c r="L37" s="774"/>
      <c r="M37" s="774"/>
      <c r="N37" s="774"/>
      <c r="O37" s="774"/>
      <c r="P37" s="774"/>
      <c r="Q37" s="774"/>
      <c r="R37" s="774"/>
      <c r="S37" s="774"/>
      <c r="T37" s="774"/>
    </row>
    <row r="38" spans="1:20" ht="12.75" customHeight="1" x14ac:dyDescent="0.2">
      <c r="A38" s="775"/>
      <c r="B38" s="776"/>
      <c r="C38" s="776"/>
      <c r="D38" s="777"/>
      <c r="E38" s="777"/>
      <c r="F38" s="777"/>
      <c r="G38" s="777"/>
      <c r="H38" s="777"/>
      <c r="I38" s="777"/>
      <c r="J38" s="777"/>
      <c r="K38" s="774"/>
      <c r="L38" s="774"/>
      <c r="M38" s="774"/>
      <c r="N38" s="774"/>
      <c r="O38" s="774"/>
      <c r="P38" s="774"/>
      <c r="Q38" s="774"/>
      <c r="R38" s="774"/>
      <c r="S38" s="774"/>
      <c r="T38" s="774"/>
    </row>
    <row r="39" spans="1:20" ht="12.75" customHeight="1" x14ac:dyDescent="0.2">
      <c r="A39" s="775"/>
      <c r="B39" s="776"/>
      <c r="C39" s="776"/>
      <c r="D39" s="777"/>
      <c r="E39" s="777"/>
      <c r="F39" s="777"/>
      <c r="G39" s="777"/>
      <c r="H39" s="777"/>
      <c r="I39" s="777"/>
      <c r="J39" s="777"/>
      <c r="K39" s="774"/>
      <c r="L39" s="774"/>
      <c r="M39" s="774"/>
      <c r="N39" s="774"/>
      <c r="O39" s="774"/>
      <c r="P39" s="774"/>
      <c r="Q39" s="774"/>
      <c r="R39" s="774"/>
      <c r="S39" s="774"/>
      <c r="T39" s="774"/>
    </row>
    <row r="40" spans="1:20" ht="12.75" customHeight="1" x14ac:dyDescent="0.2">
      <c r="A40" s="775"/>
      <c r="B40" s="776"/>
      <c r="C40" s="776"/>
      <c r="D40" s="777"/>
      <c r="E40" s="777"/>
      <c r="F40" s="777"/>
      <c r="G40" s="777"/>
      <c r="H40" s="777"/>
      <c r="I40" s="777"/>
      <c r="J40" s="777"/>
      <c r="K40" s="774"/>
      <c r="L40" s="774"/>
      <c r="M40" s="774"/>
      <c r="N40" s="774"/>
      <c r="O40" s="774"/>
      <c r="P40" s="774"/>
      <c r="Q40" s="774"/>
      <c r="R40" s="774"/>
      <c r="S40" s="774"/>
      <c r="T40" s="774"/>
    </row>
    <row r="41" spans="1:20" ht="12.75" customHeight="1" x14ac:dyDescent="0.2">
      <c r="A41" s="775"/>
      <c r="B41" s="776"/>
      <c r="C41" s="776"/>
      <c r="D41" s="777"/>
      <c r="E41" s="777"/>
      <c r="F41" s="777"/>
      <c r="G41" s="777"/>
      <c r="H41" s="777"/>
      <c r="I41" s="777"/>
      <c r="J41" s="777"/>
      <c r="K41" s="774"/>
      <c r="L41" s="774"/>
      <c r="M41" s="774"/>
      <c r="N41" s="774"/>
      <c r="O41" s="774"/>
      <c r="P41" s="774"/>
      <c r="Q41" s="774"/>
      <c r="R41" s="774"/>
      <c r="S41" s="774"/>
      <c r="T41" s="774"/>
    </row>
    <row r="42" spans="1:20" ht="12.75" customHeight="1" x14ac:dyDescent="0.2">
      <c r="A42" s="775"/>
      <c r="B42" s="776"/>
      <c r="C42" s="776"/>
      <c r="D42" s="777"/>
      <c r="E42" s="777"/>
      <c r="F42" s="777"/>
      <c r="G42" s="777"/>
      <c r="H42" s="777"/>
      <c r="I42" s="777"/>
      <c r="J42" s="777"/>
      <c r="K42" s="774"/>
      <c r="L42" s="774"/>
      <c r="M42" s="774"/>
      <c r="N42" s="774"/>
      <c r="O42" s="774"/>
      <c r="P42" s="774"/>
      <c r="Q42" s="774"/>
      <c r="R42" s="774"/>
      <c r="S42" s="774"/>
      <c r="T42" s="774"/>
    </row>
    <row r="43" spans="1:20" ht="12.75" customHeight="1" x14ac:dyDescent="0.2">
      <c r="A43" s="775"/>
      <c r="B43" s="776"/>
      <c r="C43" s="776"/>
      <c r="D43" s="777"/>
      <c r="E43" s="777"/>
      <c r="F43" s="777"/>
      <c r="G43" s="777"/>
      <c r="H43" s="777"/>
      <c r="I43" s="777"/>
      <c r="J43" s="777"/>
      <c r="K43" s="774"/>
      <c r="L43" s="774"/>
      <c r="M43" s="774"/>
      <c r="N43" s="774"/>
      <c r="O43" s="774"/>
      <c r="P43" s="774"/>
      <c r="Q43" s="774"/>
      <c r="R43" s="774"/>
      <c r="S43" s="774"/>
      <c r="T43" s="774"/>
    </row>
    <row r="44" spans="1:20" ht="12.75" customHeight="1" x14ac:dyDescent="0.2">
      <c r="A44" s="775"/>
      <c r="B44" s="776"/>
      <c r="C44" s="776"/>
      <c r="D44" s="777"/>
      <c r="E44" s="777"/>
      <c r="F44" s="777"/>
      <c r="G44" s="777"/>
      <c r="H44" s="777"/>
      <c r="I44" s="777"/>
      <c r="J44" s="777"/>
      <c r="K44" s="774"/>
      <c r="L44" s="774"/>
      <c r="M44" s="774"/>
      <c r="N44" s="774"/>
      <c r="O44" s="774"/>
      <c r="P44" s="774"/>
      <c r="Q44" s="774"/>
      <c r="R44" s="774"/>
      <c r="S44" s="774"/>
      <c r="T44" s="774"/>
    </row>
    <row r="45" spans="1:20" ht="12.75" customHeight="1" x14ac:dyDescent="0.2">
      <c r="A45" s="775"/>
      <c r="B45" s="776"/>
      <c r="C45" s="776"/>
      <c r="D45" s="777"/>
      <c r="E45" s="777"/>
      <c r="F45" s="777"/>
      <c r="G45" s="777"/>
      <c r="H45" s="777"/>
      <c r="I45" s="777"/>
      <c r="J45" s="777"/>
      <c r="K45" s="774"/>
      <c r="L45" s="774"/>
      <c r="M45" s="774"/>
      <c r="N45" s="774"/>
      <c r="O45" s="774"/>
      <c r="P45" s="774"/>
      <c r="Q45" s="774"/>
      <c r="R45" s="774"/>
      <c r="S45" s="774"/>
      <c r="T45" s="774"/>
    </row>
    <row r="46" spans="1:20" ht="12.75" customHeight="1" x14ac:dyDescent="0.2">
      <c r="A46" s="775"/>
      <c r="B46" s="776"/>
      <c r="C46" s="776"/>
      <c r="D46" s="777"/>
      <c r="E46" s="777"/>
      <c r="F46" s="777"/>
      <c r="G46" s="777"/>
      <c r="H46" s="777"/>
      <c r="I46" s="777"/>
      <c r="J46" s="777"/>
      <c r="K46" s="774"/>
      <c r="L46" s="774"/>
      <c r="M46" s="774"/>
      <c r="N46" s="774"/>
      <c r="O46" s="774"/>
      <c r="P46" s="774"/>
      <c r="Q46" s="774"/>
      <c r="R46" s="774"/>
      <c r="S46" s="774"/>
      <c r="T46" s="774"/>
    </row>
    <row r="47" spans="1:20" ht="12.75" customHeight="1" x14ac:dyDescent="0.2">
      <c r="A47" s="775"/>
      <c r="B47" s="776"/>
      <c r="C47" s="776"/>
      <c r="D47" s="777"/>
      <c r="E47" s="777"/>
      <c r="F47" s="777"/>
      <c r="G47" s="777"/>
      <c r="H47" s="777"/>
      <c r="I47" s="777"/>
      <c r="J47" s="777"/>
      <c r="K47" s="774"/>
      <c r="L47" s="774"/>
      <c r="M47" s="774"/>
      <c r="N47" s="774"/>
      <c r="O47" s="774"/>
      <c r="P47" s="774"/>
      <c r="Q47" s="774"/>
      <c r="R47" s="774"/>
      <c r="S47" s="774"/>
      <c r="T47" s="774"/>
    </row>
    <row r="48" spans="1:20" ht="12.75" customHeight="1" x14ac:dyDescent="0.2">
      <c r="A48" s="775"/>
      <c r="B48" s="776"/>
      <c r="C48" s="776"/>
      <c r="D48" s="777"/>
      <c r="E48" s="777"/>
      <c r="F48" s="777"/>
      <c r="G48" s="777"/>
      <c r="H48" s="777"/>
      <c r="I48" s="777"/>
      <c r="J48" s="777"/>
      <c r="K48" s="774"/>
      <c r="L48" s="774"/>
      <c r="M48" s="774"/>
      <c r="N48" s="774"/>
      <c r="O48" s="774"/>
      <c r="P48" s="774"/>
      <c r="Q48" s="774"/>
      <c r="R48" s="774"/>
      <c r="S48" s="774"/>
      <c r="T48" s="774"/>
    </row>
    <row r="49" spans="1:20" ht="12.75" customHeight="1" x14ac:dyDescent="0.2">
      <c r="A49" s="775"/>
      <c r="B49" s="776"/>
      <c r="C49" s="776"/>
      <c r="D49" s="777"/>
      <c r="E49" s="777"/>
      <c r="F49" s="777"/>
      <c r="G49" s="777"/>
      <c r="H49" s="777"/>
      <c r="I49" s="777"/>
      <c r="J49" s="777"/>
      <c r="K49" s="774"/>
      <c r="L49" s="774"/>
      <c r="M49" s="774"/>
      <c r="N49" s="774"/>
      <c r="O49" s="774"/>
      <c r="P49" s="774"/>
      <c r="Q49" s="774"/>
      <c r="R49" s="774"/>
      <c r="S49" s="774"/>
      <c r="T49" s="774"/>
    </row>
    <row r="50" spans="1:20" ht="12.75" customHeight="1" x14ac:dyDescent="0.2">
      <c r="A50" s="775"/>
      <c r="B50" s="776"/>
      <c r="C50" s="776"/>
      <c r="D50" s="777"/>
      <c r="E50" s="777"/>
      <c r="F50" s="777"/>
      <c r="G50" s="777"/>
      <c r="H50" s="777"/>
      <c r="I50" s="777"/>
      <c r="J50" s="777"/>
      <c r="K50" s="774"/>
      <c r="L50" s="774"/>
      <c r="M50" s="774"/>
      <c r="N50" s="774"/>
      <c r="O50" s="774"/>
      <c r="P50" s="774"/>
      <c r="Q50" s="774"/>
      <c r="R50" s="774"/>
      <c r="S50" s="774"/>
      <c r="T50" s="774"/>
    </row>
    <row r="51" spans="1:20" ht="12.75" customHeight="1" x14ac:dyDescent="0.2">
      <c r="A51" s="775"/>
      <c r="B51" s="776"/>
      <c r="C51" s="776"/>
      <c r="D51" s="777"/>
      <c r="E51" s="777"/>
      <c r="F51" s="777"/>
      <c r="G51" s="777"/>
      <c r="H51" s="777"/>
      <c r="I51" s="777"/>
      <c r="J51" s="777"/>
      <c r="K51" s="774"/>
      <c r="L51" s="774"/>
      <c r="M51" s="774"/>
      <c r="N51" s="774"/>
      <c r="O51" s="774"/>
      <c r="P51" s="774"/>
      <c r="Q51" s="774"/>
      <c r="R51" s="774"/>
      <c r="S51" s="774"/>
      <c r="T51" s="774"/>
    </row>
    <row r="52" spans="1:20" ht="12.75" customHeight="1" x14ac:dyDescent="0.2">
      <c r="A52" s="775"/>
      <c r="B52" s="776"/>
      <c r="C52" s="776"/>
      <c r="D52" s="777"/>
      <c r="E52" s="777"/>
      <c r="F52" s="777"/>
      <c r="G52" s="777"/>
      <c r="H52" s="777"/>
      <c r="I52" s="777"/>
      <c r="J52" s="777"/>
      <c r="K52" s="774"/>
      <c r="L52" s="774"/>
      <c r="M52" s="774"/>
      <c r="N52" s="774"/>
      <c r="O52" s="774"/>
      <c r="P52" s="774"/>
      <c r="Q52" s="774"/>
      <c r="R52" s="774"/>
      <c r="S52" s="774"/>
      <c r="T52" s="774"/>
    </row>
    <row r="53" spans="1:20" ht="12.75" customHeight="1" x14ac:dyDescent="0.2">
      <c r="A53" s="775"/>
      <c r="B53" s="776"/>
      <c r="C53" s="776"/>
      <c r="D53" s="777"/>
      <c r="E53" s="777"/>
      <c r="F53" s="777"/>
      <c r="G53" s="777"/>
      <c r="H53" s="777"/>
      <c r="I53" s="777"/>
      <c r="J53" s="777"/>
      <c r="K53" s="774"/>
      <c r="L53" s="774"/>
      <c r="M53" s="774"/>
      <c r="N53" s="774"/>
      <c r="O53" s="774"/>
      <c r="P53" s="774"/>
      <c r="Q53" s="774"/>
      <c r="R53" s="774"/>
      <c r="S53" s="774"/>
      <c r="T53" s="774"/>
    </row>
    <row r="54" spans="1:20" ht="12.75" customHeight="1" x14ac:dyDescent="0.2">
      <c r="A54" s="775"/>
      <c r="B54" s="776"/>
      <c r="C54" s="776"/>
      <c r="D54" s="777"/>
      <c r="E54" s="777"/>
      <c r="F54" s="777"/>
      <c r="G54" s="777"/>
      <c r="H54" s="777"/>
      <c r="I54" s="777"/>
      <c r="J54" s="777"/>
      <c r="K54" s="774"/>
      <c r="L54" s="774"/>
      <c r="M54" s="774"/>
      <c r="N54" s="774"/>
      <c r="O54" s="774"/>
      <c r="P54" s="774"/>
      <c r="Q54" s="774"/>
      <c r="R54" s="774"/>
      <c r="S54" s="774"/>
      <c r="T54" s="774"/>
    </row>
    <row r="55" spans="1:20" ht="12.75" customHeight="1" x14ac:dyDescent="0.2">
      <c r="A55" s="775"/>
      <c r="B55" s="776"/>
      <c r="C55" s="776"/>
      <c r="D55" s="777"/>
      <c r="E55" s="777"/>
      <c r="F55" s="777"/>
      <c r="G55" s="777"/>
      <c r="H55" s="777"/>
      <c r="I55" s="777"/>
      <c r="J55" s="777"/>
      <c r="K55" s="774"/>
      <c r="L55" s="774"/>
      <c r="M55" s="774"/>
      <c r="N55" s="774"/>
      <c r="O55" s="774"/>
      <c r="P55" s="774"/>
      <c r="Q55" s="774"/>
      <c r="R55" s="774"/>
      <c r="S55" s="774"/>
      <c r="T55" s="774"/>
    </row>
    <row r="56" spans="1:20" ht="12.75" customHeight="1" x14ac:dyDescent="0.2">
      <c r="A56" s="775"/>
      <c r="B56" s="776"/>
      <c r="C56" s="776"/>
      <c r="D56" s="777"/>
      <c r="E56" s="777"/>
      <c r="F56" s="777"/>
      <c r="G56" s="777"/>
      <c r="H56" s="777"/>
      <c r="I56" s="777"/>
      <c r="J56" s="777"/>
      <c r="K56" s="774"/>
      <c r="L56" s="774"/>
      <c r="M56" s="774"/>
      <c r="N56" s="774"/>
      <c r="O56" s="774"/>
      <c r="P56" s="774"/>
      <c r="Q56" s="774"/>
      <c r="R56" s="774"/>
      <c r="S56" s="774"/>
      <c r="T56" s="774"/>
    </row>
    <row r="57" spans="1:20" ht="12.75" customHeight="1" x14ac:dyDescent="0.2">
      <c r="A57" s="775"/>
      <c r="B57" s="776"/>
      <c r="C57" s="776"/>
      <c r="D57" s="777"/>
      <c r="E57" s="777"/>
      <c r="F57" s="777"/>
      <c r="G57" s="777"/>
      <c r="H57" s="777"/>
      <c r="I57" s="777"/>
      <c r="J57" s="777"/>
      <c r="K57" s="774"/>
      <c r="L57" s="774"/>
      <c r="M57" s="774"/>
      <c r="N57" s="774"/>
      <c r="O57" s="774"/>
      <c r="P57" s="774"/>
      <c r="Q57" s="774"/>
      <c r="R57" s="774"/>
      <c r="S57" s="774"/>
      <c r="T57" s="774"/>
    </row>
    <row r="58" spans="1:20" ht="12.75" customHeight="1" x14ac:dyDescent="0.2">
      <c r="A58" s="775"/>
      <c r="B58" s="776"/>
      <c r="C58" s="776"/>
      <c r="D58" s="777"/>
      <c r="E58" s="777"/>
      <c r="F58" s="777"/>
      <c r="G58" s="777"/>
      <c r="H58" s="777"/>
      <c r="I58" s="777"/>
      <c r="J58" s="777"/>
      <c r="K58" s="774"/>
      <c r="L58" s="774"/>
      <c r="M58" s="774"/>
      <c r="N58" s="774"/>
      <c r="O58" s="774"/>
      <c r="P58" s="774"/>
      <c r="Q58" s="774"/>
      <c r="R58" s="774"/>
      <c r="S58" s="774"/>
      <c r="T58" s="774"/>
    </row>
    <row r="59" spans="1:20" ht="12.75" customHeight="1" x14ac:dyDescent="0.2">
      <c r="A59" s="775"/>
      <c r="B59" s="776"/>
      <c r="C59" s="776"/>
      <c r="D59" s="777"/>
      <c r="E59" s="777"/>
      <c r="F59" s="777"/>
      <c r="G59" s="777"/>
      <c r="H59" s="777"/>
      <c r="I59" s="777"/>
      <c r="J59" s="777"/>
      <c r="K59" s="774"/>
      <c r="L59" s="774"/>
      <c r="M59" s="774"/>
      <c r="N59" s="774"/>
      <c r="O59" s="774"/>
      <c r="P59" s="774"/>
      <c r="Q59" s="774"/>
      <c r="R59" s="774"/>
      <c r="S59" s="774"/>
      <c r="T59" s="774"/>
    </row>
    <row r="60" spans="1:20" ht="12.75" customHeight="1" x14ac:dyDescent="0.2">
      <c r="A60" s="775"/>
      <c r="B60" s="776"/>
      <c r="C60" s="776"/>
      <c r="D60" s="777"/>
      <c r="E60" s="777"/>
      <c r="F60" s="777"/>
      <c r="G60" s="777"/>
      <c r="H60" s="777"/>
      <c r="I60" s="777"/>
      <c r="J60" s="777"/>
      <c r="K60" s="774"/>
      <c r="L60" s="774"/>
      <c r="M60" s="774"/>
      <c r="N60" s="774"/>
      <c r="O60" s="774"/>
      <c r="P60" s="774"/>
      <c r="Q60" s="774"/>
      <c r="R60" s="774"/>
      <c r="S60" s="774"/>
      <c r="T60" s="774"/>
    </row>
    <row r="61" spans="1:20" ht="12.75" customHeight="1" x14ac:dyDescent="0.2">
      <c r="A61" s="775"/>
      <c r="B61" s="776"/>
      <c r="C61" s="776"/>
      <c r="D61" s="777"/>
      <c r="E61" s="777"/>
      <c r="F61" s="777"/>
      <c r="G61" s="777"/>
      <c r="H61" s="777"/>
      <c r="I61" s="777"/>
      <c r="J61" s="777"/>
      <c r="K61" s="774"/>
      <c r="L61" s="774"/>
      <c r="M61" s="774"/>
      <c r="N61" s="774"/>
      <c r="O61" s="774"/>
      <c r="P61" s="774"/>
      <c r="Q61" s="774"/>
      <c r="R61" s="774"/>
      <c r="S61" s="774"/>
      <c r="T61" s="774"/>
    </row>
    <row r="62" spans="1:20" ht="12.75" customHeight="1" x14ac:dyDescent="0.2">
      <c r="A62" s="775"/>
      <c r="B62" s="776"/>
      <c r="C62" s="776"/>
      <c r="D62" s="777"/>
      <c r="E62" s="777"/>
      <c r="F62" s="777"/>
      <c r="G62" s="777"/>
      <c r="H62" s="777"/>
      <c r="I62" s="777"/>
      <c r="J62" s="777"/>
      <c r="K62" s="774"/>
      <c r="L62" s="774"/>
      <c r="M62" s="774"/>
      <c r="N62" s="774"/>
      <c r="O62" s="774"/>
      <c r="P62" s="774"/>
      <c r="Q62" s="774"/>
      <c r="R62" s="774"/>
      <c r="S62" s="774"/>
      <c r="T62" s="774"/>
    </row>
    <row r="63" spans="1:20" ht="12.75" customHeight="1" x14ac:dyDescent="0.2">
      <c r="A63" s="775"/>
      <c r="B63" s="776"/>
      <c r="C63" s="776"/>
      <c r="D63" s="777"/>
      <c r="E63" s="777"/>
      <c r="F63" s="777"/>
      <c r="G63" s="777"/>
      <c r="H63" s="777"/>
      <c r="I63" s="777"/>
      <c r="J63" s="777"/>
      <c r="K63" s="774"/>
      <c r="L63" s="774"/>
      <c r="M63" s="774"/>
      <c r="N63" s="774"/>
      <c r="O63" s="774"/>
      <c r="P63" s="774"/>
      <c r="Q63" s="774"/>
      <c r="R63" s="774"/>
      <c r="S63" s="774"/>
      <c r="T63" s="774"/>
    </row>
    <row r="64" spans="1:20" ht="12.75" customHeight="1" x14ac:dyDescent="0.2">
      <c r="A64" s="775"/>
      <c r="B64" s="776"/>
      <c r="C64" s="776"/>
      <c r="D64" s="777"/>
      <c r="E64" s="777"/>
      <c r="F64" s="777"/>
      <c r="G64" s="777"/>
      <c r="H64" s="777"/>
      <c r="I64" s="777"/>
      <c r="J64" s="777"/>
      <c r="K64" s="774"/>
      <c r="L64" s="774"/>
      <c r="M64" s="774"/>
      <c r="N64" s="774"/>
      <c r="O64" s="774"/>
      <c r="P64" s="774"/>
      <c r="Q64" s="774"/>
      <c r="R64" s="774"/>
      <c r="S64" s="774"/>
      <c r="T64" s="774"/>
    </row>
    <row r="65" spans="1:20" ht="12.75" customHeight="1" x14ac:dyDescent="0.2">
      <c r="A65" s="775"/>
      <c r="B65" s="776"/>
      <c r="C65" s="776"/>
      <c r="D65" s="777"/>
      <c r="E65" s="777"/>
      <c r="F65" s="777"/>
      <c r="G65" s="777"/>
      <c r="H65" s="777"/>
      <c r="I65" s="777"/>
      <c r="J65" s="777"/>
      <c r="K65" s="774"/>
      <c r="L65" s="774"/>
      <c r="M65" s="774"/>
      <c r="N65" s="774"/>
      <c r="O65" s="774"/>
      <c r="P65" s="774"/>
      <c r="Q65" s="774"/>
      <c r="R65" s="774"/>
      <c r="S65" s="774"/>
      <c r="T65" s="774"/>
    </row>
    <row r="66" spans="1:20" ht="12.75" customHeight="1" x14ac:dyDescent="0.2">
      <c r="A66" s="775"/>
      <c r="B66" s="776"/>
      <c r="C66" s="776"/>
      <c r="D66" s="777"/>
      <c r="E66" s="777"/>
      <c r="F66" s="777"/>
      <c r="G66" s="777"/>
      <c r="H66" s="777"/>
      <c r="I66" s="777"/>
      <c r="J66" s="777"/>
      <c r="K66" s="774"/>
      <c r="L66" s="774"/>
      <c r="M66" s="774"/>
      <c r="N66" s="774"/>
      <c r="O66" s="774"/>
      <c r="P66" s="774"/>
      <c r="Q66" s="774"/>
      <c r="R66" s="774"/>
      <c r="S66" s="774"/>
      <c r="T66" s="774"/>
    </row>
    <row r="67" spans="1:20" ht="12.75" customHeight="1" x14ac:dyDescent="0.2">
      <c r="A67" s="775"/>
      <c r="B67" s="776"/>
      <c r="C67" s="776"/>
      <c r="D67" s="777"/>
      <c r="E67" s="777"/>
      <c r="F67" s="777"/>
      <c r="G67" s="777"/>
      <c r="H67" s="777"/>
      <c r="I67" s="777"/>
      <c r="J67" s="777"/>
      <c r="K67" s="774"/>
      <c r="L67" s="774"/>
      <c r="M67" s="774"/>
      <c r="N67" s="774"/>
      <c r="O67" s="774"/>
      <c r="P67" s="774"/>
      <c r="Q67" s="774"/>
      <c r="R67" s="774"/>
      <c r="S67" s="774"/>
      <c r="T67" s="774"/>
    </row>
    <row r="68" spans="1:20" ht="12.75" customHeight="1" x14ac:dyDescent="0.2">
      <c r="A68" s="775"/>
      <c r="B68" s="776"/>
      <c r="C68" s="776"/>
      <c r="D68" s="777"/>
      <c r="E68" s="777"/>
      <c r="F68" s="777"/>
      <c r="G68" s="777"/>
      <c r="H68" s="777"/>
      <c r="I68" s="777"/>
      <c r="J68" s="777"/>
      <c r="K68" s="774"/>
      <c r="L68" s="774"/>
      <c r="M68" s="774"/>
      <c r="N68" s="774"/>
      <c r="O68" s="774"/>
      <c r="P68" s="774"/>
      <c r="Q68" s="774"/>
      <c r="R68" s="774"/>
      <c r="S68" s="774"/>
      <c r="T68" s="774"/>
    </row>
    <row r="69" spans="1:20" ht="12.75" customHeight="1" x14ac:dyDescent="0.2">
      <c r="A69" s="775"/>
      <c r="B69" s="776"/>
      <c r="C69" s="776"/>
      <c r="D69" s="777"/>
      <c r="E69" s="777"/>
      <c r="F69" s="777"/>
      <c r="G69" s="777"/>
      <c r="H69" s="777"/>
      <c r="I69" s="777"/>
      <c r="J69" s="777"/>
      <c r="K69" s="774"/>
      <c r="L69" s="774"/>
      <c r="M69" s="774"/>
      <c r="N69" s="774"/>
      <c r="O69" s="774"/>
      <c r="P69" s="774"/>
      <c r="Q69" s="774"/>
      <c r="R69" s="774"/>
      <c r="S69" s="774"/>
      <c r="T69" s="774"/>
    </row>
    <row r="70" spans="1:20" ht="12.75" customHeight="1" x14ac:dyDescent="0.2">
      <c r="A70" s="775"/>
      <c r="B70" s="776"/>
      <c r="C70" s="776"/>
      <c r="D70" s="777"/>
      <c r="E70" s="777"/>
      <c r="F70" s="777"/>
      <c r="G70" s="777"/>
      <c r="H70" s="777"/>
      <c r="I70" s="777"/>
      <c r="J70" s="777"/>
      <c r="K70" s="774"/>
      <c r="L70" s="774"/>
      <c r="M70" s="774"/>
      <c r="N70" s="774"/>
      <c r="O70" s="774"/>
      <c r="P70" s="774"/>
      <c r="Q70" s="774"/>
      <c r="R70" s="774"/>
      <c r="S70" s="774"/>
      <c r="T70" s="774"/>
    </row>
    <row r="71" spans="1:20" ht="12.75" customHeight="1" x14ac:dyDescent="0.2">
      <c r="A71" s="775"/>
      <c r="B71" s="776"/>
      <c r="C71" s="776"/>
      <c r="D71" s="777"/>
      <c r="E71" s="777"/>
      <c r="F71" s="777"/>
      <c r="G71" s="777"/>
      <c r="H71" s="777"/>
      <c r="I71" s="777"/>
      <c r="J71" s="777"/>
      <c r="K71" s="774"/>
      <c r="L71" s="774"/>
      <c r="M71" s="774"/>
      <c r="N71" s="774"/>
      <c r="O71" s="774"/>
      <c r="P71" s="774"/>
      <c r="Q71" s="774"/>
      <c r="R71" s="774"/>
      <c r="S71" s="774"/>
      <c r="T71" s="774"/>
    </row>
    <row r="72" spans="1:20" ht="12.75" customHeight="1" x14ac:dyDescent="0.2">
      <c r="A72" s="775"/>
      <c r="B72" s="776"/>
      <c r="C72" s="776"/>
      <c r="D72" s="777"/>
      <c r="E72" s="777"/>
      <c r="F72" s="777"/>
      <c r="G72" s="777"/>
      <c r="H72" s="777"/>
      <c r="I72" s="777"/>
      <c r="J72" s="777"/>
      <c r="K72" s="774"/>
      <c r="L72" s="774"/>
      <c r="M72" s="774"/>
      <c r="N72" s="774"/>
      <c r="O72" s="774"/>
      <c r="P72" s="774"/>
      <c r="Q72" s="774"/>
      <c r="R72" s="774"/>
      <c r="S72" s="774"/>
      <c r="T72" s="774"/>
    </row>
    <row r="73" spans="1:20" ht="12.75" customHeight="1" x14ac:dyDescent="0.2">
      <c r="A73" s="775"/>
      <c r="B73" s="776"/>
      <c r="C73" s="776"/>
      <c r="D73" s="777"/>
      <c r="E73" s="777"/>
      <c r="F73" s="777"/>
      <c r="G73" s="777"/>
      <c r="H73" s="777"/>
      <c r="I73" s="777"/>
      <c r="J73" s="777"/>
      <c r="K73" s="774"/>
      <c r="L73" s="774"/>
      <c r="M73" s="774"/>
      <c r="N73" s="774"/>
      <c r="O73" s="774"/>
      <c r="P73" s="774"/>
      <c r="Q73" s="774"/>
      <c r="R73" s="774"/>
      <c r="S73" s="774"/>
      <c r="T73" s="774"/>
    </row>
    <row r="74" spans="1:20" ht="12.75" customHeight="1" x14ac:dyDescent="0.2">
      <c r="A74" s="775"/>
      <c r="B74" s="776"/>
      <c r="C74" s="776"/>
      <c r="D74" s="777"/>
      <c r="E74" s="777"/>
      <c r="F74" s="777"/>
      <c r="G74" s="777"/>
      <c r="H74" s="777"/>
      <c r="I74" s="777"/>
      <c r="J74" s="777"/>
      <c r="K74" s="774"/>
      <c r="L74" s="774"/>
      <c r="M74" s="774"/>
      <c r="N74" s="774"/>
      <c r="O74" s="774"/>
      <c r="P74" s="774"/>
      <c r="Q74" s="774"/>
      <c r="R74" s="774"/>
      <c r="S74" s="774"/>
      <c r="T74" s="774"/>
    </row>
    <row r="75" spans="1:20" ht="12.75" customHeight="1" x14ac:dyDescent="0.2">
      <c r="A75" s="775"/>
      <c r="B75" s="776"/>
      <c r="C75" s="776"/>
      <c r="D75" s="777"/>
      <c r="E75" s="777"/>
      <c r="F75" s="777"/>
      <c r="G75" s="777"/>
      <c r="H75" s="777"/>
      <c r="I75" s="777"/>
      <c r="J75" s="777"/>
      <c r="K75" s="774"/>
      <c r="L75" s="774"/>
      <c r="M75" s="774"/>
      <c r="N75" s="774"/>
      <c r="O75" s="774"/>
      <c r="P75" s="774"/>
      <c r="Q75" s="774"/>
      <c r="R75" s="774"/>
      <c r="S75" s="774"/>
      <c r="T75" s="774"/>
    </row>
    <row r="76" spans="1:20" ht="12.75" customHeight="1" x14ac:dyDescent="0.2">
      <c r="A76" s="775"/>
      <c r="B76" s="776"/>
      <c r="C76" s="776"/>
      <c r="D76" s="777"/>
      <c r="E76" s="777"/>
      <c r="F76" s="777"/>
      <c r="G76" s="777"/>
      <c r="H76" s="777"/>
      <c r="I76" s="777"/>
      <c r="J76" s="777"/>
      <c r="K76" s="774"/>
      <c r="L76" s="774"/>
      <c r="M76" s="774"/>
      <c r="N76" s="774"/>
      <c r="O76" s="774"/>
      <c r="P76" s="774"/>
      <c r="Q76" s="774"/>
      <c r="R76" s="774"/>
      <c r="S76" s="774"/>
      <c r="T76" s="774"/>
    </row>
    <row r="77" spans="1:20" ht="12.75" customHeight="1" x14ac:dyDescent="0.2">
      <c r="A77" s="775"/>
      <c r="B77" s="776"/>
      <c r="C77" s="776"/>
      <c r="D77" s="777"/>
      <c r="E77" s="777"/>
      <c r="F77" s="777"/>
      <c r="G77" s="777"/>
      <c r="H77" s="777"/>
      <c r="I77" s="777"/>
      <c r="J77" s="777"/>
      <c r="K77" s="774"/>
      <c r="L77" s="774"/>
      <c r="M77" s="774"/>
      <c r="N77" s="774"/>
      <c r="O77" s="774"/>
      <c r="P77" s="774"/>
      <c r="Q77" s="774"/>
      <c r="R77" s="774"/>
      <c r="S77" s="774"/>
      <c r="T77" s="774"/>
    </row>
    <row r="78" spans="1:20" ht="12.75" customHeight="1" x14ac:dyDescent="0.2">
      <c r="A78" s="775"/>
      <c r="B78" s="776"/>
      <c r="C78" s="776"/>
      <c r="D78" s="777"/>
      <c r="E78" s="777"/>
      <c r="F78" s="777"/>
      <c r="G78" s="777"/>
      <c r="H78" s="777"/>
      <c r="I78" s="777"/>
      <c r="J78" s="777"/>
      <c r="K78" s="774"/>
      <c r="L78" s="774"/>
      <c r="M78" s="774"/>
      <c r="N78" s="774"/>
      <c r="O78" s="774"/>
      <c r="P78" s="774"/>
      <c r="Q78" s="774"/>
      <c r="R78" s="774"/>
      <c r="S78" s="774"/>
      <c r="T78" s="774"/>
    </row>
    <row r="79" spans="1:20" ht="12.75" customHeight="1" x14ac:dyDescent="0.2">
      <c r="A79" s="775"/>
      <c r="B79" s="776"/>
      <c r="C79" s="776"/>
      <c r="D79" s="777"/>
      <c r="E79" s="777"/>
      <c r="F79" s="777"/>
      <c r="G79" s="777"/>
      <c r="H79" s="777"/>
      <c r="I79" s="777"/>
      <c r="J79" s="777"/>
      <c r="K79" s="774"/>
      <c r="L79" s="774"/>
      <c r="M79" s="774"/>
      <c r="N79" s="774"/>
      <c r="O79" s="774"/>
      <c r="P79" s="774"/>
      <c r="Q79" s="774"/>
      <c r="R79" s="774"/>
      <c r="S79" s="774"/>
      <c r="T79" s="774"/>
    </row>
    <row r="80" spans="1:20" ht="12.75" customHeight="1" x14ac:dyDescent="0.2">
      <c r="A80" s="775"/>
      <c r="B80" s="776"/>
      <c r="C80" s="776"/>
      <c r="D80" s="777"/>
      <c r="E80" s="777"/>
      <c r="F80" s="777"/>
      <c r="G80" s="777"/>
      <c r="H80" s="777"/>
      <c r="I80" s="777"/>
      <c r="J80" s="777"/>
      <c r="K80" s="774"/>
      <c r="L80" s="774"/>
      <c r="M80" s="774"/>
      <c r="N80" s="774"/>
      <c r="O80" s="774"/>
      <c r="P80" s="774"/>
      <c r="Q80" s="774"/>
      <c r="R80" s="774"/>
      <c r="S80" s="774"/>
      <c r="T80" s="774"/>
    </row>
    <row r="81" spans="1:20" ht="12.75" customHeight="1" x14ac:dyDescent="0.2">
      <c r="A81" s="775"/>
      <c r="B81" s="776"/>
      <c r="C81" s="776"/>
      <c r="D81" s="777"/>
      <c r="E81" s="777"/>
      <c r="F81" s="777"/>
      <c r="G81" s="777"/>
      <c r="H81" s="777"/>
      <c r="I81" s="777"/>
      <c r="J81" s="777"/>
      <c r="K81" s="774"/>
      <c r="L81" s="774"/>
      <c r="M81" s="774"/>
      <c r="N81" s="774"/>
      <c r="O81" s="774"/>
      <c r="P81" s="774"/>
      <c r="Q81" s="774"/>
      <c r="R81" s="774"/>
      <c r="S81" s="774"/>
      <c r="T81" s="774"/>
    </row>
    <row r="82" spans="1:20" ht="12.75" customHeight="1" x14ac:dyDescent="0.2">
      <c r="A82" s="775"/>
      <c r="B82" s="776"/>
      <c r="C82" s="776"/>
      <c r="D82" s="777"/>
      <c r="E82" s="777"/>
      <c r="F82" s="777"/>
      <c r="G82" s="777"/>
      <c r="H82" s="777"/>
      <c r="I82" s="777"/>
      <c r="J82" s="777"/>
      <c r="K82" s="774"/>
      <c r="L82" s="774"/>
      <c r="M82" s="774"/>
      <c r="N82" s="774"/>
      <c r="O82" s="774"/>
      <c r="P82" s="774"/>
      <c r="Q82" s="774"/>
      <c r="R82" s="774"/>
      <c r="S82" s="774"/>
      <c r="T82" s="774"/>
    </row>
    <row r="83" spans="1:20" ht="12.75" customHeight="1" x14ac:dyDescent="0.2">
      <c r="A83" s="775"/>
      <c r="B83" s="776"/>
      <c r="C83" s="776"/>
      <c r="D83" s="777"/>
      <c r="E83" s="777"/>
      <c r="F83" s="777"/>
      <c r="G83" s="777"/>
      <c r="H83" s="777"/>
      <c r="I83" s="777"/>
      <c r="J83" s="777"/>
      <c r="K83" s="774"/>
      <c r="L83" s="774"/>
      <c r="M83" s="774"/>
      <c r="N83" s="774"/>
      <c r="O83" s="774"/>
      <c r="P83" s="774"/>
      <c r="Q83" s="774"/>
      <c r="R83" s="774"/>
      <c r="S83" s="774"/>
      <c r="T83" s="774"/>
    </row>
    <row r="84" spans="1:20" ht="12.75" customHeight="1" x14ac:dyDescent="0.2">
      <c r="A84" s="775"/>
      <c r="B84" s="776"/>
      <c r="C84" s="776"/>
      <c r="D84" s="777"/>
      <c r="E84" s="777"/>
      <c r="F84" s="777"/>
      <c r="G84" s="777"/>
      <c r="H84" s="777"/>
      <c r="I84" s="777"/>
      <c r="J84" s="777"/>
      <c r="K84" s="774"/>
      <c r="L84" s="774"/>
      <c r="M84" s="774"/>
      <c r="N84" s="774"/>
      <c r="O84" s="774"/>
      <c r="P84" s="774"/>
      <c r="Q84" s="774"/>
      <c r="R84" s="774"/>
      <c r="S84" s="774"/>
      <c r="T84" s="774"/>
    </row>
    <row r="85" spans="1:20" ht="12.75" customHeight="1" x14ac:dyDescent="0.2">
      <c r="A85" s="775"/>
      <c r="B85" s="776"/>
      <c r="C85" s="776"/>
      <c r="D85" s="777"/>
      <c r="E85" s="777"/>
      <c r="F85" s="777"/>
      <c r="G85" s="777"/>
      <c r="H85" s="777"/>
      <c r="I85" s="777"/>
      <c r="J85" s="777"/>
      <c r="K85" s="774"/>
      <c r="L85" s="774"/>
      <c r="M85" s="774"/>
      <c r="N85" s="774"/>
      <c r="O85" s="774"/>
      <c r="P85" s="774"/>
      <c r="Q85" s="774"/>
      <c r="R85" s="774"/>
      <c r="S85" s="774"/>
      <c r="T85" s="774"/>
    </row>
    <row r="86" spans="1:20" ht="12.75" customHeight="1" x14ac:dyDescent="0.2">
      <c r="A86" s="775"/>
      <c r="B86" s="776"/>
      <c r="C86" s="776"/>
      <c r="D86" s="777"/>
      <c r="E86" s="777"/>
      <c r="F86" s="777"/>
      <c r="G86" s="777"/>
      <c r="H86" s="777"/>
      <c r="I86" s="777"/>
      <c r="J86" s="777"/>
      <c r="K86" s="774"/>
      <c r="L86" s="774"/>
      <c r="M86" s="774"/>
      <c r="N86" s="774"/>
      <c r="O86" s="774"/>
      <c r="P86" s="774"/>
      <c r="Q86" s="774"/>
      <c r="R86" s="774"/>
      <c r="S86" s="774"/>
      <c r="T86" s="774"/>
    </row>
    <row r="87" spans="1:20" ht="12.75" customHeight="1" x14ac:dyDescent="0.2">
      <c r="A87" s="775"/>
      <c r="B87" s="776"/>
      <c r="C87" s="776"/>
      <c r="D87" s="777"/>
      <c r="E87" s="777"/>
      <c r="F87" s="777"/>
      <c r="G87" s="777"/>
      <c r="H87" s="777"/>
      <c r="I87" s="777"/>
      <c r="J87" s="777"/>
      <c r="K87" s="774"/>
      <c r="L87" s="774"/>
      <c r="M87" s="774"/>
      <c r="N87" s="774"/>
      <c r="O87" s="774"/>
      <c r="P87" s="774"/>
      <c r="Q87" s="774"/>
      <c r="R87" s="774"/>
      <c r="S87" s="774"/>
      <c r="T87" s="774"/>
    </row>
    <row r="88" spans="1:20" ht="12.75" customHeight="1" x14ac:dyDescent="0.2">
      <c r="A88" s="775"/>
      <c r="B88" s="776"/>
      <c r="C88" s="776"/>
      <c r="D88" s="777"/>
      <c r="E88" s="777"/>
      <c r="F88" s="777"/>
      <c r="G88" s="777"/>
      <c r="H88" s="777"/>
      <c r="I88" s="777"/>
      <c r="J88" s="777"/>
      <c r="K88" s="774"/>
      <c r="L88" s="774"/>
      <c r="M88" s="774"/>
      <c r="N88" s="774"/>
      <c r="O88" s="774"/>
      <c r="P88" s="774"/>
      <c r="Q88" s="774"/>
      <c r="R88" s="774"/>
      <c r="S88" s="774"/>
      <c r="T88" s="774"/>
    </row>
    <row r="89" spans="1:20" ht="12.75" customHeight="1" x14ac:dyDescent="0.2">
      <c r="A89" s="775"/>
      <c r="B89" s="776"/>
      <c r="C89" s="776"/>
      <c r="D89" s="777"/>
      <c r="E89" s="777"/>
      <c r="F89" s="777"/>
      <c r="G89" s="777"/>
      <c r="H89" s="777"/>
      <c r="I89" s="777"/>
      <c r="J89" s="777"/>
      <c r="K89" s="774"/>
      <c r="L89" s="774"/>
      <c r="M89" s="774"/>
      <c r="N89" s="774"/>
      <c r="O89" s="774"/>
      <c r="P89" s="774"/>
      <c r="Q89" s="774"/>
      <c r="R89" s="774"/>
      <c r="S89" s="774"/>
      <c r="T89" s="774"/>
    </row>
    <row r="90" spans="1:20" ht="12.75" customHeight="1" x14ac:dyDescent="0.2">
      <c r="A90" s="775"/>
      <c r="B90" s="776"/>
      <c r="C90" s="776"/>
      <c r="D90" s="777"/>
      <c r="E90" s="777"/>
      <c r="F90" s="777"/>
      <c r="G90" s="777"/>
      <c r="H90" s="777"/>
      <c r="I90" s="777"/>
      <c r="J90" s="777"/>
      <c r="K90" s="774"/>
      <c r="L90" s="774"/>
      <c r="M90" s="774"/>
      <c r="N90" s="774"/>
      <c r="O90" s="774"/>
      <c r="P90" s="774"/>
      <c r="Q90" s="774"/>
      <c r="R90" s="774"/>
      <c r="S90" s="774"/>
      <c r="T90" s="774"/>
    </row>
    <row r="91" spans="1:20" ht="12.75" customHeight="1" x14ac:dyDescent="0.2">
      <c r="A91" s="775"/>
      <c r="B91" s="776"/>
      <c r="C91" s="776"/>
      <c r="D91" s="777"/>
      <c r="E91" s="777"/>
      <c r="F91" s="777"/>
      <c r="G91" s="777"/>
      <c r="H91" s="777"/>
      <c r="I91" s="777"/>
      <c r="J91" s="777"/>
      <c r="K91" s="774"/>
      <c r="L91" s="774"/>
      <c r="M91" s="774"/>
      <c r="N91" s="774"/>
      <c r="O91" s="774"/>
      <c r="P91" s="774"/>
      <c r="Q91" s="774"/>
      <c r="R91" s="774"/>
      <c r="S91" s="774"/>
      <c r="T91" s="774"/>
    </row>
    <row r="92" spans="1:20" ht="12.75" customHeight="1" x14ac:dyDescent="0.2">
      <c r="A92" s="775"/>
      <c r="B92" s="776"/>
      <c r="C92" s="776"/>
      <c r="D92" s="777"/>
      <c r="E92" s="777"/>
      <c r="F92" s="777"/>
      <c r="G92" s="777"/>
      <c r="H92" s="777"/>
      <c r="I92" s="777"/>
      <c r="J92" s="777"/>
      <c r="K92" s="774"/>
      <c r="L92" s="774"/>
      <c r="M92" s="774"/>
      <c r="N92" s="774"/>
      <c r="O92" s="774"/>
      <c r="P92" s="774"/>
      <c r="Q92" s="774"/>
      <c r="R92" s="774"/>
      <c r="S92" s="774"/>
      <c r="T92" s="774"/>
    </row>
    <row r="93" spans="1:20" ht="12.75" customHeight="1" x14ac:dyDescent="0.2">
      <c r="A93" s="775"/>
      <c r="B93" s="776"/>
      <c r="C93" s="776"/>
      <c r="D93" s="777"/>
      <c r="E93" s="777"/>
      <c r="F93" s="777"/>
      <c r="G93" s="777"/>
      <c r="H93" s="777"/>
      <c r="I93" s="777"/>
      <c r="J93" s="777"/>
      <c r="K93" s="774"/>
      <c r="L93" s="774"/>
      <c r="M93" s="774"/>
      <c r="N93" s="774"/>
      <c r="O93" s="774"/>
      <c r="P93" s="774"/>
      <c r="Q93" s="774"/>
      <c r="R93" s="774"/>
      <c r="S93" s="774"/>
      <c r="T93" s="774"/>
    </row>
    <row r="94" spans="1:20" ht="12.75" customHeight="1" x14ac:dyDescent="0.2">
      <c r="A94" s="775"/>
      <c r="B94" s="776"/>
      <c r="C94" s="776"/>
      <c r="D94" s="777"/>
      <c r="E94" s="777"/>
      <c r="F94" s="777"/>
      <c r="G94" s="777"/>
      <c r="H94" s="777"/>
      <c r="I94" s="777"/>
      <c r="J94" s="777"/>
      <c r="K94" s="774"/>
      <c r="L94" s="774"/>
      <c r="M94" s="774"/>
      <c r="N94" s="774"/>
      <c r="O94" s="774"/>
      <c r="P94" s="774"/>
      <c r="Q94" s="774"/>
      <c r="R94" s="774"/>
      <c r="S94" s="774"/>
      <c r="T94" s="774"/>
    </row>
    <row r="95" spans="1:20" ht="12.75" customHeight="1" x14ac:dyDescent="0.2">
      <c r="A95" s="775"/>
      <c r="B95" s="776"/>
      <c r="C95" s="776"/>
      <c r="D95" s="777"/>
      <c r="E95" s="777"/>
      <c r="F95" s="777"/>
      <c r="G95" s="777"/>
      <c r="H95" s="777"/>
      <c r="I95" s="777"/>
      <c r="J95" s="777"/>
      <c r="K95" s="774"/>
      <c r="L95" s="774"/>
      <c r="M95" s="774"/>
      <c r="N95" s="774"/>
      <c r="O95" s="774"/>
      <c r="P95" s="774"/>
      <c r="Q95" s="774"/>
      <c r="R95" s="774"/>
      <c r="S95" s="774"/>
      <c r="T95" s="774"/>
    </row>
    <row r="96" spans="1:20" ht="12.75" customHeight="1" x14ac:dyDescent="0.2">
      <c r="A96" s="775"/>
      <c r="B96" s="776"/>
      <c r="C96" s="776"/>
      <c r="D96" s="777"/>
      <c r="E96" s="777"/>
      <c r="F96" s="777"/>
      <c r="G96" s="777"/>
      <c r="H96" s="777"/>
      <c r="I96" s="777"/>
      <c r="J96" s="777"/>
      <c r="K96" s="774"/>
      <c r="L96" s="774"/>
      <c r="M96" s="774"/>
      <c r="N96" s="774"/>
      <c r="O96" s="774"/>
      <c r="P96" s="774"/>
      <c r="Q96" s="774"/>
      <c r="R96" s="774"/>
      <c r="S96" s="774"/>
      <c r="T96" s="774"/>
    </row>
    <row r="97" spans="1:20" ht="12.75" customHeight="1" x14ac:dyDescent="0.2">
      <c r="A97" s="775"/>
      <c r="B97" s="776"/>
      <c r="C97" s="776"/>
      <c r="D97" s="777"/>
      <c r="E97" s="777"/>
      <c r="F97" s="777"/>
      <c r="G97" s="777"/>
      <c r="H97" s="777"/>
      <c r="I97" s="777"/>
      <c r="J97" s="777"/>
      <c r="K97" s="774"/>
      <c r="L97" s="774"/>
      <c r="M97" s="774"/>
      <c r="N97" s="774"/>
      <c r="O97" s="774"/>
      <c r="P97" s="774"/>
      <c r="Q97" s="774"/>
      <c r="R97" s="774"/>
      <c r="S97" s="774"/>
      <c r="T97" s="774"/>
    </row>
    <row r="98" spans="1:20" ht="12.75" customHeight="1" x14ac:dyDescent="0.2">
      <c r="A98" s="775"/>
      <c r="B98" s="776"/>
      <c r="C98" s="776"/>
      <c r="D98" s="777"/>
      <c r="E98" s="777"/>
      <c r="F98" s="777"/>
      <c r="G98" s="777"/>
      <c r="H98" s="777"/>
      <c r="I98" s="777"/>
      <c r="J98" s="777"/>
      <c r="K98" s="774"/>
      <c r="L98" s="774"/>
      <c r="M98" s="774"/>
      <c r="N98" s="774"/>
      <c r="O98" s="774"/>
      <c r="P98" s="774"/>
      <c r="Q98" s="774"/>
      <c r="R98" s="774"/>
      <c r="S98" s="774"/>
      <c r="T98" s="774"/>
    </row>
    <row r="99" spans="1:20" ht="12.75" customHeight="1" x14ac:dyDescent="0.2">
      <c r="A99" s="775"/>
      <c r="B99" s="776"/>
      <c r="C99" s="776"/>
      <c r="D99" s="777"/>
      <c r="E99" s="777"/>
      <c r="F99" s="777"/>
      <c r="G99" s="777"/>
      <c r="H99" s="777"/>
      <c r="I99" s="777"/>
      <c r="J99" s="777"/>
      <c r="K99" s="774"/>
      <c r="L99" s="774"/>
      <c r="M99" s="774"/>
      <c r="N99" s="774"/>
      <c r="O99" s="774"/>
      <c r="P99" s="774"/>
      <c r="Q99" s="774"/>
      <c r="R99" s="774"/>
      <c r="S99" s="774"/>
      <c r="T99" s="774"/>
    </row>
    <row r="100" spans="1:20" ht="12.75" customHeight="1" x14ac:dyDescent="0.2">
      <c r="A100" s="775"/>
      <c r="B100" s="776"/>
      <c r="C100" s="776"/>
      <c r="D100" s="777"/>
      <c r="E100" s="777"/>
      <c r="F100" s="777"/>
      <c r="G100" s="777"/>
      <c r="H100" s="777"/>
      <c r="I100" s="777"/>
      <c r="J100" s="777"/>
      <c r="K100" s="774"/>
      <c r="L100" s="774"/>
      <c r="M100" s="774"/>
      <c r="N100" s="774"/>
      <c r="O100" s="774"/>
      <c r="P100" s="774"/>
      <c r="Q100" s="774"/>
      <c r="R100" s="774"/>
      <c r="S100" s="774"/>
      <c r="T100" s="774"/>
    </row>
    <row r="101" spans="1:20" ht="12.75" customHeight="1" x14ac:dyDescent="0.2">
      <c r="A101" s="775"/>
      <c r="B101" s="776"/>
      <c r="C101" s="776"/>
      <c r="D101" s="777"/>
      <c r="E101" s="777"/>
      <c r="F101" s="777"/>
      <c r="G101" s="777"/>
      <c r="H101" s="777"/>
      <c r="I101" s="777"/>
      <c r="J101" s="777"/>
      <c r="K101" s="774"/>
      <c r="L101" s="774"/>
      <c r="M101" s="774"/>
      <c r="N101" s="774"/>
      <c r="O101" s="774"/>
      <c r="P101" s="774"/>
      <c r="Q101" s="774"/>
      <c r="R101" s="774"/>
      <c r="S101" s="774"/>
      <c r="T101" s="774"/>
    </row>
    <row r="102" spans="1:20" ht="12.75" customHeight="1" x14ac:dyDescent="0.2">
      <c r="A102" s="775"/>
      <c r="B102" s="776"/>
      <c r="C102" s="776"/>
      <c r="D102" s="777"/>
      <c r="E102" s="777"/>
      <c r="F102" s="777"/>
      <c r="G102" s="777"/>
      <c r="H102" s="777"/>
      <c r="I102" s="777"/>
      <c r="J102" s="777"/>
      <c r="K102" s="774"/>
      <c r="L102" s="774"/>
      <c r="M102" s="774"/>
      <c r="N102" s="774"/>
      <c r="O102" s="774"/>
      <c r="P102" s="774"/>
      <c r="Q102" s="774"/>
      <c r="R102" s="774"/>
      <c r="S102" s="774"/>
      <c r="T102" s="774"/>
    </row>
    <row r="103" spans="1:20" ht="12.75" customHeight="1" x14ac:dyDescent="0.2">
      <c r="A103" s="775"/>
      <c r="B103" s="776"/>
      <c r="C103" s="776"/>
      <c r="D103" s="777"/>
      <c r="E103" s="777"/>
      <c r="F103" s="777"/>
      <c r="G103" s="777"/>
      <c r="H103" s="777"/>
      <c r="I103" s="777"/>
      <c r="J103" s="777"/>
      <c r="K103" s="774"/>
      <c r="L103" s="774"/>
      <c r="M103" s="774"/>
      <c r="N103" s="774"/>
      <c r="O103" s="774"/>
      <c r="P103" s="774"/>
      <c r="Q103" s="774"/>
      <c r="R103" s="774"/>
      <c r="S103" s="774"/>
      <c r="T103" s="774"/>
    </row>
    <row r="104" spans="1:20" ht="12.75" customHeight="1" x14ac:dyDescent="0.2">
      <c r="A104" s="775"/>
      <c r="B104" s="776"/>
      <c r="C104" s="776"/>
      <c r="D104" s="777"/>
      <c r="E104" s="777"/>
      <c r="F104" s="777"/>
      <c r="G104" s="777"/>
      <c r="H104" s="777"/>
      <c r="I104" s="777"/>
      <c r="J104" s="777"/>
      <c r="K104" s="774"/>
      <c r="L104" s="774"/>
      <c r="M104" s="774"/>
      <c r="N104" s="774"/>
      <c r="O104" s="774"/>
      <c r="P104" s="774"/>
      <c r="Q104" s="774"/>
      <c r="R104" s="774"/>
      <c r="S104" s="774"/>
      <c r="T104" s="774"/>
    </row>
    <row r="105" spans="1:20" ht="12.75" customHeight="1" x14ac:dyDescent="0.2">
      <c r="A105" s="775"/>
      <c r="B105" s="776"/>
      <c r="C105" s="776"/>
      <c r="D105" s="777"/>
      <c r="E105" s="777"/>
      <c r="F105" s="777"/>
      <c r="G105" s="777"/>
      <c r="H105" s="777"/>
      <c r="I105" s="777"/>
      <c r="J105" s="777"/>
      <c r="K105" s="774"/>
      <c r="L105" s="774"/>
      <c r="M105" s="774"/>
      <c r="N105" s="774"/>
      <c r="O105" s="774"/>
      <c r="P105" s="774"/>
      <c r="Q105" s="774"/>
      <c r="R105" s="774"/>
      <c r="S105" s="774"/>
      <c r="T105" s="774"/>
    </row>
    <row r="106" spans="1:20" ht="12.75" customHeight="1" x14ac:dyDescent="0.2">
      <c r="A106" s="775"/>
      <c r="B106" s="776"/>
      <c r="C106" s="776"/>
      <c r="D106" s="777"/>
      <c r="E106" s="777"/>
      <c r="F106" s="777"/>
      <c r="G106" s="777"/>
      <c r="H106" s="777"/>
      <c r="I106" s="777"/>
      <c r="J106" s="777"/>
      <c r="K106" s="774"/>
      <c r="L106" s="774"/>
      <c r="M106" s="774"/>
      <c r="N106" s="774"/>
      <c r="O106" s="774"/>
      <c r="P106" s="774"/>
      <c r="Q106" s="774"/>
      <c r="R106" s="774"/>
      <c r="S106" s="774"/>
      <c r="T106" s="774"/>
    </row>
    <row r="107" spans="1:20" ht="12.75" customHeight="1" x14ac:dyDescent="0.2">
      <c r="A107" s="775"/>
      <c r="B107" s="776"/>
      <c r="C107" s="776"/>
      <c r="D107" s="777"/>
      <c r="E107" s="777"/>
      <c r="F107" s="777"/>
      <c r="G107" s="777"/>
      <c r="H107" s="777"/>
      <c r="I107" s="777"/>
      <c r="J107" s="777"/>
      <c r="K107" s="774"/>
      <c r="L107" s="774"/>
      <c r="M107" s="774"/>
      <c r="N107" s="774"/>
      <c r="O107" s="774"/>
      <c r="P107" s="774"/>
      <c r="Q107" s="774"/>
      <c r="R107" s="774"/>
      <c r="S107" s="774"/>
      <c r="T107" s="774"/>
    </row>
    <row r="108" spans="1:20" ht="12.75" customHeight="1" x14ac:dyDescent="0.2">
      <c r="A108" s="775"/>
      <c r="B108" s="776"/>
      <c r="C108" s="776"/>
      <c r="D108" s="777"/>
      <c r="E108" s="777"/>
      <c r="F108" s="777"/>
      <c r="G108" s="777"/>
      <c r="H108" s="777"/>
      <c r="I108" s="777"/>
      <c r="J108" s="777"/>
      <c r="K108" s="774"/>
      <c r="L108" s="774"/>
      <c r="M108" s="774"/>
      <c r="N108" s="774"/>
      <c r="O108" s="774"/>
      <c r="P108" s="774"/>
      <c r="Q108" s="774"/>
      <c r="R108" s="774"/>
      <c r="S108" s="774"/>
      <c r="T108" s="774"/>
    </row>
    <row r="109" spans="1:20" ht="12.75" customHeight="1" x14ac:dyDescent="0.2">
      <c r="A109" s="775"/>
      <c r="B109" s="776"/>
      <c r="C109" s="776"/>
      <c r="D109" s="777"/>
      <c r="E109" s="777"/>
      <c r="F109" s="777"/>
      <c r="G109" s="777"/>
      <c r="H109" s="777"/>
      <c r="I109" s="777"/>
      <c r="J109" s="777"/>
      <c r="K109" s="774"/>
      <c r="L109" s="774"/>
      <c r="M109" s="774"/>
      <c r="N109" s="774"/>
      <c r="O109" s="774"/>
      <c r="P109" s="774"/>
      <c r="Q109" s="774"/>
      <c r="R109" s="774"/>
      <c r="S109" s="774"/>
      <c r="T109" s="774"/>
    </row>
    <row r="110" spans="1:20" ht="12.75" customHeight="1" x14ac:dyDescent="0.2">
      <c r="A110" s="775"/>
      <c r="B110" s="776"/>
      <c r="C110" s="776"/>
      <c r="D110" s="777"/>
      <c r="E110" s="777"/>
      <c r="F110" s="777"/>
      <c r="G110" s="777"/>
      <c r="H110" s="777"/>
      <c r="I110" s="777"/>
      <c r="J110" s="777"/>
      <c r="K110" s="774"/>
      <c r="L110" s="774"/>
      <c r="M110" s="774"/>
      <c r="N110" s="774"/>
      <c r="O110" s="774"/>
      <c r="P110" s="774"/>
      <c r="Q110" s="774"/>
      <c r="R110" s="774"/>
      <c r="S110" s="774"/>
      <c r="T110" s="774"/>
    </row>
    <row r="111" spans="1:20" ht="12.75" customHeight="1" x14ac:dyDescent="0.2">
      <c r="A111" s="775"/>
      <c r="B111" s="776"/>
      <c r="C111" s="776"/>
      <c r="D111" s="777"/>
      <c r="E111" s="777"/>
      <c r="F111" s="777"/>
      <c r="G111" s="777"/>
      <c r="H111" s="777"/>
      <c r="I111" s="777"/>
      <c r="J111" s="777"/>
      <c r="K111" s="774"/>
      <c r="L111" s="774"/>
      <c r="M111" s="774"/>
      <c r="N111" s="774"/>
      <c r="O111" s="774"/>
      <c r="P111" s="774"/>
      <c r="Q111" s="774"/>
      <c r="R111" s="774"/>
      <c r="S111" s="774"/>
      <c r="T111" s="774"/>
    </row>
    <row r="112" spans="1:20" ht="12.75" customHeight="1" x14ac:dyDescent="0.2">
      <c r="A112" s="775"/>
      <c r="B112" s="776"/>
      <c r="C112" s="776"/>
      <c r="D112" s="777"/>
      <c r="E112" s="777"/>
      <c r="F112" s="777"/>
      <c r="G112" s="777"/>
      <c r="H112" s="777"/>
      <c r="I112" s="777"/>
      <c r="J112" s="777"/>
      <c r="K112" s="774"/>
      <c r="L112" s="774"/>
      <c r="M112" s="774"/>
      <c r="N112" s="774"/>
      <c r="O112" s="774"/>
      <c r="P112" s="774"/>
      <c r="Q112" s="774"/>
      <c r="R112" s="774"/>
      <c r="S112" s="774"/>
      <c r="T112" s="774"/>
    </row>
    <row r="113" spans="1:20" ht="12.75" customHeight="1" x14ac:dyDescent="0.2">
      <c r="A113" s="775"/>
      <c r="B113" s="776"/>
      <c r="C113" s="776"/>
      <c r="D113" s="777"/>
      <c r="E113" s="777"/>
      <c r="F113" s="777"/>
      <c r="G113" s="777"/>
      <c r="H113" s="777"/>
      <c r="I113" s="777"/>
      <c r="J113" s="777"/>
      <c r="K113" s="774"/>
      <c r="L113" s="774"/>
      <c r="M113" s="774"/>
      <c r="N113" s="774"/>
      <c r="O113" s="774"/>
      <c r="P113" s="774"/>
      <c r="Q113" s="774"/>
      <c r="R113" s="774"/>
      <c r="S113" s="774"/>
      <c r="T113" s="774"/>
    </row>
    <row r="114" spans="1:20" ht="12.75" customHeight="1" x14ac:dyDescent="0.2">
      <c r="A114" s="775"/>
      <c r="B114" s="776"/>
      <c r="C114" s="776"/>
      <c r="D114" s="777"/>
      <c r="E114" s="777"/>
      <c r="F114" s="777"/>
      <c r="G114" s="777"/>
      <c r="H114" s="777"/>
      <c r="I114" s="777"/>
      <c r="J114" s="777"/>
      <c r="K114" s="774"/>
      <c r="L114" s="774"/>
      <c r="M114" s="774"/>
      <c r="N114" s="774"/>
      <c r="O114" s="774"/>
      <c r="P114" s="774"/>
      <c r="Q114" s="774"/>
      <c r="R114" s="774"/>
      <c r="S114" s="774"/>
      <c r="T114" s="774"/>
    </row>
    <row r="115" spans="1:20" ht="12.75" customHeight="1" x14ac:dyDescent="0.2">
      <c r="A115" s="775"/>
      <c r="B115" s="776"/>
      <c r="C115" s="776"/>
      <c r="D115" s="777"/>
      <c r="E115" s="777"/>
      <c r="F115" s="777"/>
      <c r="G115" s="777"/>
      <c r="H115" s="777"/>
      <c r="I115" s="777"/>
      <c r="J115" s="777"/>
      <c r="K115" s="774"/>
      <c r="L115" s="774"/>
      <c r="M115" s="774"/>
      <c r="N115" s="774"/>
      <c r="O115" s="774"/>
      <c r="P115" s="774"/>
      <c r="Q115" s="774"/>
      <c r="R115" s="774"/>
      <c r="S115" s="774"/>
      <c r="T115" s="774"/>
    </row>
    <row r="116" spans="1:20" ht="12.75" customHeight="1" x14ac:dyDescent="0.2">
      <c r="A116" s="775"/>
      <c r="B116" s="776"/>
      <c r="C116" s="776"/>
      <c r="D116" s="777"/>
      <c r="E116" s="777"/>
      <c r="F116" s="777"/>
      <c r="G116" s="777"/>
      <c r="H116" s="777"/>
      <c r="I116" s="777"/>
      <c r="J116" s="777"/>
      <c r="K116" s="774"/>
      <c r="L116" s="774"/>
      <c r="M116" s="774"/>
      <c r="N116" s="774"/>
      <c r="O116" s="774"/>
      <c r="P116" s="774"/>
      <c r="Q116" s="774"/>
      <c r="R116" s="774"/>
      <c r="S116" s="774"/>
      <c r="T116" s="774"/>
    </row>
    <row r="117" spans="1:20" ht="12.75" customHeight="1" x14ac:dyDescent="0.2">
      <c r="A117" s="775"/>
      <c r="B117" s="776"/>
      <c r="C117" s="776"/>
      <c r="D117" s="777"/>
      <c r="E117" s="777"/>
      <c r="F117" s="777"/>
      <c r="G117" s="777"/>
      <c r="H117" s="777"/>
      <c r="I117" s="777"/>
      <c r="J117" s="777"/>
      <c r="K117" s="774"/>
      <c r="L117" s="774"/>
      <c r="M117" s="774"/>
      <c r="N117" s="774"/>
      <c r="O117" s="774"/>
      <c r="P117" s="774"/>
      <c r="Q117" s="774"/>
      <c r="R117" s="774"/>
      <c r="S117" s="774"/>
      <c r="T117" s="774"/>
    </row>
    <row r="118" spans="1:20" ht="12.75" customHeight="1" x14ac:dyDescent="0.2">
      <c r="A118" s="775"/>
      <c r="B118" s="776"/>
      <c r="C118" s="776"/>
      <c r="D118" s="777"/>
      <c r="E118" s="777"/>
      <c r="F118" s="777"/>
      <c r="G118" s="777"/>
      <c r="H118" s="777"/>
      <c r="I118" s="777"/>
      <c r="J118" s="777"/>
      <c r="K118" s="774"/>
      <c r="L118" s="774"/>
      <c r="M118" s="774"/>
      <c r="N118" s="774"/>
      <c r="O118" s="774"/>
      <c r="P118" s="774"/>
      <c r="Q118" s="774"/>
      <c r="R118" s="774"/>
      <c r="S118" s="774"/>
      <c r="T118" s="774"/>
    </row>
    <row r="119" spans="1:20" ht="12.75" customHeight="1" x14ac:dyDescent="0.2">
      <c r="A119" s="775"/>
      <c r="B119" s="776"/>
      <c r="C119" s="776"/>
      <c r="D119" s="777"/>
      <c r="E119" s="777"/>
      <c r="F119" s="777"/>
      <c r="G119" s="777"/>
      <c r="H119" s="777"/>
      <c r="I119" s="777"/>
      <c r="J119" s="777"/>
      <c r="K119" s="774"/>
      <c r="L119" s="774"/>
      <c r="M119" s="774"/>
      <c r="N119" s="774"/>
      <c r="O119" s="774"/>
      <c r="P119" s="774"/>
      <c r="Q119" s="774"/>
      <c r="R119" s="774"/>
      <c r="S119" s="774"/>
      <c r="T119" s="774"/>
    </row>
    <row r="120" spans="1:20" ht="12.75" customHeight="1" x14ac:dyDescent="0.2">
      <c r="A120" s="775"/>
      <c r="B120" s="776"/>
      <c r="C120" s="776"/>
      <c r="D120" s="777"/>
      <c r="E120" s="777"/>
      <c r="F120" s="777"/>
      <c r="G120" s="777"/>
      <c r="H120" s="777"/>
      <c r="I120" s="777"/>
      <c r="J120" s="777"/>
      <c r="K120" s="774"/>
      <c r="L120" s="774"/>
      <c r="M120" s="774"/>
      <c r="N120" s="774"/>
      <c r="O120" s="774"/>
      <c r="P120" s="774"/>
      <c r="Q120" s="774"/>
      <c r="R120" s="774"/>
      <c r="S120" s="774"/>
      <c r="T120" s="774"/>
    </row>
    <row r="121" spans="1:20" ht="12.75" customHeight="1" x14ac:dyDescent="0.2">
      <c r="A121" s="775"/>
      <c r="B121" s="776"/>
      <c r="C121" s="776"/>
      <c r="D121" s="777"/>
      <c r="E121" s="777"/>
      <c r="F121" s="777"/>
      <c r="G121" s="777"/>
      <c r="H121" s="777"/>
      <c r="I121" s="777"/>
      <c r="J121" s="777"/>
      <c r="K121" s="774"/>
      <c r="L121" s="774"/>
      <c r="M121" s="774"/>
      <c r="N121" s="774"/>
      <c r="O121" s="774"/>
      <c r="P121" s="774"/>
      <c r="Q121" s="774"/>
      <c r="R121" s="774"/>
      <c r="S121" s="774"/>
      <c r="T121" s="774"/>
    </row>
    <row r="122" spans="1:20" ht="12.75" customHeight="1" x14ac:dyDescent="0.2">
      <c r="A122" s="775"/>
      <c r="B122" s="776"/>
      <c r="C122" s="776"/>
      <c r="D122" s="777"/>
      <c r="E122" s="777"/>
      <c r="F122" s="777"/>
      <c r="G122" s="777"/>
      <c r="H122" s="777"/>
      <c r="I122" s="777"/>
      <c r="J122" s="777"/>
      <c r="K122" s="774"/>
      <c r="L122" s="774"/>
      <c r="M122" s="774"/>
      <c r="N122" s="774"/>
      <c r="O122" s="774"/>
      <c r="P122" s="774"/>
      <c r="Q122" s="774"/>
      <c r="R122" s="774"/>
      <c r="S122" s="774"/>
      <c r="T122" s="774"/>
    </row>
    <row r="123" spans="1:20" ht="12.75" customHeight="1" x14ac:dyDescent="0.2">
      <c r="A123" s="775"/>
      <c r="B123" s="776"/>
      <c r="C123" s="776"/>
      <c r="D123" s="777"/>
      <c r="E123" s="777"/>
      <c r="F123" s="777"/>
      <c r="G123" s="777"/>
      <c r="H123" s="777"/>
      <c r="I123" s="777"/>
      <c r="J123" s="777"/>
      <c r="K123" s="774"/>
      <c r="L123" s="774"/>
      <c r="M123" s="774"/>
      <c r="N123" s="774"/>
      <c r="O123" s="774"/>
      <c r="P123" s="774"/>
      <c r="Q123" s="774"/>
      <c r="R123" s="774"/>
      <c r="S123" s="774"/>
      <c r="T123" s="774"/>
    </row>
    <row r="124" spans="1:20" ht="12.75" customHeight="1" x14ac:dyDescent="0.2">
      <c r="A124" s="775"/>
      <c r="B124" s="776"/>
      <c r="C124" s="776"/>
      <c r="D124" s="777"/>
      <c r="E124" s="777"/>
      <c r="F124" s="777"/>
      <c r="G124" s="777"/>
      <c r="H124" s="777"/>
      <c r="I124" s="777"/>
      <c r="J124" s="777"/>
      <c r="K124" s="774"/>
      <c r="L124" s="774"/>
      <c r="M124" s="774"/>
      <c r="N124" s="774"/>
      <c r="O124" s="774"/>
      <c r="P124" s="774"/>
      <c r="Q124" s="774"/>
      <c r="R124" s="774"/>
      <c r="S124" s="774"/>
      <c r="T124" s="774"/>
    </row>
    <row r="125" spans="1:20" ht="12.75" customHeight="1" x14ac:dyDescent="0.2">
      <c r="A125" s="775"/>
      <c r="B125" s="776"/>
      <c r="C125" s="776"/>
      <c r="D125" s="777"/>
      <c r="E125" s="777"/>
      <c r="F125" s="777"/>
      <c r="G125" s="777"/>
      <c r="H125" s="777"/>
      <c r="I125" s="777"/>
      <c r="J125" s="777"/>
      <c r="K125" s="774"/>
      <c r="L125" s="774"/>
      <c r="M125" s="774"/>
      <c r="N125" s="774"/>
      <c r="O125" s="774"/>
      <c r="P125" s="774"/>
      <c r="Q125" s="774"/>
      <c r="R125" s="774"/>
      <c r="S125" s="774"/>
      <c r="T125" s="774"/>
    </row>
    <row r="126" spans="1:20" ht="12.75" customHeight="1" x14ac:dyDescent="0.2">
      <c r="A126" s="775"/>
      <c r="B126" s="776"/>
      <c r="C126" s="776"/>
      <c r="D126" s="777"/>
      <c r="E126" s="777"/>
      <c r="F126" s="777"/>
      <c r="G126" s="777"/>
      <c r="H126" s="777"/>
      <c r="I126" s="777"/>
      <c r="J126" s="777"/>
      <c r="K126" s="774"/>
      <c r="L126" s="774"/>
      <c r="M126" s="774"/>
      <c r="N126" s="774"/>
      <c r="O126" s="774"/>
      <c r="P126" s="774"/>
      <c r="Q126" s="774"/>
      <c r="R126" s="774"/>
      <c r="S126" s="774"/>
      <c r="T126" s="774"/>
    </row>
    <row r="127" spans="1:20" ht="12.75" customHeight="1" x14ac:dyDescent="0.2">
      <c r="A127" s="775"/>
      <c r="B127" s="776"/>
      <c r="C127" s="776"/>
      <c r="D127" s="777"/>
      <c r="E127" s="777"/>
      <c r="F127" s="777"/>
      <c r="G127" s="777"/>
      <c r="H127" s="777"/>
      <c r="I127" s="777"/>
      <c r="J127" s="777"/>
      <c r="K127" s="774"/>
      <c r="L127" s="774"/>
      <c r="M127" s="774"/>
      <c r="N127" s="774"/>
      <c r="O127" s="774"/>
      <c r="P127" s="774"/>
      <c r="Q127" s="774"/>
      <c r="R127" s="774"/>
      <c r="S127" s="774"/>
      <c r="T127" s="774"/>
    </row>
    <row r="128" spans="1:20" ht="12.75" customHeight="1" x14ac:dyDescent="0.2">
      <c r="A128" s="775"/>
      <c r="B128" s="776"/>
      <c r="C128" s="776"/>
      <c r="D128" s="777"/>
      <c r="E128" s="777"/>
      <c r="F128" s="777"/>
      <c r="G128" s="777"/>
      <c r="H128" s="777"/>
      <c r="I128" s="777"/>
      <c r="J128" s="777"/>
      <c r="K128" s="774"/>
      <c r="L128" s="774"/>
      <c r="M128" s="774"/>
      <c r="N128" s="774"/>
      <c r="O128" s="774"/>
      <c r="P128" s="774"/>
      <c r="Q128" s="774"/>
      <c r="R128" s="774"/>
      <c r="S128" s="774"/>
      <c r="T128" s="774"/>
    </row>
    <row r="129" spans="1:20" ht="12.75" customHeight="1" x14ac:dyDescent="0.2">
      <c r="A129" s="775"/>
      <c r="B129" s="776"/>
      <c r="C129" s="776"/>
      <c r="D129" s="777"/>
      <c r="E129" s="777"/>
      <c r="F129" s="777"/>
      <c r="G129" s="777"/>
      <c r="H129" s="777"/>
      <c r="I129" s="777"/>
      <c r="J129" s="777"/>
      <c r="K129" s="774"/>
      <c r="L129" s="774"/>
      <c r="M129" s="774"/>
      <c r="N129" s="774"/>
      <c r="O129" s="774"/>
      <c r="P129" s="774"/>
      <c r="Q129" s="774"/>
      <c r="R129" s="774"/>
      <c r="S129" s="774"/>
      <c r="T129" s="774"/>
    </row>
    <row r="130" spans="1:20" ht="12.75" customHeight="1" x14ac:dyDescent="0.2">
      <c r="A130" s="775"/>
      <c r="B130" s="776"/>
      <c r="C130" s="776"/>
      <c r="D130" s="778"/>
      <c r="E130" s="778"/>
      <c r="F130" s="778"/>
      <c r="G130" s="778"/>
      <c r="H130" s="778"/>
      <c r="I130" s="778"/>
      <c r="J130" s="778"/>
      <c r="K130" s="774"/>
      <c r="L130" s="774"/>
      <c r="M130" s="774"/>
      <c r="N130" s="774"/>
      <c r="O130" s="774"/>
      <c r="P130" s="774"/>
      <c r="Q130" s="774"/>
      <c r="R130" s="774"/>
      <c r="S130" s="774"/>
      <c r="T130" s="774"/>
    </row>
    <row r="131" spans="1:20" ht="12.75" customHeight="1" x14ac:dyDescent="0.2">
      <c r="A131" s="775"/>
      <c r="B131" s="776"/>
      <c r="C131" s="776"/>
      <c r="D131" s="778"/>
      <c r="E131" s="778"/>
      <c r="F131" s="778"/>
      <c r="G131" s="778"/>
      <c r="H131" s="778"/>
      <c r="I131" s="778"/>
      <c r="J131" s="778"/>
      <c r="K131" s="774"/>
      <c r="L131" s="774"/>
      <c r="M131" s="774"/>
      <c r="N131" s="774"/>
      <c r="O131" s="774"/>
      <c r="P131" s="774"/>
      <c r="Q131" s="774"/>
      <c r="R131" s="774"/>
      <c r="S131" s="774"/>
      <c r="T131" s="774"/>
    </row>
    <row r="132" spans="1:20" ht="12.75" customHeight="1" x14ac:dyDescent="0.2">
      <c r="A132" s="775"/>
      <c r="B132" s="776"/>
      <c r="C132" s="776"/>
      <c r="D132" s="778"/>
      <c r="E132" s="778"/>
      <c r="F132" s="778"/>
      <c r="G132" s="778"/>
      <c r="H132" s="778"/>
      <c r="I132" s="778"/>
      <c r="J132" s="778"/>
      <c r="K132" s="774"/>
      <c r="L132" s="774"/>
      <c r="M132" s="774"/>
      <c r="N132" s="774"/>
      <c r="O132" s="774"/>
      <c r="P132" s="774"/>
      <c r="Q132" s="774"/>
      <c r="R132" s="774"/>
      <c r="S132" s="774"/>
      <c r="T132" s="774"/>
    </row>
    <row r="133" spans="1:20" ht="12.75" customHeight="1" x14ac:dyDescent="0.2">
      <c r="A133" s="775"/>
      <c r="B133" s="776"/>
      <c r="C133" s="776"/>
      <c r="D133" s="778"/>
      <c r="E133" s="778"/>
      <c r="F133" s="778"/>
      <c r="G133" s="778"/>
      <c r="H133" s="778"/>
      <c r="I133" s="778"/>
      <c r="J133" s="778"/>
      <c r="K133" s="774"/>
      <c r="L133" s="774"/>
      <c r="M133" s="774"/>
      <c r="N133" s="774"/>
      <c r="O133" s="774"/>
      <c r="P133" s="774"/>
      <c r="Q133" s="774"/>
      <c r="R133" s="774"/>
      <c r="S133" s="774"/>
      <c r="T133" s="774"/>
    </row>
    <row r="134" spans="1:20" ht="12.75" customHeight="1" x14ac:dyDescent="0.2">
      <c r="A134" s="775"/>
      <c r="B134" s="776"/>
      <c r="C134" s="776"/>
      <c r="D134" s="778"/>
      <c r="E134" s="778"/>
      <c r="F134" s="778"/>
      <c r="G134" s="778"/>
      <c r="H134" s="778"/>
      <c r="I134" s="778"/>
      <c r="J134" s="778"/>
      <c r="K134" s="774"/>
      <c r="L134" s="774"/>
      <c r="M134" s="774"/>
      <c r="N134" s="774"/>
      <c r="O134" s="774"/>
      <c r="P134" s="774"/>
      <c r="Q134" s="774"/>
      <c r="R134" s="774"/>
      <c r="S134" s="774"/>
      <c r="T134" s="774"/>
    </row>
    <row r="135" spans="1:20" ht="12.75" customHeight="1" x14ac:dyDescent="0.2">
      <c r="A135" s="775"/>
      <c r="B135" s="776"/>
      <c r="C135" s="776"/>
      <c r="D135" s="778"/>
      <c r="E135" s="778"/>
      <c r="F135" s="778"/>
      <c r="G135" s="778"/>
      <c r="H135" s="778"/>
      <c r="I135" s="778"/>
      <c r="J135" s="778"/>
      <c r="K135" s="774"/>
      <c r="L135" s="774"/>
      <c r="M135" s="774"/>
      <c r="N135" s="774"/>
      <c r="O135" s="774"/>
      <c r="P135" s="774"/>
      <c r="Q135" s="774"/>
      <c r="R135" s="774"/>
      <c r="S135" s="774"/>
      <c r="T135" s="774"/>
    </row>
    <row r="136" spans="1:20" ht="12.75" customHeight="1" x14ac:dyDescent="0.2">
      <c r="A136" s="775"/>
      <c r="B136" s="776"/>
      <c r="C136" s="776"/>
      <c r="D136" s="778"/>
      <c r="E136" s="778"/>
      <c r="F136" s="778"/>
      <c r="G136" s="778"/>
      <c r="H136" s="778"/>
      <c r="I136" s="778"/>
      <c r="J136" s="778"/>
      <c r="K136" s="774"/>
      <c r="L136" s="774"/>
      <c r="M136" s="774"/>
      <c r="N136" s="774"/>
      <c r="O136" s="774"/>
      <c r="P136" s="774"/>
      <c r="Q136" s="774"/>
      <c r="R136" s="774"/>
      <c r="S136" s="774"/>
      <c r="T136" s="774"/>
    </row>
    <row r="137" spans="1:20" ht="12.75" customHeight="1" x14ac:dyDescent="0.2">
      <c r="A137" s="775"/>
      <c r="B137" s="776"/>
      <c r="C137" s="776"/>
      <c r="D137" s="778"/>
      <c r="E137" s="778"/>
      <c r="F137" s="778"/>
      <c r="G137" s="778"/>
      <c r="H137" s="778"/>
      <c r="I137" s="778"/>
      <c r="J137" s="778"/>
      <c r="K137" s="774"/>
      <c r="L137" s="774"/>
      <c r="M137" s="774"/>
      <c r="N137" s="774"/>
      <c r="O137" s="774"/>
      <c r="P137" s="774"/>
      <c r="Q137" s="774"/>
      <c r="R137" s="774"/>
      <c r="S137" s="774"/>
      <c r="T137" s="774"/>
    </row>
    <row r="138" spans="1:20" ht="12.75" customHeight="1" x14ac:dyDescent="0.2">
      <c r="A138" s="775"/>
      <c r="B138" s="776"/>
      <c r="C138" s="776"/>
      <c r="D138" s="778"/>
      <c r="E138" s="778"/>
      <c r="F138" s="778"/>
      <c r="G138" s="778"/>
      <c r="H138" s="778"/>
      <c r="I138" s="778"/>
      <c r="J138" s="778"/>
      <c r="K138" s="774"/>
      <c r="L138" s="774"/>
      <c r="M138" s="774"/>
      <c r="N138" s="774"/>
      <c r="O138" s="774"/>
      <c r="P138" s="774"/>
      <c r="Q138" s="774"/>
      <c r="R138" s="774"/>
      <c r="S138" s="774"/>
      <c r="T138" s="774"/>
    </row>
    <row r="139" spans="1:20" ht="12.75" customHeight="1" x14ac:dyDescent="0.2">
      <c r="A139" s="775"/>
      <c r="B139" s="776"/>
      <c r="C139" s="776"/>
      <c r="D139" s="778"/>
      <c r="E139" s="778"/>
      <c r="F139" s="778"/>
      <c r="G139" s="778"/>
      <c r="H139" s="778"/>
      <c r="I139" s="778"/>
      <c r="J139" s="778"/>
      <c r="K139" s="774"/>
      <c r="L139" s="774"/>
      <c r="M139" s="774"/>
      <c r="N139" s="774"/>
      <c r="O139" s="774"/>
      <c r="P139" s="774"/>
      <c r="Q139" s="774"/>
      <c r="R139" s="774"/>
      <c r="S139" s="774"/>
      <c r="T139" s="774"/>
    </row>
    <row r="140" spans="1:20" ht="12.75" customHeight="1" x14ac:dyDescent="0.2">
      <c r="A140" s="775"/>
      <c r="B140" s="776"/>
      <c r="C140" s="776"/>
      <c r="D140" s="778"/>
      <c r="E140" s="778"/>
      <c r="F140" s="778"/>
      <c r="G140" s="778"/>
      <c r="H140" s="778"/>
      <c r="I140" s="778"/>
      <c r="J140" s="778"/>
      <c r="K140" s="774"/>
      <c r="L140" s="774"/>
      <c r="M140" s="774"/>
      <c r="N140" s="774"/>
      <c r="O140" s="774"/>
      <c r="P140" s="774"/>
      <c r="Q140" s="774"/>
      <c r="R140" s="774"/>
      <c r="S140" s="774"/>
      <c r="T140" s="774"/>
    </row>
    <row r="141" spans="1:20" ht="12.75" customHeight="1" x14ac:dyDescent="0.2">
      <c r="A141" s="775"/>
      <c r="B141" s="776"/>
      <c r="C141" s="776"/>
      <c r="D141" s="778"/>
      <c r="E141" s="778"/>
      <c r="F141" s="778"/>
      <c r="G141" s="778"/>
      <c r="H141" s="778"/>
      <c r="I141" s="778"/>
      <c r="J141" s="778"/>
      <c r="K141" s="774"/>
      <c r="L141" s="774"/>
      <c r="M141" s="774"/>
      <c r="N141" s="774"/>
      <c r="O141" s="774"/>
      <c r="P141" s="774"/>
      <c r="Q141" s="774"/>
      <c r="R141" s="774"/>
      <c r="S141" s="774"/>
      <c r="T141" s="774"/>
    </row>
    <row r="142" spans="1:20" ht="12.75" customHeight="1" x14ac:dyDescent="0.2">
      <c r="A142" s="775"/>
      <c r="B142" s="776"/>
      <c r="C142" s="776"/>
      <c r="D142" s="778"/>
      <c r="E142" s="778"/>
      <c r="F142" s="778"/>
      <c r="G142" s="778"/>
      <c r="H142" s="778"/>
      <c r="I142" s="778"/>
      <c r="J142" s="778"/>
      <c r="K142" s="774"/>
      <c r="L142" s="774"/>
      <c r="M142" s="774"/>
      <c r="N142" s="774"/>
      <c r="O142" s="774"/>
      <c r="P142" s="774"/>
      <c r="Q142" s="774"/>
      <c r="R142" s="774"/>
      <c r="S142" s="774"/>
      <c r="T142" s="774"/>
    </row>
    <row r="143" spans="1:20" ht="12.75" customHeight="1" x14ac:dyDescent="0.2">
      <c r="A143" s="775"/>
      <c r="B143" s="776"/>
      <c r="C143" s="776"/>
      <c r="D143" s="778"/>
      <c r="E143" s="778"/>
      <c r="F143" s="778"/>
      <c r="G143" s="778"/>
      <c r="H143" s="778"/>
      <c r="I143" s="778"/>
      <c r="J143" s="778"/>
      <c r="K143" s="774"/>
      <c r="L143" s="774"/>
      <c r="M143" s="774"/>
      <c r="N143" s="774"/>
      <c r="O143" s="774"/>
      <c r="P143" s="774"/>
      <c r="Q143" s="774"/>
      <c r="R143" s="774"/>
      <c r="S143" s="774"/>
      <c r="T143" s="774"/>
    </row>
    <row r="144" spans="1:20" ht="12.75" customHeight="1" x14ac:dyDescent="0.2">
      <c r="A144" s="775"/>
      <c r="B144" s="776"/>
      <c r="C144" s="776"/>
      <c r="D144" s="778"/>
      <c r="E144" s="778"/>
      <c r="F144" s="778"/>
      <c r="G144" s="778"/>
      <c r="H144" s="778"/>
      <c r="I144" s="778"/>
      <c r="J144" s="778"/>
      <c r="K144" s="774"/>
      <c r="L144" s="774"/>
      <c r="M144" s="774"/>
      <c r="N144" s="774"/>
      <c r="O144" s="774"/>
      <c r="P144" s="774"/>
      <c r="Q144" s="774"/>
      <c r="R144" s="774"/>
      <c r="S144" s="774"/>
      <c r="T144" s="774"/>
    </row>
    <row r="145" spans="1:20" ht="12.75" customHeight="1" x14ac:dyDescent="0.2">
      <c r="A145" s="775"/>
      <c r="B145" s="776"/>
      <c r="C145" s="776"/>
      <c r="D145" s="778"/>
      <c r="E145" s="778"/>
      <c r="F145" s="778"/>
      <c r="G145" s="778"/>
      <c r="H145" s="778"/>
      <c r="I145" s="778"/>
      <c r="J145" s="778"/>
      <c r="K145" s="774"/>
      <c r="L145" s="774"/>
      <c r="M145" s="774"/>
      <c r="N145" s="774"/>
      <c r="O145" s="774"/>
      <c r="P145" s="774"/>
      <c r="Q145" s="774"/>
      <c r="R145" s="774"/>
      <c r="S145" s="774"/>
      <c r="T145" s="774"/>
    </row>
    <row r="146" spans="1:20" ht="12.75" customHeight="1" x14ac:dyDescent="0.2">
      <c r="A146" s="775"/>
      <c r="B146" s="776"/>
      <c r="C146" s="776"/>
      <c r="D146" s="778"/>
      <c r="E146" s="778"/>
      <c r="F146" s="778"/>
      <c r="G146" s="778"/>
      <c r="H146" s="778"/>
      <c r="I146" s="778"/>
      <c r="J146" s="778"/>
      <c r="K146" s="774"/>
      <c r="L146" s="774"/>
      <c r="M146" s="774"/>
      <c r="N146" s="774"/>
      <c r="O146" s="774"/>
      <c r="P146" s="774"/>
      <c r="Q146" s="774"/>
      <c r="R146" s="774"/>
      <c r="S146" s="774"/>
      <c r="T146" s="774"/>
    </row>
    <row r="147" spans="1:20" ht="12.75" customHeight="1" x14ac:dyDescent="0.2">
      <c r="A147" s="775"/>
      <c r="B147" s="776"/>
      <c r="C147" s="776"/>
      <c r="D147" s="778"/>
      <c r="E147" s="778"/>
      <c r="F147" s="778"/>
      <c r="G147" s="778"/>
      <c r="H147" s="778"/>
      <c r="I147" s="778"/>
      <c r="J147" s="778"/>
      <c r="K147" s="774"/>
      <c r="L147" s="774"/>
      <c r="M147" s="774"/>
      <c r="N147" s="774"/>
      <c r="O147" s="774"/>
      <c r="P147" s="774"/>
      <c r="Q147" s="774"/>
      <c r="R147" s="774"/>
      <c r="S147" s="774"/>
      <c r="T147" s="774"/>
    </row>
    <row r="148" spans="1:20" ht="12.75" customHeight="1" x14ac:dyDescent="0.2">
      <c r="A148" s="775"/>
      <c r="B148" s="776"/>
      <c r="C148" s="776"/>
      <c r="D148" s="778"/>
      <c r="E148" s="778"/>
      <c r="F148" s="778"/>
      <c r="G148" s="778"/>
      <c r="H148" s="778"/>
      <c r="I148" s="778"/>
      <c r="J148" s="778"/>
      <c r="K148" s="774"/>
      <c r="L148" s="774"/>
      <c r="M148" s="774"/>
      <c r="N148" s="774"/>
      <c r="O148" s="774"/>
      <c r="P148" s="774"/>
      <c r="Q148" s="774"/>
      <c r="R148" s="774"/>
      <c r="S148" s="774"/>
      <c r="T148" s="774"/>
    </row>
    <row r="149" spans="1:20" ht="12.75" customHeight="1" x14ac:dyDescent="0.2">
      <c r="A149" s="775"/>
      <c r="B149" s="776"/>
      <c r="C149" s="776"/>
      <c r="D149" s="778"/>
      <c r="E149" s="778"/>
      <c r="F149" s="778"/>
      <c r="G149" s="778"/>
      <c r="H149" s="778"/>
      <c r="I149" s="778"/>
      <c r="J149" s="778"/>
      <c r="K149" s="774"/>
      <c r="L149" s="774"/>
      <c r="M149" s="774"/>
      <c r="N149" s="774"/>
      <c r="O149" s="774"/>
      <c r="P149" s="774"/>
      <c r="Q149" s="774"/>
      <c r="R149" s="774"/>
      <c r="S149" s="774"/>
      <c r="T149" s="774"/>
    </row>
    <row r="150" spans="1:20" ht="12.75" customHeight="1" x14ac:dyDescent="0.2">
      <c r="A150" s="775"/>
      <c r="B150" s="776"/>
      <c r="C150" s="776"/>
      <c r="D150" s="778"/>
      <c r="E150" s="778"/>
      <c r="F150" s="778"/>
      <c r="G150" s="778"/>
      <c r="H150" s="778"/>
      <c r="I150" s="778"/>
      <c r="J150" s="778"/>
      <c r="K150" s="774"/>
      <c r="L150" s="774"/>
      <c r="M150" s="774"/>
      <c r="N150" s="774"/>
      <c r="O150" s="774"/>
      <c r="P150" s="774"/>
      <c r="Q150" s="774"/>
      <c r="R150" s="774"/>
      <c r="S150" s="774"/>
      <c r="T150" s="774"/>
    </row>
    <row r="151" spans="1:20" ht="12.75" customHeight="1" x14ac:dyDescent="0.2">
      <c r="A151" s="775"/>
      <c r="B151" s="776"/>
      <c r="C151" s="776"/>
      <c r="D151" s="778"/>
      <c r="E151" s="778"/>
      <c r="F151" s="778"/>
      <c r="G151" s="778"/>
      <c r="H151" s="778"/>
      <c r="I151" s="778"/>
      <c r="J151" s="778"/>
      <c r="K151" s="774"/>
      <c r="L151" s="774"/>
      <c r="M151" s="774"/>
      <c r="N151" s="774"/>
      <c r="O151" s="774"/>
      <c r="P151" s="774"/>
      <c r="Q151" s="774"/>
      <c r="R151" s="774"/>
      <c r="S151" s="774"/>
      <c r="T151" s="774"/>
    </row>
    <row r="152" spans="1:20" ht="12.75" customHeight="1" x14ac:dyDescent="0.2">
      <c r="A152" s="775"/>
      <c r="B152" s="776"/>
      <c r="C152" s="776"/>
      <c r="D152" s="778"/>
      <c r="E152" s="778"/>
      <c r="F152" s="778"/>
      <c r="G152" s="778"/>
      <c r="H152" s="778"/>
      <c r="I152" s="778"/>
      <c r="J152" s="778"/>
      <c r="K152" s="774"/>
      <c r="L152" s="774"/>
      <c r="M152" s="774"/>
      <c r="N152" s="774"/>
      <c r="O152" s="774"/>
      <c r="P152" s="774"/>
      <c r="Q152" s="774"/>
      <c r="R152" s="774"/>
      <c r="S152" s="774"/>
      <c r="T152" s="774"/>
    </row>
    <row r="153" spans="1:20" ht="12.75" customHeight="1" x14ac:dyDescent="0.2">
      <c r="A153" s="775"/>
      <c r="B153" s="776"/>
      <c r="C153" s="776"/>
      <c r="D153" s="778"/>
      <c r="E153" s="778"/>
      <c r="F153" s="778"/>
      <c r="G153" s="778"/>
      <c r="H153" s="778"/>
      <c r="I153" s="778"/>
      <c r="J153" s="778"/>
      <c r="K153" s="774"/>
      <c r="L153" s="774"/>
      <c r="M153" s="774"/>
      <c r="N153" s="774"/>
      <c r="O153" s="774"/>
      <c r="P153" s="774"/>
      <c r="Q153" s="774"/>
      <c r="R153" s="774"/>
      <c r="S153" s="774"/>
      <c r="T153" s="774"/>
    </row>
    <row r="154" spans="1:20" ht="12.75" customHeight="1" x14ac:dyDescent="0.2">
      <c r="A154" s="775"/>
      <c r="B154" s="776"/>
      <c r="C154" s="776"/>
      <c r="D154" s="778"/>
      <c r="E154" s="778"/>
      <c r="F154" s="778"/>
      <c r="G154" s="778"/>
      <c r="H154" s="778"/>
      <c r="I154" s="778"/>
      <c r="J154" s="778"/>
      <c r="K154" s="774"/>
      <c r="L154" s="774"/>
      <c r="M154" s="774"/>
      <c r="N154" s="774"/>
      <c r="O154" s="774"/>
      <c r="P154" s="774"/>
      <c r="Q154" s="774"/>
      <c r="R154" s="774"/>
      <c r="S154" s="774"/>
      <c r="T154" s="774"/>
    </row>
    <row r="155" spans="1:20" ht="12.75" customHeight="1" x14ac:dyDescent="0.2">
      <c r="A155" s="775"/>
      <c r="B155" s="776"/>
      <c r="C155" s="776"/>
      <c r="D155" s="778"/>
      <c r="E155" s="778"/>
      <c r="F155" s="778"/>
      <c r="G155" s="778"/>
      <c r="H155" s="778"/>
      <c r="I155" s="778"/>
      <c r="J155" s="778"/>
      <c r="K155" s="774"/>
      <c r="L155" s="774"/>
      <c r="M155" s="774"/>
      <c r="N155" s="774"/>
      <c r="O155" s="774"/>
      <c r="P155" s="774"/>
      <c r="Q155" s="774"/>
      <c r="R155" s="774"/>
      <c r="S155" s="774"/>
      <c r="T155" s="774"/>
    </row>
    <row r="156" spans="1:20" ht="12.75" customHeight="1" x14ac:dyDescent="0.2">
      <c r="A156" s="775"/>
      <c r="B156" s="776"/>
      <c r="C156" s="776"/>
      <c r="D156" s="778"/>
      <c r="E156" s="778"/>
      <c r="F156" s="778"/>
      <c r="G156" s="778"/>
      <c r="H156" s="778"/>
      <c r="I156" s="778"/>
      <c r="J156" s="778"/>
      <c r="K156" s="774"/>
      <c r="L156" s="774"/>
      <c r="M156" s="774"/>
      <c r="N156" s="774"/>
      <c r="O156" s="774"/>
      <c r="P156" s="774"/>
      <c r="Q156" s="774"/>
      <c r="R156" s="774"/>
      <c r="S156" s="774"/>
      <c r="T156" s="774"/>
    </row>
    <row r="157" spans="1:20" ht="12.75" customHeight="1" x14ac:dyDescent="0.2">
      <c r="A157" s="775"/>
      <c r="B157" s="776"/>
      <c r="C157" s="776"/>
      <c r="D157" s="778"/>
      <c r="E157" s="778"/>
      <c r="F157" s="778"/>
      <c r="G157" s="778"/>
      <c r="H157" s="778"/>
      <c r="I157" s="778"/>
      <c r="J157" s="778"/>
      <c r="K157" s="774"/>
      <c r="L157" s="774"/>
      <c r="M157" s="774"/>
      <c r="N157" s="774"/>
      <c r="O157" s="774"/>
      <c r="P157" s="774"/>
      <c r="Q157" s="774"/>
      <c r="R157" s="774"/>
      <c r="S157" s="774"/>
      <c r="T157" s="774"/>
    </row>
    <row r="158" spans="1:20" ht="12.75" customHeight="1" x14ac:dyDescent="0.2">
      <c r="A158" s="775"/>
      <c r="B158" s="776"/>
      <c r="C158" s="776"/>
      <c r="D158" s="778"/>
      <c r="E158" s="778"/>
      <c r="F158" s="778"/>
      <c r="G158" s="778"/>
      <c r="H158" s="778"/>
      <c r="I158" s="778"/>
      <c r="J158" s="778"/>
      <c r="K158" s="774"/>
      <c r="L158" s="774"/>
      <c r="M158" s="774"/>
      <c r="N158" s="774"/>
      <c r="O158" s="774"/>
      <c r="P158" s="774"/>
      <c r="Q158" s="774"/>
      <c r="R158" s="774"/>
      <c r="S158" s="774"/>
      <c r="T158" s="774"/>
    </row>
    <row r="159" spans="1:20" ht="12.75" customHeight="1" x14ac:dyDescent="0.2">
      <c r="A159" s="775"/>
      <c r="B159" s="776"/>
      <c r="C159" s="776"/>
      <c r="D159" s="778"/>
      <c r="E159" s="778"/>
      <c r="F159" s="778"/>
      <c r="G159" s="778"/>
      <c r="H159" s="778"/>
      <c r="I159" s="778"/>
      <c r="J159" s="778"/>
      <c r="K159" s="774"/>
      <c r="L159" s="774"/>
      <c r="M159" s="774"/>
      <c r="N159" s="774"/>
      <c r="O159" s="774"/>
      <c r="P159" s="774"/>
      <c r="Q159" s="774"/>
      <c r="R159" s="774"/>
      <c r="S159" s="774"/>
      <c r="T159" s="774"/>
    </row>
    <row r="160" spans="1:20" ht="12.75" customHeight="1" x14ac:dyDescent="0.2">
      <c r="A160" s="774"/>
      <c r="B160" s="774"/>
      <c r="C160" s="774"/>
      <c r="D160" s="774"/>
      <c r="E160" s="774"/>
      <c r="F160" s="774"/>
      <c r="G160" s="774"/>
      <c r="H160" s="774"/>
      <c r="I160" s="774"/>
      <c r="J160" s="774"/>
      <c r="K160" s="774"/>
      <c r="L160" s="774"/>
      <c r="M160" s="774"/>
      <c r="N160" s="774"/>
      <c r="O160" s="774"/>
      <c r="P160" s="774"/>
      <c r="Q160" s="774"/>
      <c r="R160" s="774"/>
      <c r="S160" s="774"/>
      <c r="T160" s="774"/>
    </row>
    <row r="161" spans="1:20" ht="12.75" customHeight="1" x14ac:dyDescent="0.2">
      <c r="A161" s="774"/>
      <c r="B161" s="774"/>
      <c r="C161" s="774"/>
      <c r="D161" s="774"/>
      <c r="E161" s="774"/>
      <c r="F161" s="774"/>
      <c r="G161" s="774"/>
      <c r="H161" s="774"/>
      <c r="I161" s="774"/>
      <c r="J161" s="774"/>
      <c r="K161" s="774"/>
      <c r="L161" s="774"/>
      <c r="M161" s="774"/>
      <c r="N161" s="774"/>
      <c r="O161" s="774"/>
      <c r="P161" s="774"/>
      <c r="Q161" s="774"/>
      <c r="R161" s="774"/>
      <c r="S161" s="774"/>
      <c r="T161" s="774"/>
    </row>
    <row r="162" spans="1:20" ht="12.75" customHeight="1" x14ac:dyDescent="0.2">
      <c r="A162" s="774"/>
      <c r="B162" s="774"/>
      <c r="C162" s="774"/>
      <c r="D162" s="774"/>
      <c r="E162" s="774"/>
      <c r="F162" s="774"/>
      <c r="G162" s="774"/>
      <c r="H162" s="774"/>
      <c r="I162" s="774"/>
      <c r="J162" s="774"/>
      <c r="K162" s="774"/>
      <c r="L162" s="774"/>
      <c r="M162" s="774"/>
      <c r="N162" s="774"/>
      <c r="O162" s="774"/>
      <c r="P162" s="774"/>
      <c r="Q162" s="774"/>
      <c r="R162" s="774"/>
      <c r="S162" s="774"/>
      <c r="T162" s="774"/>
    </row>
    <row r="163" spans="1:20" ht="12.75" customHeight="1" x14ac:dyDescent="0.2">
      <c r="A163" s="774"/>
      <c r="B163" s="774"/>
      <c r="C163" s="774"/>
      <c r="D163" s="774"/>
      <c r="E163" s="774"/>
      <c r="F163" s="774"/>
      <c r="G163" s="774"/>
      <c r="H163" s="774"/>
      <c r="I163" s="774"/>
      <c r="J163" s="774"/>
      <c r="K163" s="774"/>
      <c r="L163" s="774"/>
      <c r="M163" s="774"/>
      <c r="N163" s="774"/>
      <c r="O163" s="774"/>
      <c r="P163" s="774"/>
      <c r="Q163" s="774"/>
      <c r="R163" s="774"/>
      <c r="S163" s="774"/>
      <c r="T163" s="774"/>
    </row>
    <row r="164" spans="1:20" ht="12.75" customHeight="1" x14ac:dyDescent="0.2">
      <c r="A164" s="774"/>
      <c r="B164" s="774"/>
      <c r="C164" s="774"/>
      <c r="D164" s="774"/>
      <c r="E164" s="774"/>
      <c r="F164" s="774"/>
      <c r="G164" s="774"/>
      <c r="H164" s="774"/>
      <c r="I164" s="774"/>
      <c r="J164" s="774"/>
      <c r="K164" s="774"/>
      <c r="L164" s="774"/>
      <c r="M164" s="774"/>
      <c r="N164" s="774"/>
      <c r="O164" s="774"/>
      <c r="P164" s="774"/>
      <c r="Q164" s="774"/>
      <c r="R164" s="774"/>
      <c r="S164" s="774"/>
      <c r="T164" s="774"/>
    </row>
    <row r="165" spans="1:20" ht="12.75" customHeight="1" x14ac:dyDescent="0.2">
      <c r="A165" s="774"/>
      <c r="B165" s="774"/>
      <c r="C165" s="774"/>
      <c r="D165" s="774"/>
      <c r="E165" s="774"/>
      <c r="F165" s="774"/>
      <c r="G165" s="774"/>
      <c r="H165" s="774"/>
      <c r="I165" s="774"/>
      <c r="J165" s="774"/>
      <c r="K165" s="774"/>
      <c r="L165" s="774"/>
      <c r="M165" s="774"/>
      <c r="N165" s="774"/>
      <c r="O165" s="774"/>
      <c r="P165" s="774"/>
      <c r="Q165" s="774"/>
      <c r="R165" s="774"/>
      <c r="S165" s="774"/>
      <c r="T165" s="774"/>
    </row>
    <row r="166" spans="1:20" ht="12.75" customHeight="1" x14ac:dyDescent="0.2">
      <c r="A166" s="774"/>
      <c r="B166" s="774"/>
      <c r="C166" s="774"/>
      <c r="D166" s="774"/>
      <c r="E166" s="774"/>
      <c r="F166" s="774"/>
      <c r="G166" s="774"/>
      <c r="H166" s="774"/>
      <c r="I166" s="774"/>
      <c r="J166" s="774"/>
      <c r="K166" s="774"/>
      <c r="L166" s="774"/>
      <c r="M166" s="774"/>
      <c r="N166" s="774"/>
      <c r="O166" s="774"/>
      <c r="P166" s="774"/>
      <c r="Q166" s="774"/>
      <c r="R166" s="774"/>
      <c r="S166" s="774"/>
      <c r="T166" s="774"/>
    </row>
    <row r="167" spans="1:20" ht="12.75" customHeight="1" x14ac:dyDescent="0.2">
      <c r="A167" s="774"/>
      <c r="B167" s="774"/>
      <c r="C167" s="774"/>
      <c r="D167" s="774"/>
      <c r="E167" s="774"/>
      <c r="F167" s="774"/>
      <c r="G167" s="774"/>
      <c r="H167" s="774"/>
      <c r="I167" s="774"/>
      <c r="J167" s="774"/>
      <c r="K167" s="774"/>
      <c r="L167" s="774"/>
      <c r="M167" s="774"/>
      <c r="N167" s="774"/>
      <c r="O167" s="774"/>
      <c r="P167" s="774"/>
      <c r="Q167" s="774"/>
      <c r="R167" s="774"/>
      <c r="S167" s="774"/>
      <c r="T167" s="774"/>
    </row>
    <row r="168" spans="1:20" ht="12.75" customHeight="1" x14ac:dyDescent="0.2">
      <c r="A168" s="774"/>
      <c r="B168" s="774"/>
      <c r="C168" s="774"/>
      <c r="D168" s="774"/>
      <c r="E168" s="774"/>
      <c r="F168" s="774"/>
      <c r="G168" s="774"/>
      <c r="H168" s="774"/>
      <c r="I168" s="774"/>
      <c r="J168" s="774"/>
      <c r="K168" s="774"/>
      <c r="L168" s="774"/>
      <c r="M168" s="774"/>
      <c r="N168" s="774"/>
      <c r="O168" s="774"/>
      <c r="P168" s="774"/>
      <c r="Q168" s="774"/>
      <c r="R168" s="774"/>
      <c r="S168" s="774"/>
      <c r="T168" s="774"/>
    </row>
    <row r="169" spans="1:20" ht="12.75" customHeight="1" x14ac:dyDescent="0.2">
      <c r="A169" s="774"/>
      <c r="B169" s="774"/>
      <c r="C169" s="774"/>
      <c r="D169" s="774"/>
      <c r="E169" s="774"/>
      <c r="F169" s="774"/>
      <c r="G169" s="774"/>
      <c r="H169" s="774"/>
      <c r="I169" s="774"/>
      <c r="J169" s="774"/>
      <c r="K169" s="774"/>
      <c r="L169" s="774"/>
      <c r="M169" s="774"/>
      <c r="N169" s="774"/>
      <c r="O169" s="774"/>
      <c r="P169" s="774"/>
      <c r="Q169" s="774"/>
      <c r="R169" s="774"/>
      <c r="S169" s="774"/>
      <c r="T169" s="774"/>
    </row>
    <row r="170" spans="1:20" ht="12.75" customHeight="1" x14ac:dyDescent="0.2">
      <c r="A170" s="774"/>
      <c r="B170" s="774"/>
      <c r="C170" s="774"/>
      <c r="D170" s="774"/>
      <c r="E170" s="774"/>
      <c r="F170" s="774"/>
      <c r="G170" s="774"/>
      <c r="H170" s="774"/>
      <c r="I170" s="774"/>
      <c r="J170" s="774"/>
      <c r="K170" s="774"/>
      <c r="L170" s="774"/>
      <c r="M170" s="774"/>
      <c r="N170" s="774"/>
      <c r="O170" s="774"/>
      <c r="P170" s="774"/>
      <c r="Q170" s="774"/>
      <c r="R170" s="774"/>
      <c r="S170" s="774"/>
      <c r="T170" s="774"/>
    </row>
    <row r="171" spans="1:20" ht="12.75" customHeight="1" x14ac:dyDescent="0.2">
      <c r="A171" s="774"/>
      <c r="B171" s="774"/>
      <c r="C171" s="774"/>
      <c r="D171" s="774"/>
      <c r="E171" s="774"/>
      <c r="F171" s="774"/>
      <c r="G171" s="774"/>
      <c r="H171" s="774"/>
      <c r="I171" s="774"/>
      <c r="J171" s="774"/>
      <c r="K171" s="774"/>
      <c r="L171" s="774"/>
      <c r="M171" s="774"/>
      <c r="N171" s="774"/>
      <c r="O171" s="774"/>
      <c r="P171" s="774"/>
      <c r="Q171" s="774"/>
      <c r="R171" s="774"/>
      <c r="S171" s="774"/>
      <c r="T171" s="774"/>
    </row>
    <row r="172" spans="1:20" ht="12.75" customHeight="1" x14ac:dyDescent="0.2">
      <c r="A172" s="774"/>
      <c r="B172" s="774"/>
      <c r="C172" s="774"/>
      <c r="D172" s="774"/>
      <c r="E172" s="774"/>
      <c r="F172" s="774"/>
      <c r="G172" s="774"/>
      <c r="H172" s="774"/>
      <c r="I172" s="774"/>
      <c r="J172" s="774"/>
      <c r="K172" s="774"/>
      <c r="L172" s="774"/>
      <c r="M172" s="774"/>
      <c r="N172" s="774"/>
      <c r="O172" s="774"/>
      <c r="P172" s="774"/>
      <c r="Q172" s="774"/>
      <c r="R172" s="774"/>
      <c r="S172" s="774"/>
      <c r="T172" s="774"/>
    </row>
    <row r="173" spans="1:20" ht="12.75" customHeight="1" x14ac:dyDescent="0.2">
      <c r="A173" s="774"/>
      <c r="B173" s="774"/>
      <c r="C173" s="774"/>
      <c r="D173" s="774"/>
      <c r="E173" s="774"/>
      <c r="F173" s="774"/>
      <c r="G173" s="774"/>
      <c r="H173" s="774"/>
      <c r="I173" s="774"/>
      <c r="J173" s="774"/>
      <c r="K173" s="774"/>
      <c r="L173" s="774"/>
      <c r="M173" s="774"/>
      <c r="N173" s="774"/>
      <c r="O173" s="774"/>
      <c r="P173" s="774"/>
      <c r="Q173" s="774"/>
      <c r="R173" s="774"/>
      <c r="S173" s="774"/>
      <c r="T173" s="774"/>
    </row>
    <row r="174" spans="1:20" ht="12.75" customHeight="1" x14ac:dyDescent="0.2">
      <c r="A174" s="774"/>
      <c r="B174" s="774"/>
      <c r="C174" s="774"/>
      <c r="D174" s="774"/>
      <c r="E174" s="774"/>
      <c r="F174" s="774"/>
      <c r="G174" s="774"/>
      <c r="H174" s="774"/>
      <c r="I174" s="774"/>
      <c r="J174" s="774"/>
      <c r="K174" s="774"/>
      <c r="L174" s="774"/>
      <c r="M174" s="774"/>
      <c r="N174" s="774"/>
      <c r="O174" s="774"/>
      <c r="P174" s="774"/>
      <c r="Q174" s="774"/>
      <c r="R174" s="774"/>
      <c r="S174" s="774"/>
      <c r="T174" s="774"/>
    </row>
    <row r="175" spans="1:20" ht="12.75" customHeight="1" x14ac:dyDescent="0.2">
      <c r="A175" s="774"/>
      <c r="B175" s="774"/>
      <c r="C175" s="774"/>
      <c r="D175" s="774"/>
      <c r="E175" s="774"/>
      <c r="F175" s="774"/>
      <c r="G175" s="774"/>
      <c r="H175" s="774"/>
      <c r="I175" s="774"/>
      <c r="J175" s="774"/>
      <c r="K175" s="774"/>
      <c r="L175" s="774"/>
      <c r="M175" s="774"/>
      <c r="N175" s="774"/>
      <c r="O175" s="774"/>
      <c r="P175" s="774"/>
      <c r="Q175" s="774"/>
      <c r="R175" s="774"/>
      <c r="S175" s="774"/>
      <c r="T175" s="774"/>
    </row>
    <row r="176" spans="1:20" ht="12.75" customHeight="1" x14ac:dyDescent="0.2">
      <c r="A176" s="774"/>
      <c r="B176" s="774"/>
      <c r="C176" s="774"/>
      <c r="D176" s="774"/>
      <c r="E176" s="774"/>
      <c r="F176" s="774"/>
      <c r="G176" s="774"/>
      <c r="H176" s="774"/>
      <c r="I176" s="774"/>
      <c r="J176" s="774"/>
      <c r="K176" s="774"/>
      <c r="L176" s="774"/>
      <c r="M176" s="774"/>
      <c r="N176" s="774"/>
      <c r="O176" s="774"/>
      <c r="P176" s="774"/>
      <c r="Q176" s="774"/>
      <c r="R176" s="774"/>
      <c r="S176" s="774"/>
      <c r="T176" s="774"/>
    </row>
    <row r="177" spans="1:20" ht="12.75" customHeight="1" x14ac:dyDescent="0.2">
      <c r="A177" s="774"/>
      <c r="B177" s="774"/>
      <c r="C177" s="774"/>
      <c r="D177" s="774"/>
      <c r="E177" s="774"/>
      <c r="F177" s="774"/>
      <c r="G177" s="774"/>
      <c r="H177" s="774"/>
      <c r="I177" s="774"/>
      <c r="J177" s="774"/>
      <c r="K177" s="774"/>
      <c r="L177" s="774"/>
      <c r="M177" s="774"/>
      <c r="N177" s="774"/>
      <c r="O177" s="774"/>
      <c r="P177" s="774"/>
      <c r="Q177" s="774"/>
      <c r="R177" s="774"/>
      <c r="S177" s="774"/>
      <c r="T177" s="774"/>
    </row>
    <row r="178" spans="1:20" ht="12.75" customHeight="1" x14ac:dyDescent="0.2">
      <c r="A178" s="774"/>
      <c r="B178" s="774"/>
      <c r="C178" s="774"/>
      <c r="D178" s="774"/>
      <c r="E178" s="774"/>
      <c r="F178" s="774"/>
      <c r="G178" s="774"/>
      <c r="H178" s="774"/>
      <c r="I178" s="774"/>
      <c r="J178" s="774"/>
      <c r="K178" s="774"/>
      <c r="L178" s="774"/>
      <c r="M178" s="774"/>
      <c r="N178" s="774"/>
      <c r="O178" s="774"/>
      <c r="P178" s="774"/>
      <c r="Q178" s="774"/>
      <c r="R178" s="774"/>
      <c r="S178" s="774"/>
      <c r="T178" s="774"/>
    </row>
    <row r="179" spans="1:20" ht="12.75" customHeight="1" x14ac:dyDescent="0.2">
      <c r="A179" s="774"/>
      <c r="B179" s="774"/>
      <c r="C179" s="774"/>
      <c r="D179" s="774"/>
      <c r="E179" s="774"/>
      <c r="F179" s="774"/>
      <c r="G179" s="774"/>
      <c r="H179" s="774"/>
      <c r="I179" s="774"/>
      <c r="J179" s="774"/>
      <c r="K179" s="774"/>
      <c r="L179" s="774"/>
      <c r="M179" s="774"/>
      <c r="N179" s="774"/>
      <c r="O179" s="774"/>
      <c r="P179" s="774"/>
      <c r="Q179" s="774"/>
      <c r="R179" s="774"/>
      <c r="S179" s="774"/>
      <c r="T179" s="774"/>
    </row>
    <row r="180" spans="1:20" ht="12.75" customHeight="1" x14ac:dyDescent="0.2">
      <c r="A180" s="774"/>
      <c r="B180" s="774"/>
      <c r="C180" s="774"/>
      <c r="D180" s="774"/>
      <c r="E180" s="774"/>
      <c r="F180" s="774"/>
      <c r="G180" s="774"/>
      <c r="H180" s="774"/>
      <c r="I180" s="774"/>
      <c r="J180" s="774"/>
      <c r="K180" s="774"/>
      <c r="L180" s="774"/>
      <c r="M180" s="774"/>
      <c r="N180" s="774"/>
      <c r="O180" s="774"/>
      <c r="P180" s="774"/>
      <c r="Q180" s="774"/>
      <c r="R180" s="774"/>
      <c r="S180" s="774"/>
      <c r="T180" s="774"/>
    </row>
    <row r="181" spans="1:20" ht="12.75" customHeight="1" x14ac:dyDescent="0.2">
      <c r="A181" s="774"/>
      <c r="B181" s="774"/>
      <c r="C181" s="774"/>
      <c r="D181" s="774"/>
      <c r="E181" s="774"/>
      <c r="F181" s="774"/>
      <c r="G181" s="774"/>
      <c r="H181" s="774"/>
      <c r="I181" s="774"/>
      <c r="J181" s="774"/>
      <c r="K181" s="774"/>
      <c r="L181" s="774"/>
      <c r="M181" s="774"/>
      <c r="N181" s="774"/>
      <c r="O181" s="774"/>
      <c r="P181" s="774"/>
      <c r="Q181" s="774"/>
      <c r="R181" s="774"/>
      <c r="S181" s="774"/>
      <c r="T181" s="774"/>
    </row>
    <row r="182" spans="1:20" ht="12.75" customHeight="1" x14ac:dyDescent="0.2">
      <c r="A182" s="774"/>
      <c r="B182" s="774"/>
      <c r="C182" s="774"/>
      <c r="D182" s="774"/>
      <c r="E182" s="774"/>
      <c r="F182" s="774"/>
      <c r="G182" s="774"/>
      <c r="H182" s="774"/>
      <c r="I182" s="774"/>
      <c r="J182" s="774"/>
      <c r="K182" s="774"/>
      <c r="L182" s="774"/>
      <c r="M182" s="774"/>
      <c r="N182" s="774"/>
      <c r="O182" s="774"/>
      <c r="P182" s="774"/>
      <c r="Q182" s="774"/>
      <c r="R182" s="774"/>
      <c r="S182" s="774"/>
      <c r="T182" s="774"/>
    </row>
    <row r="183" spans="1:20" ht="12.75" customHeight="1" x14ac:dyDescent="0.2">
      <c r="A183" s="774"/>
      <c r="B183" s="774"/>
      <c r="C183" s="774"/>
      <c r="D183" s="774"/>
      <c r="E183" s="774"/>
      <c r="F183" s="774"/>
      <c r="G183" s="774"/>
      <c r="H183" s="774"/>
      <c r="I183" s="774"/>
      <c r="J183" s="774"/>
      <c r="K183" s="774"/>
      <c r="L183" s="774"/>
      <c r="M183" s="774"/>
      <c r="N183" s="774"/>
      <c r="O183" s="774"/>
      <c r="P183" s="774"/>
      <c r="Q183" s="774"/>
      <c r="R183" s="774"/>
      <c r="S183" s="774"/>
      <c r="T183" s="774"/>
    </row>
    <row r="184" spans="1:20" ht="12.75" customHeight="1" x14ac:dyDescent="0.2">
      <c r="A184" s="774"/>
      <c r="B184" s="774"/>
      <c r="C184" s="774"/>
      <c r="D184" s="774"/>
      <c r="E184" s="774"/>
      <c r="F184" s="774"/>
      <c r="G184" s="774"/>
      <c r="H184" s="774"/>
      <c r="I184" s="774"/>
      <c r="J184" s="774"/>
      <c r="K184" s="774"/>
      <c r="L184" s="774"/>
      <c r="M184" s="774"/>
      <c r="N184" s="774"/>
      <c r="O184" s="774"/>
      <c r="P184" s="774"/>
      <c r="Q184" s="774"/>
      <c r="R184" s="774"/>
      <c r="S184" s="774"/>
      <c r="T184" s="774"/>
    </row>
    <row r="185" spans="1:20" ht="12.75" customHeight="1" x14ac:dyDescent="0.2">
      <c r="A185" s="774"/>
      <c r="B185" s="774"/>
      <c r="C185" s="774"/>
      <c r="D185" s="774"/>
      <c r="E185" s="774"/>
      <c r="F185" s="774"/>
      <c r="G185" s="774"/>
      <c r="H185" s="774"/>
      <c r="I185" s="774"/>
      <c r="J185" s="774"/>
      <c r="K185" s="774"/>
      <c r="L185" s="774"/>
      <c r="M185" s="774"/>
      <c r="N185" s="774"/>
      <c r="O185" s="774"/>
      <c r="P185" s="774"/>
      <c r="Q185" s="774"/>
      <c r="R185" s="774"/>
      <c r="S185" s="774"/>
      <c r="T185" s="774"/>
    </row>
    <row r="186" spans="1:20" ht="12.75" customHeight="1" x14ac:dyDescent="0.2">
      <c r="A186" s="774"/>
      <c r="B186" s="774"/>
      <c r="C186" s="774"/>
      <c r="D186" s="774"/>
      <c r="E186" s="774"/>
      <c r="F186" s="774"/>
      <c r="G186" s="774"/>
      <c r="H186" s="774"/>
      <c r="I186" s="774"/>
      <c r="J186" s="774"/>
      <c r="K186" s="774"/>
      <c r="L186" s="774"/>
      <c r="M186" s="774"/>
      <c r="N186" s="774"/>
      <c r="O186" s="774"/>
      <c r="P186" s="774"/>
      <c r="Q186" s="774"/>
      <c r="R186" s="774"/>
      <c r="S186" s="774"/>
      <c r="T186" s="774"/>
    </row>
    <row r="187" spans="1:20" ht="12.75" customHeight="1" x14ac:dyDescent="0.2">
      <c r="A187" s="774"/>
      <c r="B187" s="774"/>
      <c r="C187" s="774"/>
      <c r="D187" s="774"/>
      <c r="E187" s="774"/>
      <c r="F187" s="774"/>
      <c r="G187" s="774"/>
      <c r="H187" s="774"/>
      <c r="I187" s="774"/>
      <c r="J187" s="774"/>
      <c r="K187" s="774"/>
      <c r="L187" s="774"/>
      <c r="M187" s="774"/>
      <c r="N187" s="774"/>
      <c r="O187" s="774"/>
      <c r="P187" s="774"/>
      <c r="Q187" s="774"/>
      <c r="R187" s="774"/>
      <c r="S187" s="774"/>
      <c r="T187" s="774"/>
    </row>
    <row r="188" spans="1:20" ht="12.75" customHeight="1" x14ac:dyDescent="0.2">
      <c r="A188" s="774"/>
      <c r="B188" s="774"/>
      <c r="C188" s="774"/>
      <c r="D188" s="774"/>
      <c r="E188" s="774"/>
      <c r="F188" s="774"/>
      <c r="G188" s="774"/>
      <c r="H188" s="774"/>
      <c r="I188" s="774"/>
      <c r="J188" s="774"/>
      <c r="K188" s="774"/>
      <c r="L188" s="774"/>
      <c r="M188" s="774"/>
      <c r="N188" s="774"/>
      <c r="O188" s="774"/>
      <c r="P188" s="774"/>
      <c r="Q188" s="774"/>
      <c r="R188" s="774"/>
      <c r="S188" s="774"/>
      <c r="T188" s="774"/>
    </row>
    <row r="189" spans="1:20" ht="12.75" customHeight="1" x14ac:dyDescent="0.2">
      <c r="A189" s="774"/>
      <c r="B189" s="774"/>
      <c r="C189" s="774"/>
      <c r="D189" s="774"/>
      <c r="E189" s="774"/>
      <c r="F189" s="774"/>
      <c r="G189" s="774"/>
      <c r="H189" s="774"/>
      <c r="I189" s="774"/>
      <c r="J189" s="774"/>
      <c r="K189" s="774"/>
      <c r="L189" s="774"/>
      <c r="M189" s="774"/>
      <c r="N189" s="774"/>
      <c r="O189" s="774"/>
      <c r="P189" s="774"/>
      <c r="Q189" s="774"/>
      <c r="R189" s="774"/>
      <c r="S189" s="774"/>
      <c r="T189" s="774"/>
    </row>
    <row r="190" spans="1:20" ht="12.75" customHeight="1" x14ac:dyDescent="0.2">
      <c r="A190" s="774"/>
      <c r="B190" s="774"/>
      <c r="C190" s="774"/>
      <c r="D190" s="774"/>
      <c r="E190" s="774"/>
      <c r="F190" s="774"/>
      <c r="G190" s="774"/>
      <c r="H190" s="774"/>
      <c r="I190" s="774"/>
      <c r="J190" s="774"/>
      <c r="K190" s="774"/>
      <c r="L190" s="774"/>
      <c r="M190" s="774"/>
      <c r="N190" s="774"/>
      <c r="O190" s="774"/>
      <c r="P190" s="774"/>
      <c r="Q190" s="774"/>
      <c r="R190" s="774"/>
      <c r="S190" s="774"/>
      <c r="T190" s="774"/>
    </row>
    <row r="191" spans="1:20" ht="12.75" customHeight="1" x14ac:dyDescent="0.2">
      <c r="A191" s="774"/>
      <c r="B191" s="774"/>
      <c r="C191" s="774"/>
      <c r="D191" s="774"/>
      <c r="E191" s="774"/>
      <c r="F191" s="774"/>
      <c r="G191" s="774"/>
      <c r="H191" s="774"/>
      <c r="I191" s="774"/>
      <c r="J191" s="774"/>
      <c r="K191" s="774"/>
      <c r="L191" s="774"/>
      <c r="M191" s="774"/>
      <c r="N191" s="774"/>
      <c r="O191" s="774"/>
      <c r="P191" s="774"/>
      <c r="Q191" s="774"/>
      <c r="R191" s="774"/>
      <c r="S191" s="774"/>
      <c r="T191" s="774"/>
    </row>
    <row r="192" spans="1:20" ht="12.75" customHeight="1" x14ac:dyDescent="0.2">
      <c r="A192" s="774"/>
      <c r="B192" s="774"/>
      <c r="C192" s="774"/>
      <c r="D192" s="774"/>
      <c r="E192" s="774"/>
      <c r="F192" s="774"/>
      <c r="G192" s="774"/>
      <c r="H192" s="774"/>
      <c r="I192" s="774"/>
      <c r="J192" s="774"/>
      <c r="K192" s="774"/>
      <c r="L192" s="774"/>
      <c r="M192" s="774"/>
      <c r="N192" s="774"/>
      <c r="O192" s="774"/>
      <c r="P192" s="774"/>
      <c r="Q192" s="774"/>
      <c r="R192" s="774"/>
      <c r="S192" s="774"/>
      <c r="T192" s="774"/>
    </row>
    <row r="193" spans="1:20" ht="12.75" customHeight="1" x14ac:dyDescent="0.2">
      <c r="A193" s="774"/>
      <c r="B193" s="774"/>
      <c r="C193" s="774"/>
      <c r="D193" s="774"/>
      <c r="E193" s="774"/>
      <c r="F193" s="774"/>
      <c r="G193" s="774"/>
      <c r="H193" s="774"/>
      <c r="I193" s="774"/>
      <c r="J193" s="774"/>
      <c r="K193" s="774"/>
      <c r="L193" s="774"/>
      <c r="M193" s="774"/>
      <c r="N193" s="774"/>
      <c r="O193" s="774"/>
      <c r="P193" s="774"/>
      <c r="Q193" s="774"/>
      <c r="R193" s="774"/>
      <c r="S193" s="774"/>
      <c r="T193" s="774"/>
    </row>
    <row r="194" spans="1:20" ht="12.75" customHeight="1" x14ac:dyDescent="0.2">
      <c r="A194" s="774"/>
      <c r="B194" s="774"/>
      <c r="C194" s="774"/>
      <c r="D194" s="774"/>
      <c r="E194" s="774"/>
      <c r="F194" s="774"/>
      <c r="G194" s="774"/>
      <c r="H194" s="774"/>
      <c r="I194" s="774"/>
      <c r="J194" s="774"/>
      <c r="K194" s="774"/>
      <c r="L194" s="774"/>
      <c r="M194" s="774"/>
      <c r="N194" s="774"/>
      <c r="O194" s="774"/>
      <c r="P194" s="774"/>
      <c r="Q194" s="774"/>
      <c r="R194" s="774"/>
      <c r="S194" s="774"/>
      <c r="T194" s="774"/>
    </row>
    <row r="195" spans="1:20" ht="12.75" customHeight="1" x14ac:dyDescent="0.2">
      <c r="A195" s="774"/>
      <c r="B195" s="774"/>
      <c r="C195" s="774"/>
      <c r="D195" s="774"/>
      <c r="E195" s="774"/>
      <c r="F195" s="774"/>
      <c r="G195" s="774"/>
      <c r="H195" s="774"/>
      <c r="I195" s="774"/>
      <c r="J195" s="774"/>
      <c r="K195" s="774"/>
      <c r="L195" s="774"/>
      <c r="M195" s="774"/>
      <c r="N195" s="774"/>
      <c r="O195" s="774"/>
      <c r="P195" s="774"/>
      <c r="Q195" s="774"/>
      <c r="R195" s="774"/>
      <c r="S195" s="774"/>
      <c r="T195" s="774"/>
    </row>
    <row r="196" spans="1:20" ht="12.75" customHeight="1" x14ac:dyDescent="0.2">
      <c r="A196" s="774"/>
      <c r="B196" s="774"/>
      <c r="C196" s="774"/>
      <c r="D196" s="774"/>
      <c r="E196" s="774"/>
      <c r="F196" s="774"/>
      <c r="G196" s="774"/>
      <c r="H196" s="774"/>
      <c r="I196" s="774"/>
      <c r="J196" s="774"/>
      <c r="K196" s="774"/>
      <c r="L196" s="774"/>
      <c r="M196" s="774"/>
      <c r="N196" s="774"/>
      <c r="O196" s="774"/>
      <c r="P196" s="774"/>
      <c r="Q196" s="774"/>
      <c r="R196" s="774"/>
      <c r="S196" s="774"/>
      <c r="T196" s="774"/>
    </row>
    <row r="197" spans="1:20" ht="12.75" customHeight="1" x14ac:dyDescent="0.2">
      <c r="A197" s="774"/>
      <c r="B197" s="774"/>
      <c r="C197" s="774"/>
      <c r="D197" s="774"/>
      <c r="E197" s="774"/>
      <c r="F197" s="774"/>
      <c r="G197" s="774"/>
      <c r="H197" s="774"/>
      <c r="I197" s="774"/>
      <c r="J197" s="774"/>
      <c r="K197" s="774"/>
      <c r="L197" s="774"/>
      <c r="M197" s="774"/>
      <c r="N197" s="774"/>
      <c r="O197" s="774"/>
      <c r="P197" s="774"/>
      <c r="Q197" s="774"/>
      <c r="R197" s="774"/>
      <c r="S197" s="774"/>
      <c r="T197" s="774"/>
    </row>
    <row r="198" spans="1:20" ht="12.75" customHeight="1" x14ac:dyDescent="0.2">
      <c r="A198" s="774"/>
      <c r="B198" s="774"/>
      <c r="C198" s="774"/>
      <c r="D198" s="774"/>
      <c r="E198" s="774"/>
      <c r="F198" s="774"/>
      <c r="G198" s="774"/>
      <c r="H198" s="774"/>
      <c r="I198" s="774"/>
      <c r="J198" s="774"/>
      <c r="K198" s="774"/>
      <c r="L198" s="774"/>
      <c r="M198" s="774"/>
      <c r="N198" s="774"/>
      <c r="O198" s="774"/>
      <c r="P198" s="774"/>
      <c r="Q198" s="774"/>
      <c r="R198" s="774"/>
      <c r="S198" s="774"/>
      <c r="T198" s="774"/>
    </row>
    <row r="199" spans="1:20" ht="12.75" customHeight="1" x14ac:dyDescent="0.2">
      <c r="A199" s="774"/>
      <c r="B199" s="774"/>
      <c r="C199" s="774"/>
      <c r="D199" s="774"/>
      <c r="E199" s="774"/>
      <c r="F199" s="774"/>
      <c r="G199" s="774"/>
      <c r="H199" s="774"/>
      <c r="I199" s="774"/>
      <c r="J199" s="774"/>
      <c r="K199" s="774"/>
      <c r="L199" s="774"/>
      <c r="M199" s="774"/>
      <c r="N199" s="774"/>
      <c r="O199" s="774"/>
      <c r="P199" s="774"/>
      <c r="Q199" s="774"/>
      <c r="R199" s="774"/>
      <c r="S199" s="774"/>
      <c r="T199" s="774"/>
    </row>
    <row r="200" spans="1:20" ht="12.75" customHeight="1" x14ac:dyDescent="0.2">
      <c r="A200" s="774"/>
      <c r="B200" s="774"/>
      <c r="C200" s="774"/>
      <c r="D200" s="774"/>
      <c r="E200" s="774"/>
      <c r="F200" s="774"/>
      <c r="G200" s="774"/>
      <c r="H200" s="774"/>
      <c r="I200" s="774"/>
      <c r="J200" s="774"/>
      <c r="K200" s="774"/>
      <c r="L200" s="774"/>
      <c r="M200" s="774"/>
      <c r="N200" s="774"/>
      <c r="O200" s="774"/>
      <c r="P200" s="774"/>
      <c r="Q200" s="774"/>
      <c r="R200" s="774"/>
      <c r="S200" s="774"/>
      <c r="T200" s="774"/>
    </row>
    <row r="201" spans="1:20" ht="12.75" customHeight="1" x14ac:dyDescent="0.2">
      <c r="A201" s="774"/>
      <c r="B201" s="774"/>
      <c r="C201" s="774"/>
      <c r="D201" s="774"/>
      <c r="E201" s="774"/>
      <c r="F201" s="774"/>
      <c r="G201" s="774"/>
      <c r="H201" s="774"/>
      <c r="I201" s="774"/>
      <c r="J201" s="774"/>
      <c r="K201" s="774"/>
      <c r="L201" s="774"/>
      <c r="M201" s="774"/>
      <c r="N201" s="774"/>
      <c r="O201" s="774"/>
      <c r="P201" s="774"/>
      <c r="Q201" s="774"/>
      <c r="R201" s="774"/>
      <c r="S201" s="774"/>
      <c r="T201" s="774"/>
    </row>
    <row r="202" spans="1:20" ht="12.75" customHeight="1" x14ac:dyDescent="0.2">
      <c r="A202" s="774"/>
      <c r="B202" s="774"/>
      <c r="C202" s="774"/>
      <c r="D202" s="774"/>
      <c r="E202" s="774"/>
      <c r="F202" s="774"/>
      <c r="G202" s="774"/>
      <c r="H202" s="774"/>
      <c r="I202" s="774"/>
      <c r="J202" s="774"/>
      <c r="K202" s="774"/>
      <c r="L202" s="774"/>
      <c r="M202" s="774"/>
      <c r="N202" s="774"/>
      <c r="O202" s="774"/>
      <c r="P202" s="774"/>
      <c r="Q202" s="774"/>
      <c r="R202" s="774"/>
      <c r="S202" s="774"/>
      <c r="T202" s="774"/>
    </row>
    <row r="203" spans="1:20" ht="12.75" customHeight="1" x14ac:dyDescent="0.2">
      <c r="A203" s="774"/>
      <c r="B203" s="774"/>
      <c r="C203" s="774"/>
      <c r="D203" s="774"/>
      <c r="E203" s="774"/>
      <c r="F203" s="774"/>
      <c r="G203" s="774"/>
      <c r="H203" s="774"/>
      <c r="I203" s="774"/>
      <c r="J203" s="774"/>
      <c r="K203" s="774"/>
      <c r="L203" s="774"/>
      <c r="M203" s="774"/>
      <c r="N203" s="774"/>
      <c r="O203" s="774"/>
      <c r="P203" s="774"/>
      <c r="Q203" s="774"/>
      <c r="R203" s="774"/>
      <c r="S203" s="774"/>
      <c r="T203" s="774"/>
    </row>
    <row r="204" spans="1:20" ht="12.75" customHeight="1" x14ac:dyDescent="0.2">
      <c r="A204" s="774"/>
      <c r="B204" s="774"/>
      <c r="C204" s="774"/>
      <c r="D204" s="774"/>
      <c r="E204" s="774"/>
      <c r="F204" s="774"/>
      <c r="G204" s="774"/>
      <c r="H204" s="774"/>
      <c r="I204" s="774"/>
      <c r="J204" s="774"/>
      <c r="K204" s="774"/>
      <c r="L204" s="774"/>
      <c r="M204" s="774"/>
      <c r="N204" s="774"/>
      <c r="O204" s="774"/>
      <c r="P204" s="774"/>
      <c r="Q204" s="774"/>
      <c r="R204" s="774"/>
      <c r="S204" s="774"/>
      <c r="T204" s="774"/>
    </row>
    <row r="205" spans="1:20" ht="12.75" customHeight="1" x14ac:dyDescent="0.2">
      <c r="A205" s="774"/>
      <c r="B205" s="774"/>
      <c r="C205" s="774"/>
      <c r="D205" s="774"/>
      <c r="E205" s="774"/>
      <c r="F205" s="774"/>
      <c r="G205" s="774"/>
      <c r="H205" s="774"/>
      <c r="I205" s="774"/>
      <c r="J205" s="774"/>
      <c r="K205" s="774"/>
      <c r="L205" s="774"/>
      <c r="M205" s="774"/>
      <c r="N205" s="774"/>
      <c r="O205" s="774"/>
      <c r="P205" s="774"/>
      <c r="Q205" s="774"/>
      <c r="R205" s="774"/>
      <c r="S205" s="774"/>
      <c r="T205" s="774"/>
    </row>
    <row r="206" spans="1:20" ht="12.75" customHeight="1" x14ac:dyDescent="0.2">
      <c r="A206" s="774"/>
      <c r="B206" s="774"/>
      <c r="C206" s="774"/>
      <c r="D206" s="774"/>
      <c r="E206" s="774"/>
      <c r="F206" s="774"/>
      <c r="G206" s="774"/>
      <c r="H206" s="774"/>
      <c r="I206" s="774"/>
      <c r="J206" s="774"/>
      <c r="K206" s="774"/>
      <c r="L206" s="774"/>
      <c r="M206" s="774"/>
      <c r="N206" s="774"/>
      <c r="O206" s="774"/>
      <c r="P206" s="774"/>
      <c r="Q206" s="774"/>
      <c r="R206" s="774"/>
      <c r="S206" s="774"/>
      <c r="T206" s="774"/>
    </row>
    <row r="207" spans="1:20" ht="12.75" customHeight="1" x14ac:dyDescent="0.2">
      <c r="A207" s="774"/>
      <c r="B207" s="774"/>
      <c r="C207" s="774"/>
      <c r="D207" s="774"/>
      <c r="E207" s="774"/>
      <c r="F207" s="774"/>
      <c r="G207" s="774"/>
      <c r="H207" s="774"/>
      <c r="I207" s="774"/>
      <c r="J207" s="774"/>
      <c r="K207" s="774"/>
      <c r="L207" s="774"/>
      <c r="M207" s="774"/>
      <c r="N207" s="774"/>
      <c r="O207" s="774"/>
      <c r="P207" s="774"/>
      <c r="Q207" s="774"/>
      <c r="R207" s="774"/>
      <c r="S207" s="774"/>
      <c r="T207" s="774"/>
    </row>
    <row r="208" spans="1:20" ht="12.75" customHeight="1" x14ac:dyDescent="0.2">
      <c r="A208" s="774"/>
      <c r="B208" s="774"/>
      <c r="C208" s="774"/>
      <c r="D208" s="774"/>
      <c r="E208" s="774"/>
      <c r="F208" s="774"/>
      <c r="G208" s="774"/>
      <c r="H208" s="774"/>
      <c r="I208" s="774"/>
      <c r="J208" s="774"/>
      <c r="K208" s="774"/>
      <c r="L208" s="774"/>
      <c r="M208" s="774"/>
      <c r="N208" s="774"/>
      <c r="O208" s="774"/>
      <c r="P208" s="774"/>
      <c r="Q208" s="774"/>
      <c r="R208" s="774"/>
      <c r="S208" s="774"/>
      <c r="T208" s="774"/>
    </row>
    <row r="209" spans="1:20" ht="12.75" customHeight="1" x14ac:dyDescent="0.2">
      <c r="A209" s="774"/>
      <c r="B209" s="774"/>
      <c r="C209" s="774"/>
      <c r="D209" s="774"/>
      <c r="E209" s="774"/>
      <c r="F209" s="774"/>
      <c r="G209" s="774"/>
      <c r="H209" s="774"/>
      <c r="I209" s="774"/>
      <c r="J209" s="774"/>
      <c r="K209" s="774"/>
      <c r="L209" s="774"/>
      <c r="M209" s="774"/>
      <c r="N209" s="774"/>
      <c r="O209" s="774"/>
      <c r="P209" s="774"/>
      <c r="Q209" s="774"/>
      <c r="R209" s="774"/>
      <c r="S209" s="774"/>
      <c r="T209" s="774"/>
    </row>
    <row r="210" spans="1:20" ht="12.75" customHeight="1" x14ac:dyDescent="0.2">
      <c r="A210" s="774"/>
      <c r="B210" s="774"/>
      <c r="C210" s="774"/>
      <c r="D210" s="774"/>
      <c r="E210" s="774"/>
      <c r="F210" s="774"/>
      <c r="G210" s="774"/>
      <c r="H210" s="774"/>
      <c r="I210" s="774"/>
      <c r="J210" s="774"/>
      <c r="K210" s="774"/>
      <c r="L210" s="774"/>
      <c r="M210" s="774"/>
      <c r="N210" s="774"/>
      <c r="O210" s="774"/>
      <c r="P210" s="774"/>
      <c r="Q210" s="774"/>
      <c r="R210" s="774"/>
      <c r="S210" s="774"/>
      <c r="T210" s="774"/>
    </row>
    <row r="211" spans="1:20" ht="12.75" customHeight="1" x14ac:dyDescent="0.2">
      <c r="A211" s="774"/>
      <c r="B211" s="774"/>
      <c r="C211" s="774"/>
      <c r="D211" s="774"/>
      <c r="E211" s="774"/>
      <c r="F211" s="774"/>
      <c r="G211" s="774"/>
      <c r="H211" s="774"/>
      <c r="I211" s="774"/>
      <c r="J211" s="774"/>
      <c r="K211" s="774"/>
      <c r="L211" s="774"/>
      <c r="M211" s="774"/>
      <c r="N211" s="774"/>
      <c r="O211" s="774"/>
      <c r="P211" s="774"/>
      <c r="Q211" s="774"/>
      <c r="R211" s="774"/>
      <c r="S211" s="774"/>
      <c r="T211" s="774"/>
    </row>
    <row r="212" spans="1:20" ht="12.75" customHeight="1" x14ac:dyDescent="0.2">
      <c r="A212" s="774"/>
      <c r="B212" s="774"/>
      <c r="C212" s="774"/>
      <c r="D212" s="774"/>
      <c r="E212" s="774"/>
      <c r="F212" s="774"/>
      <c r="G212" s="774"/>
      <c r="H212" s="774"/>
      <c r="I212" s="774"/>
      <c r="J212" s="774"/>
      <c r="K212" s="774"/>
      <c r="L212" s="774"/>
      <c r="M212" s="774"/>
      <c r="N212" s="774"/>
      <c r="O212" s="774"/>
      <c r="P212" s="774"/>
      <c r="Q212" s="774"/>
      <c r="R212" s="774"/>
      <c r="S212" s="774"/>
      <c r="T212" s="774"/>
    </row>
    <row r="213" spans="1:20" ht="12.75" customHeight="1" x14ac:dyDescent="0.2">
      <c r="A213" s="774"/>
      <c r="B213" s="774"/>
      <c r="C213" s="774"/>
      <c r="D213" s="774"/>
      <c r="E213" s="774"/>
      <c r="F213" s="774"/>
      <c r="G213" s="774"/>
      <c r="H213" s="774"/>
      <c r="I213" s="774"/>
      <c r="J213" s="774"/>
      <c r="K213" s="774"/>
      <c r="L213" s="774"/>
      <c r="M213" s="774"/>
      <c r="N213" s="774"/>
      <c r="O213" s="774"/>
      <c r="P213" s="774"/>
      <c r="Q213" s="774"/>
      <c r="R213" s="774"/>
      <c r="S213" s="774"/>
      <c r="T213" s="774"/>
    </row>
    <row r="214" spans="1:20" ht="12.75" customHeight="1" x14ac:dyDescent="0.2">
      <c r="A214" s="774"/>
      <c r="B214" s="774"/>
      <c r="C214" s="774"/>
      <c r="D214" s="774"/>
      <c r="E214" s="774"/>
      <c r="F214" s="774"/>
      <c r="G214" s="774"/>
      <c r="H214" s="774"/>
      <c r="I214" s="774"/>
      <c r="J214" s="774"/>
      <c r="K214" s="774"/>
      <c r="L214" s="774"/>
      <c r="M214" s="774"/>
      <c r="N214" s="774"/>
      <c r="O214" s="774"/>
      <c r="P214" s="774"/>
      <c r="Q214" s="774"/>
      <c r="R214" s="774"/>
      <c r="S214" s="774"/>
      <c r="T214" s="774"/>
    </row>
    <row r="215" spans="1:20" ht="12.75" customHeight="1" x14ac:dyDescent="0.2">
      <c r="A215" s="774"/>
      <c r="B215" s="774"/>
      <c r="C215" s="774"/>
      <c r="D215" s="774"/>
      <c r="E215" s="774"/>
      <c r="F215" s="774"/>
      <c r="G215" s="774"/>
      <c r="H215" s="774"/>
      <c r="I215" s="774"/>
      <c r="J215" s="774"/>
      <c r="K215" s="774"/>
      <c r="L215" s="774"/>
      <c r="M215" s="774"/>
      <c r="N215" s="774"/>
      <c r="O215" s="774"/>
      <c r="P215" s="774"/>
      <c r="Q215" s="774"/>
      <c r="R215" s="774"/>
      <c r="S215" s="774"/>
      <c r="T215" s="774"/>
    </row>
    <row r="216" spans="1:20" ht="12.75" customHeight="1" x14ac:dyDescent="0.2">
      <c r="A216" s="774"/>
      <c r="B216" s="774"/>
      <c r="C216" s="774"/>
      <c r="D216" s="774"/>
      <c r="E216" s="774"/>
      <c r="F216" s="774"/>
      <c r="G216" s="774"/>
      <c r="H216" s="774"/>
      <c r="I216" s="774"/>
      <c r="J216" s="774"/>
      <c r="K216" s="774"/>
      <c r="L216" s="774"/>
      <c r="M216" s="774"/>
      <c r="N216" s="774"/>
      <c r="O216" s="774"/>
      <c r="P216" s="774"/>
      <c r="Q216" s="774"/>
      <c r="R216" s="774"/>
      <c r="S216" s="774"/>
      <c r="T216" s="774"/>
    </row>
    <row r="217" spans="1:20" ht="12.75" customHeight="1" x14ac:dyDescent="0.2">
      <c r="A217" s="774"/>
      <c r="B217" s="774"/>
      <c r="C217" s="774"/>
      <c r="D217" s="774"/>
      <c r="E217" s="774"/>
      <c r="F217" s="774"/>
      <c r="G217" s="774"/>
      <c r="H217" s="774"/>
      <c r="I217" s="774"/>
      <c r="J217" s="774"/>
      <c r="K217" s="774"/>
      <c r="L217" s="774"/>
      <c r="M217" s="774"/>
      <c r="N217" s="774"/>
      <c r="O217" s="774"/>
      <c r="P217" s="774"/>
      <c r="Q217" s="774"/>
      <c r="R217" s="774"/>
      <c r="S217" s="774"/>
      <c r="T217" s="774"/>
    </row>
    <row r="218" spans="1:20" ht="12.75" customHeight="1" x14ac:dyDescent="0.2">
      <c r="A218" s="774"/>
      <c r="B218" s="774"/>
      <c r="C218" s="774"/>
      <c r="D218" s="774"/>
      <c r="E218" s="774"/>
      <c r="F218" s="774"/>
      <c r="G218" s="774"/>
      <c r="H218" s="774"/>
      <c r="I218" s="774"/>
      <c r="J218" s="774"/>
      <c r="K218" s="774"/>
      <c r="L218" s="774"/>
      <c r="M218" s="774"/>
      <c r="N218" s="774"/>
      <c r="O218" s="774"/>
      <c r="P218" s="774"/>
      <c r="Q218" s="774"/>
      <c r="R218" s="774"/>
      <c r="S218" s="774"/>
      <c r="T218" s="774"/>
    </row>
    <row r="219" spans="1:20" ht="12.75" customHeight="1" x14ac:dyDescent="0.2">
      <c r="A219" s="774"/>
      <c r="B219" s="774"/>
      <c r="C219" s="774"/>
      <c r="D219" s="774"/>
      <c r="E219" s="774"/>
      <c r="F219" s="774"/>
      <c r="G219" s="774"/>
      <c r="H219" s="774"/>
      <c r="I219" s="774"/>
      <c r="J219" s="774"/>
      <c r="K219" s="774"/>
      <c r="L219" s="774"/>
      <c r="M219" s="774"/>
      <c r="N219" s="774"/>
      <c r="O219" s="774"/>
      <c r="P219" s="774"/>
      <c r="Q219" s="774"/>
      <c r="R219" s="774"/>
      <c r="S219" s="774"/>
      <c r="T219" s="774"/>
    </row>
    <row r="220" spans="1:20" ht="12.75" customHeight="1" x14ac:dyDescent="0.2">
      <c r="A220" s="774"/>
      <c r="B220" s="774"/>
      <c r="C220" s="774"/>
      <c r="D220" s="774"/>
      <c r="E220" s="774"/>
      <c r="F220" s="774"/>
      <c r="G220" s="774"/>
      <c r="H220" s="774"/>
      <c r="I220" s="774"/>
      <c r="J220" s="774"/>
      <c r="K220" s="774"/>
      <c r="L220" s="774"/>
      <c r="M220" s="774"/>
      <c r="N220" s="774"/>
      <c r="O220" s="774"/>
      <c r="P220" s="774"/>
      <c r="Q220" s="774"/>
      <c r="R220" s="774"/>
      <c r="S220" s="774"/>
      <c r="T220" s="774"/>
    </row>
    <row r="221" spans="1:20" ht="12.75" customHeight="1" x14ac:dyDescent="0.2">
      <c r="A221" s="774"/>
      <c r="B221" s="774"/>
      <c r="C221" s="774"/>
      <c r="D221" s="774"/>
      <c r="E221" s="774"/>
      <c r="F221" s="774"/>
      <c r="G221" s="774"/>
      <c r="H221" s="774"/>
      <c r="I221" s="774"/>
      <c r="J221" s="774"/>
      <c r="K221" s="774"/>
      <c r="L221" s="774"/>
      <c r="M221" s="774"/>
      <c r="N221" s="774"/>
      <c r="O221" s="774"/>
      <c r="P221" s="774"/>
      <c r="Q221" s="774"/>
      <c r="R221" s="774"/>
      <c r="S221" s="774"/>
      <c r="T221" s="774"/>
    </row>
    <row r="222" spans="1:20" ht="12.75" customHeight="1" x14ac:dyDescent="0.2">
      <c r="A222" s="774"/>
      <c r="B222" s="774"/>
      <c r="C222" s="774"/>
      <c r="D222" s="774"/>
      <c r="E222" s="774"/>
      <c r="F222" s="774"/>
      <c r="G222" s="774"/>
      <c r="H222" s="774"/>
      <c r="I222" s="774"/>
      <c r="J222" s="774"/>
      <c r="K222" s="774"/>
      <c r="L222" s="774"/>
      <c r="M222" s="774"/>
      <c r="N222" s="774"/>
      <c r="O222" s="774"/>
      <c r="P222" s="774"/>
      <c r="Q222" s="774"/>
      <c r="R222" s="774"/>
      <c r="S222" s="774"/>
      <c r="T222" s="774"/>
    </row>
    <row r="223" spans="1:20" ht="12.75" customHeight="1" x14ac:dyDescent="0.2">
      <c r="A223" s="774"/>
      <c r="B223" s="774"/>
      <c r="C223" s="774"/>
      <c r="D223" s="774"/>
      <c r="E223" s="774"/>
      <c r="F223" s="774"/>
      <c r="G223" s="774"/>
      <c r="H223" s="774"/>
      <c r="I223" s="774"/>
      <c r="J223" s="774"/>
      <c r="K223" s="774"/>
      <c r="L223" s="774"/>
      <c r="M223" s="774"/>
      <c r="N223" s="774"/>
      <c r="O223" s="774"/>
      <c r="P223" s="774"/>
      <c r="Q223" s="774"/>
      <c r="R223" s="774"/>
      <c r="S223" s="774"/>
      <c r="T223" s="774"/>
    </row>
    <row r="224" spans="1:20" ht="12.75" customHeight="1" x14ac:dyDescent="0.2">
      <c r="A224" s="774"/>
      <c r="B224" s="774"/>
      <c r="C224" s="774"/>
      <c r="D224" s="774"/>
      <c r="E224" s="774"/>
      <c r="F224" s="774"/>
      <c r="G224" s="774"/>
      <c r="H224" s="774"/>
      <c r="I224" s="774"/>
      <c r="J224" s="774"/>
      <c r="K224" s="774"/>
      <c r="L224" s="774"/>
      <c r="M224" s="774"/>
      <c r="N224" s="774"/>
      <c r="O224" s="774"/>
      <c r="P224" s="774"/>
      <c r="Q224" s="774"/>
      <c r="R224" s="774"/>
      <c r="S224" s="774"/>
      <c r="T224" s="774"/>
    </row>
    <row r="225" spans="1:20" ht="12.75" customHeight="1" x14ac:dyDescent="0.2">
      <c r="A225" s="774"/>
      <c r="B225" s="774"/>
      <c r="C225" s="774"/>
      <c r="D225" s="774"/>
      <c r="E225" s="774"/>
      <c r="F225" s="774"/>
      <c r="G225" s="774"/>
      <c r="H225" s="774"/>
      <c r="I225" s="774"/>
      <c r="J225" s="774"/>
      <c r="K225" s="774"/>
      <c r="L225" s="774"/>
      <c r="M225" s="774"/>
      <c r="N225" s="774"/>
      <c r="O225" s="774"/>
      <c r="P225" s="774"/>
      <c r="Q225" s="774"/>
      <c r="R225" s="774"/>
      <c r="S225" s="774"/>
      <c r="T225" s="774"/>
    </row>
    <row r="226" spans="1:20" ht="12.75" customHeight="1" x14ac:dyDescent="0.2">
      <c r="A226" s="774"/>
      <c r="B226" s="774"/>
      <c r="C226" s="774"/>
      <c r="D226" s="774"/>
      <c r="E226" s="774"/>
      <c r="F226" s="774"/>
      <c r="G226" s="774"/>
      <c r="H226" s="774"/>
      <c r="I226" s="774"/>
      <c r="J226" s="774"/>
      <c r="K226" s="774"/>
      <c r="L226" s="774"/>
      <c r="M226" s="774"/>
      <c r="N226" s="774"/>
      <c r="O226" s="774"/>
      <c r="P226" s="774"/>
      <c r="Q226" s="774"/>
      <c r="R226" s="774"/>
      <c r="S226" s="774"/>
      <c r="T226" s="774"/>
    </row>
    <row r="227" spans="1:20" ht="12.75" customHeight="1" x14ac:dyDescent="0.2">
      <c r="A227" s="774"/>
      <c r="B227" s="774"/>
      <c r="C227" s="774"/>
      <c r="D227" s="774"/>
      <c r="E227" s="774"/>
      <c r="F227" s="774"/>
      <c r="G227" s="774"/>
      <c r="H227" s="774"/>
      <c r="I227" s="774"/>
      <c r="J227" s="774"/>
      <c r="K227" s="774"/>
      <c r="L227" s="774"/>
      <c r="M227" s="774"/>
      <c r="N227" s="774"/>
      <c r="O227" s="774"/>
      <c r="P227" s="774"/>
      <c r="Q227" s="774"/>
      <c r="R227" s="774"/>
      <c r="S227" s="774"/>
      <c r="T227" s="774"/>
    </row>
    <row r="228" spans="1:20" ht="12.75" customHeight="1" x14ac:dyDescent="0.2">
      <c r="A228" s="774"/>
      <c r="B228" s="774"/>
      <c r="C228" s="774"/>
      <c r="D228" s="774"/>
      <c r="E228" s="774"/>
      <c r="F228" s="774"/>
      <c r="G228" s="774"/>
      <c r="H228" s="774"/>
      <c r="I228" s="774"/>
      <c r="J228" s="774"/>
      <c r="K228" s="774"/>
      <c r="L228" s="774"/>
      <c r="M228" s="774"/>
      <c r="N228" s="774"/>
      <c r="O228" s="774"/>
      <c r="P228" s="774"/>
      <c r="Q228" s="774"/>
      <c r="R228" s="774"/>
      <c r="S228" s="774"/>
      <c r="T228" s="774"/>
    </row>
    <row r="229" spans="1:20" ht="12.75" customHeight="1" x14ac:dyDescent="0.2">
      <c r="A229" s="774"/>
      <c r="B229" s="774"/>
      <c r="C229" s="774"/>
      <c r="D229" s="774"/>
      <c r="E229" s="774"/>
      <c r="F229" s="774"/>
      <c r="G229" s="774"/>
      <c r="H229" s="774"/>
      <c r="I229" s="774"/>
      <c r="J229" s="774"/>
      <c r="K229" s="774"/>
      <c r="L229" s="774"/>
      <c r="M229" s="774"/>
      <c r="N229" s="774"/>
      <c r="O229" s="774"/>
      <c r="P229" s="774"/>
      <c r="Q229" s="774"/>
      <c r="R229" s="774"/>
      <c r="S229" s="774"/>
      <c r="T229" s="774"/>
    </row>
    <row r="230" spans="1:20" ht="12.75" customHeight="1" x14ac:dyDescent="0.2">
      <c r="A230" s="774"/>
      <c r="B230" s="774"/>
      <c r="C230" s="774"/>
      <c r="D230" s="774"/>
      <c r="E230" s="774"/>
      <c r="F230" s="774"/>
      <c r="G230" s="774"/>
      <c r="H230" s="774"/>
      <c r="I230" s="774"/>
      <c r="J230" s="774"/>
      <c r="K230" s="774"/>
      <c r="L230" s="774"/>
      <c r="M230" s="774"/>
      <c r="N230" s="774"/>
      <c r="O230" s="774"/>
      <c r="P230" s="774"/>
      <c r="Q230" s="774"/>
      <c r="R230" s="774"/>
      <c r="S230" s="774"/>
      <c r="T230" s="774"/>
    </row>
    <row r="231" spans="1:20" ht="12.75" customHeight="1" x14ac:dyDescent="0.2">
      <c r="A231" s="774"/>
      <c r="B231" s="774"/>
      <c r="C231" s="774"/>
      <c r="D231" s="774"/>
      <c r="E231" s="774"/>
      <c r="F231" s="774"/>
      <c r="G231" s="774"/>
      <c r="H231" s="774"/>
      <c r="I231" s="774"/>
      <c r="J231" s="774"/>
      <c r="K231" s="774"/>
      <c r="L231" s="774"/>
      <c r="M231" s="774"/>
      <c r="N231" s="774"/>
      <c r="O231" s="774"/>
      <c r="P231" s="774"/>
      <c r="Q231" s="774"/>
      <c r="R231" s="774"/>
      <c r="S231" s="774"/>
      <c r="T231" s="774"/>
    </row>
    <row r="232" spans="1:20" ht="12.75" customHeight="1" x14ac:dyDescent="0.2">
      <c r="A232" s="774"/>
      <c r="B232" s="774"/>
      <c r="C232" s="774"/>
      <c r="D232" s="774"/>
      <c r="E232" s="774"/>
      <c r="F232" s="774"/>
      <c r="G232" s="774"/>
      <c r="H232" s="774"/>
      <c r="I232" s="774"/>
      <c r="J232" s="774"/>
      <c r="K232" s="774"/>
      <c r="L232" s="774"/>
      <c r="M232" s="774"/>
      <c r="N232" s="774"/>
      <c r="O232" s="774"/>
      <c r="P232" s="774"/>
      <c r="Q232" s="774"/>
      <c r="R232" s="774"/>
      <c r="S232" s="774"/>
      <c r="T232" s="774"/>
    </row>
    <row r="233" spans="1:20" ht="12.75" customHeight="1" x14ac:dyDescent="0.2">
      <c r="A233" s="774"/>
      <c r="B233" s="774"/>
      <c r="C233" s="774"/>
      <c r="D233" s="774"/>
      <c r="E233" s="774"/>
      <c r="F233" s="774"/>
      <c r="G233" s="774"/>
      <c r="H233" s="774"/>
      <c r="I233" s="774"/>
      <c r="J233" s="774"/>
      <c r="K233" s="774"/>
      <c r="L233" s="774"/>
      <c r="M233" s="774"/>
      <c r="N233" s="774"/>
      <c r="O233" s="774"/>
      <c r="P233" s="774"/>
      <c r="Q233" s="774"/>
      <c r="R233" s="774"/>
      <c r="S233" s="774"/>
      <c r="T233" s="774"/>
    </row>
    <row r="234" spans="1:20" ht="12.75" customHeight="1" x14ac:dyDescent="0.2">
      <c r="A234" s="774"/>
      <c r="B234" s="774"/>
      <c r="C234" s="774"/>
      <c r="D234" s="774"/>
      <c r="E234" s="774"/>
      <c r="F234" s="774"/>
      <c r="G234" s="774"/>
      <c r="H234" s="774"/>
      <c r="I234" s="774"/>
      <c r="J234" s="774"/>
      <c r="K234" s="774"/>
      <c r="L234" s="774"/>
      <c r="M234" s="774"/>
      <c r="N234" s="774"/>
      <c r="O234" s="774"/>
      <c r="P234" s="774"/>
      <c r="Q234" s="774"/>
      <c r="R234" s="774"/>
      <c r="S234" s="774"/>
      <c r="T234" s="774"/>
    </row>
    <row r="235" spans="1:20" ht="12.75" customHeight="1" x14ac:dyDescent="0.2">
      <c r="A235" s="774"/>
      <c r="B235" s="774"/>
      <c r="C235" s="774"/>
      <c r="D235" s="774"/>
      <c r="E235" s="774"/>
      <c r="F235" s="774"/>
      <c r="G235" s="774"/>
      <c r="H235" s="774"/>
      <c r="I235" s="774"/>
      <c r="J235" s="774"/>
      <c r="K235" s="774"/>
      <c r="L235" s="774"/>
      <c r="M235" s="774"/>
      <c r="N235" s="774"/>
      <c r="O235" s="774"/>
      <c r="P235" s="774"/>
      <c r="Q235" s="774"/>
      <c r="R235" s="774"/>
      <c r="S235" s="774"/>
      <c r="T235" s="774"/>
    </row>
    <row r="236" spans="1:20" ht="12.75" customHeight="1" x14ac:dyDescent="0.2">
      <c r="A236" s="774"/>
      <c r="B236" s="774"/>
      <c r="C236" s="774"/>
      <c r="D236" s="774"/>
      <c r="E236" s="774"/>
      <c r="F236" s="774"/>
      <c r="G236" s="774"/>
      <c r="H236" s="774"/>
      <c r="I236" s="774"/>
      <c r="J236" s="774"/>
      <c r="K236" s="774"/>
      <c r="L236" s="774"/>
      <c r="M236" s="774"/>
      <c r="N236" s="774"/>
      <c r="O236" s="774"/>
      <c r="P236" s="774"/>
      <c r="Q236" s="774"/>
      <c r="R236" s="774"/>
      <c r="S236" s="774"/>
      <c r="T236" s="774"/>
    </row>
    <row r="237" spans="1:20" ht="12.75" customHeight="1" x14ac:dyDescent="0.2">
      <c r="A237" s="774"/>
      <c r="B237" s="774"/>
      <c r="C237" s="774"/>
      <c r="D237" s="774"/>
      <c r="E237" s="774"/>
      <c r="F237" s="774"/>
      <c r="G237" s="774"/>
      <c r="H237" s="774"/>
      <c r="I237" s="774"/>
      <c r="J237" s="774"/>
      <c r="K237" s="774"/>
      <c r="L237" s="774"/>
      <c r="M237" s="774"/>
      <c r="N237" s="774"/>
      <c r="O237" s="774"/>
      <c r="P237" s="774"/>
      <c r="Q237" s="774"/>
      <c r="R237" s="774"/>
      <c r="S237" s="774"/>
      <c r="T237" s="774"/>
    </row>
    <row r="238" spans="1:20" ht="12.75" customHeight="1" x14ac:dyDescent="0.2">
      <c r="A238" s="774"/>
      <c r="B238" s="774"/>
      <c r="C238" s="774"/>
      <c r="D238" s="774"/>
      <c r="E238" s="774"/>
      <c r="F238" s="774"/>
      <c r="G238" s="774"/>
      <c r="H238" s="774"/>
      <c r="I238" s="774"/>
      <c r="J238" s="774"/>
      <c r="K238" s="774"/>
      <c r="L238" s="774"/>
      <c r="M238" s="774"/>
      <c r="N238" s="774"/>
      <c r="O238" s="774"/>
      <c r="P238" s="774"/>
      <c r="Q238" s="774"/>
      <c r="R238" s="774"/>
      <c r="S238" s="774"/>
      <c r="T238" s="774"/>
    </row>
    <row r="239" spans="1:20" ht="12.75" customHeight="1" x14ac:dyDescent="0.2">
      <c r="A239" s="774"/>
      <c r="B239" s="774"/>
      <c r="C239" s="774"/>
      <c r="D239" s="774"/>
      <c r="E239" s="774"/>
      <c r="F239" s="774"/>
      <c r="G239" s="774"/>
      <c r="H239" s="774"/>
      <c r="I239" s="774"/>
      <c r="J239" s="774"/>
      <c r="K239" s="774"/>
      <c r="L239" s="774"/>
      <c r="M239" s="774"/>
      <c r="N239" s="774"/>
      <c r="O239" s="774"/>
      <c r="P239" s="774"/>
      <c r="Q239" s="774"/>
      <c r="R239" s="774"/>
      <c r="S239" s="774"/>
      <c r="T239" s="774"/>
    </row>
    <row r="240" spans="1:20" ht="12.75" customHeight="1" x14ac:dyDescent="0.2">
      <c r="A240" s="774"/>
      <c r="B240" s="774"/>
      <c r="C240" s="774"/>
      <c r="D240" s="774"/>
      <c r="E240" s="774"/>
      <c r="F240" s="774"/>
      <c r="G240" s="774"/>
      <c r="H240" s="774"/>
      <c r="I240" s="774"/>
      <c r="J240" s="774"/>
      <c r="K240" s="774"/>
      <c r="L240" s="774"/>
      <c r="M240" s="774"/>
      <c r="N240" s="774"/>
      <c r="O240" s="774"/>
      <c r="P240" s="774"/>
      <c r="Q240" s="774"/>
      <c r="R240" s="774"/>
      <c r="S240" s="774"/>
      <c r="T240" s="774"/>
    </row>
    <row r="241" spans="1:20" ht="12.75" customHeight="1" x14ac:dyDescent="0.2">
      <c r="A241" s="774"/>
      <c r="B241" s="774"/>
      <c r="C241" s="774"/>
      <c r="D241" s="774"/>
      <c r="E241" s="774"/>
      <c r="F241" s="774"/>
      <c r="G241" s="774"/>
      <c r="H241" s="774"/>
      <c r="I241" s="774"/>
      <c r="J241" s="774"/>
      <c r="K241" s="774"/>
      <c r="L241" s="774"/>
      <c r="M241" s="774"/>
      <c r="N241" s="774"/>
      <c r="O241" s="774"/>
      <c r="P241" s="774"/>
      <c r="Q241" s="774"/>
      <c r="R241" s="774"/>
      <c r="S241" s="774"/>
      <c r="T241" s="774"/>
    </row>
    <row r="242" spans="1:20" ht="12.75" customHeight="1" x14ac:dyDescent="0.2">
      <c r="A242" s="774"/>
      <c r="B242" s="774"/>
      <c r="C242" s="774"/>
      <c r="D242" s="774"/>
      <c r="E242" s="774"/>
      <c r="F242" s="774"/>
      <c r="G242" s="774"/>
      <c r="H242" s="774"/>
      <c r="I242" s="774"/>
      <c r="J242" s="774"/>
      <c r="K242" s="774"/>
      <c r="L242" s="774"/>
      <c r="M242" s="774"/>
      <c r="N242" s="774"/>
      <c r="O242" s="774"/>
      <c r="P242" s="774"/>
      <c r="Q242" s="774"/>
      <c r="R242" s="774"/>
      <c r="S242" s="774"/>
      <c r="T242" s="774"/>
    </row>
    <row r="243" spans="1:20" ht="12.75" customHeight="1" x14ac:dyDescent="0.2">
      <c r="A243" s="774"/>
      <c r="B243" s="774"/>
      <c r="C243" s="774"/>
      <c r="D243" s="774"/>
      <c r="E243" s="774"/>
      <c r="F243" s="774"/>
      <c r="G243" s="774"/>
      <c r="H243" s="774"/>
      <c r="I243" s="774"/>
      <c r="J243" s="774"/>
      <c r="K243" s="774"/>
      <c r="L243" s="774"/>
      <c r="M243" s="774"/>
      <c r="N243" s="774"/>
      <c r="O243" s="774"/>
      <c r="P243" s="774"/>
      <c r="Q243" s="774"/>
      <c r="R243" s="774"/>
      <c r="S243" s="774"/>
      <c r="T243" s="774"/>
    </row>
    <row r="244" spans="1:20" ht="12.75" customHeight="1" x14ac:dyDescent="0.2">
      <c r="A244" s="774"/>
      <c r="B244" s="774"/>
      <c r="C244" s="774"/>
      <c r="D244" s="774"/>
      <c r="E244" s="774"/>
      <c r="F244" s="774"/>
      <c r="G244" s="774"/>
      <c r="H244" s="774"/>
      <c r="I244" s="774"/>
      <c r="J244" s="774"/>
      <c r="K244" s="774"/>
      <c r="L244" s="774"/>
      <c r="M244" s="774"/>
      <c r="N244" s="774"/>
      <c r="O244" s="774"/>
      <c r="P244" s="774"/>
      <c r="Q244" s="774"/>
      <c r="R244" s="774"/>
      <c r="S244" s="774"/>
      <c r="T244" s="774"/>
    </row>
    <row r="245" spans="1:20" ht="12.75" customHeight="1" x14ac:dyDescent="0.2">
      <c r="A245" s="774"/>
      <c r="B245" s="774"/>
      <c r="C245" s="774"/>
      <c r="D245" s="774"/>
      <c r="E245" s="774"/>
      <c r="F245" s="774"/>
      <c r="G245" s="774"/>
      <c r="H245" s="774"/>
      <c r="I245" s="774"/>
      <c r="J245" s="774"/>
      <c r="K245" s="774"/>
      <c r="L245" s="774"/>
      <c r="M245" s="774"/>
      <c r="N245" s="774"/>
      <c r="O245" s="774"/>
      <c r="P245" s="774"/>
      <c r="Q245" s="774"/>
      <c r="R245" s="774"/>
      <c r="S245" s="774"/>
      <c r="T245" s="774"/>
    </row>
    <row r="246" spans="1:20" ht="12.75" customHeight="1" x14ac:dyDescent="0.2">
      <c r="A246" s="774"/>
      <c r="B246" s="774"/>
      <c r="C246" s="774"/>
      <c r="D246" s="774"/>
      <c r="E246" s="774"/>
      <c r="F246" s="774"/>
      <c r="G246" s="774"/>
      <c r="H246" s="774"/>
      <c r="I246" s="774"/>
      <c r="J246" s="774"/>
      <c r="K246" s="774"/>
      <c r="L246" s="774"/>
      <c r="M246" s="774"/>
      <c r="N246" s="774"/>
      <c r="O246" s="774"/>
      <c r="P246" s="774"/>
      <c r="Q246" s="774"/>
      <c r="R246" s="774"/>
      <c r="S246" s="774"/>
      <c r="T246" s="774"/>
    </row>
    <row r="247" spans="1:20" ht="12.75" customHeight="1" x14ac:dyDescent="0.2">
      <c r="A247" s="774"/>
      <c r="B247" s="774"/>
      <c r="C247" s="774"/>
      <c r="D247" s="774"/>
      <c r="E247" s="774"/>
      <c r="F247" s="774"/>
      <c r="G247" s="774"/>
      <c r="H247" s="774"/>
      <c r="I247" s="774"/>
      <c r="J247" s="774"/>
      <c r="K247" s="774"/>
      <c r="L247" s="774"/>
      <c r="M247" s="774"/>
      <c r="N247" s="774"/>
      <c r="O247" s="774"/>
      <c r="P247" s="774"/>
      <c r="Q247" s="774"/>
      <c r="R247" s="774"/>
      <c r="S247" s="774"/>
      <c r="T247" s="774"/>
    </row>
    <row r="248" spans="1:20" ht="12.75" customHeight="1" x14ac:dyDescent="0.2">
      <c r="A248" s="774"/>
      <c r="B248" s="774"/>
      <c r="C248" s="774"/>
      <c r="D248" s="774"/>
      <c r="E248" s="774"/>
      <c r="F248" s="774"/>
      <c r="G248" s="774"/>
      <c r="H248" s="774"/>
      <c r="I248" s="774"/>
      <c r="J248" s="774"/>
      <c r="K248" s="774"/>
      <c r="L248" s="774"/>
      <c r="M248" s="774"/>
      <c r="N248" s="774"/>
      <c r="O248" s="774"/>
      <c r="P248" s="774"/>
      <c r="Q248" s="774"/>
      <c r="R248" s="774"/>
      <c r="S248" s="774"/>
      <c r="T248" s="774"/>
    </row>
    <row r="249" spans="1:20" ht="12.75" customHeight="1" x14ac:dyDescent="0.2">
      <c r="A249" s="774"/>
      <c r="B249" s="774"/>
      <c r="C249" s="774"/>
      <c r="D249" s="774"/>
      <c r="E249" s="774"/>
      <c r="F249" s="774"/>
      <c r="G249" s="774"/>
      <c r="H249" s="774"/>
      <c r="I249" s="774"/>
      <c r="J249" s="774"/>
      <c r="K249" s="774"/>
      <c r="L249" s="774"/>
      <c r="M249" s="774"/>
      <c r="N249" s="774"/>
      <c r="O249" s="774"/>
      <c r="P249" s="774"/>
      <c r="Q249" s="774"/>
      <c r="R249" s="774"/>
      <c r="S249" s="774"/>
      <c r="T249" s="774"/>
    </row>
    <row r="250" spans="1:20" ht="12.75" customHeight="1" x14ac:dyDescent="0.2">
      <c r="A250" s="774"/>
      <c r="B250" s="774"/>
      <c r="C250" s="774"/>
      <c r="D250" s="774"/>
      <c r="E250" s="774"/>
      <c r="F250" s="774"/>
      <c r="G250" s="774"/>
      <c r="H250" s="774"/>
      <c r="I250" s="774"/>
      <c r="J250" s="774"/>
      <c r="K250" s="774"/>
      <c r="L250" s="774"/>
      <c r="M250" s="774"/>
      <c r="N250" s="774"/>
      <c r="O250" s="774"/>
      <c r="P250" s="774"/>
      <c r="Q250" s="774"/>
      <c r="R250" s="774"/>
      <c r="S250" s="774"/>
      <c r="T250" s="774"/>
    </row>
    <row r="251" spans="1:20" ht="12.75" customHeight="1" x14ac:dyDescent="0.2">
      <c r="A251" s="774"/>
      <c r="B251" s="774"/>
      <c r="C251" s="774"/>
      <c r="D251" s="774"/>
      <c r="E251" s="774"/>
      <c r="F251" s="774"/>
      <c r="G251" s="774"/>
      <c r="H251" s="774"/>
      <c r="I251" s="774"/>
      <c r="J251" s="774"/>
      <c r="K251" s="774"/>
      <c r="L251" s="774"/>
      <c r="M251" s="774"/>
      <c r="N251" s="774"/>
      <c r="O251" s="774"/>
      <c r="P251" s="774"/>
      <c r="Q251" s="774"/>
      <c r="R251" s="774"/>
      <c r="S251" s="774"/>
      <c r="T251" s="774"/>
    </row>
    <row r="252" spans="1:20" ht="12.75" customHeight="1" x14ac:dyDescent="0.2">
      <c r="A252" s="774"/>
      <c r="B252" s="774"/>
      <c r="C252" s="774"/>
      <c r="D252" s="774"/>
      <c r="E252" s="774"/>
      <c r="F252" s="774"/>
      <c r="G252" s="774"/>
      <c r="H252" s="774"/>
      <c r="I252" s="774"/>
      <c r="J252" s="774"/>
      <c r="K252" s="774"/>
      <c r="L252" s="774"/>
      <c r="M252" s="774"/>
      <c r="N252" s="774"/>
      <c r="O252" s="774"/>
      <c r="P252" s="774"/>
      <c r="Q252" s="774"/>
      <c r="R252" s="774"/>
      <c r="S252" s="774"/>
      <c r="T252" s="774"/>
    </row>
    <row r="253" spans="1:20" ht="12.75" customHeight="1" x14ac:dyDescent="0.2">
      <c r="A253" s="774"/>
      <c r="B253" s="774"/>
      <c r="C253" s="774"/>
      <c r="D253" s="774"/>
      <c r="E253" s="774"/>
      <c r="F253" s="774"/>
      <c r="G253" s="774"/>
      <c r="H253" s="774"/>
      <c r="I253" s="774"/>
      <c r="J253" s="774"/>
      <c r="K253" s="774"/>
      <c r="L253" s="774"/>
      <c r="M253" s="774"/>
      <c r="N253" s="774"/>
      <c r="O253" s="774"/>
      <c r="P253" s="774"/>
      <c r="Q253" s="774"/>
      <c r="R253" s="774"/>
      <c r="S253" s="774"/>
      <c r="T253" s="774"/>
    </row>
    <row r="254" spans="1:20" ht="12.75" customHeight="1" x14ac:dyDescent="0.2">
      <c r="A254" s="774"/>
      <c r="B254" s="774"/>
      <c r="C254" s="774"/>
      <c r="D254" s="774"/>
      <c r="E254" s="774"/>
      <c r="F254" s="774"/>
      <c r="G254" s="774"/>
      <c r="H254" s="774"/>
      <c r="I254" s="774"/>
      <c r="J254" s="774"/>
      <c r="K254" s="774"/>
      <c r="L254" s="774"/>
      <c r="M254" s="774"/>
      <c r="N254" s="774"/>
      <c r="O254" s="774"/>
      <c r="P254" s="774"/>
      <c r="Q254" s="774"/>
      <c r="R254" s="774"/>
      <c r="S254" s="774"/>
      <c r="T254" s="774"/>
    </row>
    <row r="255" spans="1:20" ht="12.75" customHeight="1" x14ac:dyDescent="0.2">
      <c r="A255" s="774"/>
      <c r="B255" s="774"/>
      <c r="C255" s="774"/>
      <c r="D255" s="774"/>
      <c r="E255" s="774"/>
      <c r="F255" s="774"/>
      <c r="G255" s="774"/>
      <c r="H255" s="774"/>
      <c r="I255" s="774"/>
      <c r="J255" s="774"/>
      <c r="K255" s="774"/>
      <c r="L255" s="774"/>
      <c r="M255" s="774"/>
      <c r="N255" s="774"/>
      <c r="O255" s="774"/>
      <c r="P255" s="774"/>
      <c r="Q255" s="774"/>
      <c r="R255" s="774"/>
      <c r="S255" s="774"/>
      <c r="T255" s="774"/>
    </row>
    <row r="256" spans="1:20" ht="12.75" customHeight="1" x14ac:dyDescent="0.2">
      <c r="A256" s="774"/>
      <c r="B256" s="774"/>
      <c r="C256" s="774"/>
      <c r="D256" s="774"/>
      <c r="E256" s="774"/>
      <c r="F256" s="774"/>
      <c r="G256" s="774"/>
      <c r="H256" s="774"/>
      <c r="I256" s="774"/>
      <c r="J256" s="774"/>
      <c r="K256" s="774"/>
      <c r="L256" s="774"/>
      <c r="M256" s="774"/>
      <c r="N256" s="774"/>
      <c r="O256" s="774"/>
      <c r="P256" s="774"/>
      <c r="Q256" s="774"/>
      <c r="R256" s="774"/>
      <c r="S256" s="774"/>
      <c r="T256" s="774"/>
    </row>
    <row r="257" spans="1:20" ht="12.75" customHeight="1" x14ac:dyDescent="0.2">
      <c r="A257" s="774"/>
      <c r="B257" s="774"/>
      <c r="C257" s="774"/>
      <c r="D257" s="774"/>
      <c r="E257" s="774"/>
      <c r="F257" s="774"/>
      <c r="G257" s="774"/>
      <c r="H257" s="774"/>
      <c r="I257" s="774"/>
      <c r="J257" s="774"/>
      <c r="K257" s="774"/>
      <c r="L257" s="774"/>
      <c r="M257" s="774"/>
      <c r="N257" s="774"/>
      <c r="O257" s="774"/>
      <c r="P257" s="774"/>
      <c r="Q257" s="774"/>
      <c r="R257" s="774"/>
      <c r="S257" s="774"/>
      <c r="T257" s="774"/>
    </row>
    <row r="258" spans="1:20" ht="12.75" customHeight="1" x14ac:dyDescent="0.2">
      <c r="A258" s="774"/>
      <c r="B258" s="774"/>
      <c r="C258" s="774"/>
      <c r="D258" s="774"/>
      <c r="E258" s="774"/>
      <c r="F258" s="774"/>
      <c r="G258" s="774"/>
      <c r="H258" s="774"/>
      <c r="I258" s="774"/>
      <c r="J258" s="774"/>
      <c r="K258" s="774"/>
      <c r="L258" s="774"/>
      <c r="M258" s="774"/>
      <c r="N258" s="774"/>
      <c r="O258" s="774"/>
      <c r="P258" s="774"/>
      <c r="Q258" s="774"/>
      <c r="R258" s="774"/>
      <c r="S258" s="774"/>
      <c r="T258" s="774"/>
    </row>
    <row r="259" spans="1:20" ht="12.75" customHeight="1" x14ac:dyDescent="0.2">
      <c r="A259" s="774"/>
      <c r="B259" s="774"/>
      <c r="C259" s="774"/>
      <c r="D259" s="774"/>
      <c r="E259" s="774"/>
      <c r="F259" s="774"/>
      <c r="G259" s="774"/>
      <c r="H259" s="774"/>
      <c r="I259" s="774"/>
      <c r="J259" s="774"/>
      <c r="K259" s="774"/>
      <c r="L259" s="774"/>
      <c r="M259" s="774"/>
      <c r="N259" s="774"/>
      <c r="O259" s="774"/>
      <c r="P259" s="774"/>
      <c r="Q259" s="774"/>
      <c r="R259" s="774"/>
      <c r="S259" s="774"/>
      <c r="T259" s="774"/>
    </row>
    <row r="260" spans="1:20" ht="12.75" customHeight="1" x14ac:dyDescent="0.2">
      <c r="A260" s="774"/>
      <c r="B260" s="774"/>
      <c r="C260" s="774"/>
      <c r="D260" s="774"/>
      <c r="E260" s="774"/>
      <c r="F260" s="774"/>
      <c r="G260" s="774"/>
      <c r="H260" s="774"/>
      <c r="I260" s="774"/>
      <c r="J260" s="774"/>
      <c r="K260" s="774"/>
      <c r="L260" s="774"/>
      <c r="M260" s="774"/>
      <c r="N260" s="774"/>
      <c r="O260" s="774"/>
      <c r="P260" s="774"/>
      <c r="Q260" s="774"/>
      <c r="R260" s="774"/>
      <c r="S260" s="774"/>
      <c r="T260" s="774"/>
    </row>
    <row r="261" spans="1:20" ht="12.75" customHeight="1" x14ac:dyDescent="0.2">
      <c r="A261" s="774"/>
      <c r="B261" s="774"/>
      <c r="C261" s="774"/>
      <c r="D261" s="774"/>
      <c r="E261" s="774"/>
      <c r="F261" s="774"/>
      <c r="G261" s="774"/>
      <c r="H261" s="774"/>
      <c r="I261" s="774"/>
      <c r="J261" s="774"/>
      <c r="K261" s="774"/>
      <c r="L261" s="774"/>
      <c r="M261" s="774"/>
      <c r="N261" s="774"/>
      <c r="O261" s="774"/>
      <c r="P261" s="774"/>
      <c r="Q261" s="774"/>
      <c r="R261" s="774"/>
      <c r="S261" s="774"/>
      <c r="T261" s="774"/>
    </row>
    <row r="262" spans="1:20" ht="12.75" customHeight="1" x14ac:dyDescent="0.2">
      <c r="A262" s="774"/>
      <c r="B262" s="774"/>
      <c r="C262" s="774"/>
      <c r="D262" s="774"/>
      <c r="E262" s="774"/>
      <c r="F262" s="774"/>
      <c r="G262" s="774"/>
      <c r="H262" s="774"/>
      <c r="I262" s="774"/>
      <c r="J262" s="774"/>
      <c r="K262" s="774"/>
      <c r="L262" s="774"/>
      <c r="M262" s="774"/>
      <c r="N262" s="774"/>
      <c r="O262" s="774"/>
      <c r="P262" s="774"/>
      <c r="Q262" s="774"/>
      <c r="R262" s="774"/>
      <c r="S262" s="774"/>
      <c r="T262" s="774"/>
    </row>
    <row r="263" spans="1:20" ht="12.75" customHeight="1" x14ac:dyDescent="0.2">
      <c r="A263" s="774"/>
      <c r="B263" s="774"/>
      <c r="C263" s="774"/>
      <c r="D263" s="774"/>
      <c r="E263" s="774"/>
      <c r="F263" s="774"/>
      <c r="G263" s="774"/>
      <c r="H263" s="774"/>
      <c r="I263" s="774"/>
      <c r="J263" s="774"/>
      <c r="K263" s="774"/>
      <c r="L263" s="774"/>
      <c r="M263" s="774"/>
      <c r="N263" s="774"/>
      <c r="O263" s="774"/>
      <c r="P263" s="774"/>
      <c r="Q263" s="774"/>
      <c r="R263" s="774"/>
      <c r="S263" s="774"/>
      <c r="T263" s="774"/>
    </row>
    <row r="264" spans="1:20" ht="12.75" customHeight="1" x14ac:dyDescent="0.2">
      <c r="A264" s="774"/>
      <c r="B264" s="774"/>
      <c r="C264" s="774"/>
      <c r="D264" s="774"/>
      <c r="E264" s="774"/>
      <c r="F264" s="774"/>
      <c r="G264" s="774"/>
      <c r="H264" s="774"/>
      <c r="I264" s="774"/>
      <c r="J264" s="774"/>
      <c r="K264" s="774"/>
      <c r="L264" s="774"/>
      <c r="M264" s="774"/>
      <c r="N264" s="774"/>
      <c r="O264" s="774"/>
      <c r="P264" s="774"/>
      <c r="Q264" s="774"/>
      <c r="R264" s="774"/>
      <c r="S264" s="774"/>
      <c r="T264" s="774"/>
    </row>
    <row r="265" spans="1:20" ht="12.75" customHeight="1" x14ac:dyDescent="0.2">
      <c r="A265" s="774"/>
      <c r="B265" s="774"/>
      <c r="C265" s="774"/>
      <c r="D265" s="774"/>
      <c r="E265" s="774"/>
      <c r="F265" s="774"/>
      <c r="G265" s="774"/>
      <c r="H265" s="774"/>
      <c r="I265" s="774"/>
      <c r="J265" s="774"/>
      <c r="K265" s="774"/>
      <c r="L265" s="774"/>
      <c r="M265" s="774"/>
      <c r="N265" s="774"/>
      <c r="O265" s="774"/>
      <c r="P265" s="774"/>
      <c r="Q265" s="774"/>
      <c r="R265" s="774"/>
      <c r="S265" s="774"/>
      <c r="T265" s="774"/>
    </row>
    <row r="266" spans="1:20" ht="12.75" customHeight="1" x14ac:dyDescent="0.2">
      <c r="A266" s="774"/>
      <c r="B266" s="774"/>
      <c r="C266" s="774"/>
      <c r="D266" s="774"/>
      <c r="E266" s="774"/>
      <c r="F266" s="774"/>
      <c r="G266" s="774"/>
      <c r="H266" s="774"/>
      <c r="I266" s="774"/>
      <c r="J266" s="774"/>
      <c r="K266" s="774"/>
      <c r="L266" s="774"/>
      <c r="M266" s="774"/>
      <c r="N266" s="774"/>
      <c r="O266" s="774"/>
      <c r="P266" s="774"/>
      <c r="Q266" s="774"/>
      <c r="R266" s="774"/>
      <c r="S266" s="774"/>
      <c r="T266" s="774"/>
    </row>
    <row r="267" spans="1:20" ht="12.75" customHeight="1" x14ac:dyDescent="0.2">
      <c r="A267" s="774"/>
      <c r="B267" s="774"/>
      <c r="C267" s="774"/>
      <c r="D267" s="774"/>
      <c r="E267" s="774"/>
      <c r="F267" s="774"/>
      <c r="G267" s="774"/>
      <c r="H267" s="774"/>
      <c r="I267" s="774"/>
      <c r="J267" s="774"/>
      <c r="K267" s="774"/>
      <c r="L267" s="774"/>
      <c r="M267" s="774"/>
      <c r="N267" s="774"/>
      <c r="O267" s="774"/>
      <c r="P267" s="774"/>
      <c r="Q267" s="774"/>
      <c r="R267" s="774"/>
      <c r="S267" s="774"/>
      <c r="T267" s="774"/>
    </row>
    <row r="268" spans="1:20" ht="12.75" customHeight="1" x14ac:dyDescent="0.2">
      <c r="A268" s="774"/>
      <c r="B268" s="774"/>
      <c r="C268" s="774"/>
      <c r="D268" s="774"/>
      <c r="E268" s="774"/>
      <c r="F268" s="774"/>
      <c r="G268" s="774"/>
      <c r="H268" s="774"/>
      <c r="I268" s="774"/>
      <c r="J268" s="774"/>
      <c r="K268" s="774"/>
      <c r="L268" s="774"/>
      <c r="M268" s="774"/>
      <c r="N268" s="774"/>
      <c r="O268" s="774"/>
      <c r="P268" s="774"/>
      <c r="Q268" s="774"/>
      <c r="R268" s="774"/>
      <c r="S268" s="774"/>
      <c r="T268" s="774"/>
    </row>
    <row r="269" spans="1:20" ht="12.75" customHeight="1" x14ac:dyDescent="0.2">
      <c r="A269" s="774"/>
      <c r="B269" s="774"/>
      <c r="C269" s="774"/>
      <c r="D269" s="774"/>
      <c r="E269" s="774"/>
      <c r="F269" s="774"/>
      <c r="G269" s="774"/>
      <c r="H269" s="774"/>
      <c r="I269" s="774"/>
      <c r="J269" s="774"/>
      <c r="K269" s="774"/>
      <c r="L269" s="774"/>
      <c r="M269" s="774"/>
      <c r="N269" s="774"/>
      <c r="O269" s="774"/>
      <c r="P269" s="774"/>
      <c r="Q269" s="774"/>
      <c r="R269" s="774"/>
      <c r="S269" s="774"/>
      <c r="T269" s="774"/>
    </row>
    <row r="270" spans="1:20" ht="12.75" customHeight="1" x14ac:dyDescent="0.2">
      <c r="A270" s="774"/>
      <c r="B270" s="774"/>
      <c r="C270" s="774"/>
      <c r="D270" s="774"/>
      <c r="E270" s="774"/>
      <c r="F270" s="774"/>
      <c r="G270" s="774"/>
      <c r="H270" s="774"/>
      <c r="I270" s="774"/>
      <c r="J270" s="774"/>
      <c r="K270" s="774"/>
      <c r="L270" s="774"/>
      <c r="M270" s="774"/>
      <c r="N270" s="774"/>
      <c r="O270" s="774"/>
      <c r="P270" s="774"/>
      <c r="Q270" s="774"/>
      <c r="R270" s="774"/>
      <c r="S270" s="774"/>
      <c r="T270" s="774"/>
    </row>
    <row r="271" spans="1:20" ht="12.75" customHeight="1" x14ac:dyDescent="0.2">
      <c r="A271" s="774"/>
      <c r="B271" s="774"/>
      <c r="C271" s="774"/>
      <c r="D271" s="774"/>
      <c r="E271" s="774"/>
      <c r="F271" s="774"/>
      <c r="G271" s="774"/>
      <c r="H271" s="774"/>
      <c r="I271" s="774"/>
      <c r="J271" s="774"/>
      <c r="K271" s="774"/>
      <c r="L271" s="774"/>
      <c r="M271" s="774"/>
      <c r="N271" s="774"/>
      <c r="O271" s="774"/>
      <c r="P271" s="774"/>
      <c r="Q271" s="774"/>
      <c r="R271" s="774"/>
      <c r="S271" s="774"/>
      <c r="T271" s="774"/>
    </row>
    <row r="272" spans="1:20" ht="12.75" customHeight="1" x14ac:dyDescent="0.2">
      <c r="A272" s="774"/>
      <c r="B272" s="774"/>
      <c r="C272" s="774"/>
      <c r="D272" s="774"/>
      <c r="E272" s="774"/>
      <c r="F272" s="774"/>
      <c r="G272" s="774"/>
      <c r="H272" s="774"/>
      <c r="I272" s="774"/>
      <c r="J272" s="774"/>
      <c r="K272" s="774"/>
      <c r="L272" s="774"/>
      <c r="M272" s="774"/>
      <c r="N272" s="774"/>
      <c r="O272" s="774"/>
      <c r="P272" s="774"/>
      <c r="Q272" s="774"/>
      <c r="R272" s="774"/>
      <c r="S272" s="774"/>
      <c r="T272" s="774"/>
    </row>
    <row r="273" spans="1:20" ht="12.75" customHeight="1" x14ac:dyDescent="0.2">
      <c r="A273" s="774"/>
      <c r="B273" s="774"/>
      <c r="C273" s="774"/>
      <c r="D273" s="774"/>
      <c r="E273" s="774"/>
      <c r="F273" s="774"/>
      <c r="G273" s="774"/>
      <c r="H273" s="774"/>
      <c r="I273" s="774"/>
      <c r="J273" s="774"/>
      <c r="K273" s="774"/>
      <c r="L273" s="774"/>
      <c r="M273" s="774"/>
      <c r="N273" s="774"/>
      <c r="O273" s="774"/>
      <c r="P273" s="774"/>
      <c r="Q273" s="774"/>
      <c r="R273" s="774"/>
      <c r="S273" s="774"/>
      <c r="T273" s="774"/>
    </row>
    <row r="274" spans="1:20" ht="12.75" customHeight="1" x14ac:dyDescent="0.2">
      <c r="A274" s="774"/>
      <c r="B274" s="774"/>
      <c r="C274" s="774"/>
      <c r="D274" s="774"/>
      <c r="E274" s="774"/>
      <c r="F274" s="774"/>
      <c r="G274" s="774"/>
      <c r="H274" s="774"/>
      <c r="I274" s="774"/>
      <c r="J274" s="774"/>
      <c r="K274" s="774"/>
      <c r="L274" s="774"/>
      <c r="M274" s="774"/>
      <c r="N274" s="774"/>
      <c r="O274" s="774"/>
      <c r="P274" s="774"/>
      <c r="Q274" s="774"/>
      <c r="R274" s="774"/>
      <c r="S274" s="774"/>
      <c r="T274" s="774"/>
    </row>
    <row r="275" spans="1:20" ht="12.75" customHeight="1" x14ac:dyDescent="0.2">
      <c r="A275" s="774"/>
      <c r="B275" s="774"/>
      <c r="C275" s="774"/>
      <c r="D275" s="774"/>
      <c r="E275" s="774"/>
      <c r="F275" s="774"/>
      <c r="G275" s="774"/>
      <c r="H275" s="774"/>
      <c r="I275" s="774"/>
      <c r="J275" s="774"/>
      <c r="K275" s="774"/>
      <c r="L275" s="774"/>
      <c r="M275" s="774"/>
      <c r="N275" s="774"/>
      <c r="O275" s="774"/>
      <c r="P275" s="774"/>
      <c r="Q275" s="774"/>
      <c r="R275" s="774"/>
      <c r="S275" s="774"/>
      <c r="T275" s="774"/>
    </row>
    <row r="276" spans="1:20" ht="12.75" customHeight="1" x14ac:dyDescent="0.2">
      <c r="A276" s="774"/>
      <c r="B276" s="774"/>
      <c r="C276" s="774"/>
      <c r="D276" s="774"/>
      <c r="E276" s="774"/>
      <c r="F276" s="774"/>
      <c r="G276" s="774"/>
      <c r="H276" s="774"/>
      <c r="I276" s="774"/>
      <c r="J276" s="774"/>
      <c r="K276" s="774"/>
      <c r="L276" s="774"/>
      <c r="M276" s="774"/>
      <c r="N276" s="774"/>
      <c r="O276" s="774"/>
      <c r="P276" s="774"/>
      <c r="Q276" s="774"/>
      <c r="R276" s="774"/>
      <c r="S276" s="774"/>
      <c r="T276" s="774"/>
    </row>
    <row r="277" spans="1:20" ht="12.75" customHeight="1" x14ac:dyDescent="0.2">
      <c r="A277" s="774"/>
      <c r="B277" s="774"/>
      <c r="C277" s="774"/>
      <c r="D277" s="774"/>
      <c r="E277" s="774"/>
      <c r="F277" s="774"/>
      <c r="G277" s="774"/>
      <c r="H277" s="774"/>
      <c r="I277" s="774"/>
      <c r="J277" s="774"/>
      <c r="K277" s="774"/>
      <c r="L277" s="774"/>
      <c r="M277" s="774"/>
      <c r="N277" s="774"/>
      <c r="O277" s="774"/>
      <c r="P277" s="774"/>
      <c r="Q277" s="774"/>
      <c r="R277" s="774"/>
      <c r="S277" s="774"/>
      <c r="T277" s="774"/>
    </row>
    <row r="278" spans="1:20" ht="12.75" customHeight="1" x14ac:dyDescent="0.2">
      <c r="A278" s="774"/>
      <c r="B278" s="774"/>
      <c r="C278" s="774"/>
      <c r="D278" s="774"/>
      <c r="E278" s="774"/>
      <c r="F278" s="774"/>
      <c r="G278" s="774"/>
      <c r="H278" s="774"/>
      <c r="I278" s="774"/>
      <c r="J278" s="774"/>
      <c r="K278" s="774"/>
      <c r="L278" s="774"/>
      <c r="M278" s="774"/>
      <c r="N278" s="774"/>
      <c r="O278" s="774"/>
      <c r="P278" s="774"/>
      <c r="Q278" s="774"/>
      <c r="R278" s="774"/>
      <c r="S278" s="774"/>
      <c r="T278" s="774"/>
    </row>
    <row r="279" spans="1:20" ht="12.75" customHeight="1" x14ac:dyDescent="0.2">
      <c r="A279" s="774"/>
      <c r="B279" s="774"/>
      <c r="C279" s="774"/>
      <c r="D279" s="774"/>
      <c r="E279" s="774"/>
      <c r="F279" s="774"/>
      <c r="G279" s="774"/>
      <c r="H279" s="774"/>
      <c r="I279" s="774"/>
      <c r="J279" s="774"/>
      <c r="K279" s="774"/>
      <c r="L279" s="774"/>
      <c r="M279" s="774"/>
      <c r="N279" s="774"/>
      <c r="O279" s="774"/>
      <c r="P279" s="774"/>
      <c r="Q279" s="774"/>
      <c r="R279" s="774"/>
      <c r="S279" s="774"/>
      <c r="T279" s="774"/>
    </row>
    <row r="280" spans="1:20" ht="12.75" customHeight="1" x14ac:dyDescent="0.2">
      <c r="A280" s="774"/>
      <c r="B280" s="774"/>
      <c r="C280" s="774"/>
      <c r="D280" s="774"/>
      <c r="E280" s="774"/>
      <c r="F280" s="774"/>
      <c r="G280" s="774"/>
      <c r="H280" s="774"/>
      <c r="I280" s="774"/>
      <c r="J280" s="774"/>
      <c r="K280" s="774"/>
      <c r="L280" s="774"/>
      <c r="M280" s="774"/>
      <c r="N280" s="774"/>
      <c r="O280" s="774"/>
      <c r="P280" s="774"/>
      <c r="Q280" s="774"/>
      <c r="R280" s="774"/>
      <c r="S280" s="774"/>
      <c r="T280" s="774"/>
    </row>
    <row r="281" spans="1:20" ht="12.75" customHeight="1" x14ac:dyDescent="0.2">
      <c r="A281" s="774"/>
      <c r="B281" s="774"/>
      <c r="C281" s="774"/>
      <c r="D281" s="774"/>
      <c r="E281" s="774"/>
      <c r="F281" s="774"/>
      <c r="G281" s="774"/>
      <c r="H281" s="774"/>
      <c r="I281" s="774"/>
      <c r="J281" s="774"/>
      <c r="K281" s="774"/>
      <c r="L281" s="774"/>
      <c r="M281" s="774"/>
      <c r="N281" s="774"/>
      <c r="O281" s="774"/>
      <c r="P281" s="774"/>
      <c r="Q281" s="774"/>
      <c r="R281" s="774"/>
      <c r="S281" s="774"/>
      <c r="T281" s="774"/>
    </row>
    <row r="282" spans="1:20" ht="12.75" customHeight="1" x14ac:dyDescent="0.2">
      <c r="A282" s="774"/>
      <c r="B282" s="774"/>
      <c r="C282" s="774"/>
      <c r="D282" s="774"/>
      <c r="E282" s="774"/>
      <c r="F282" s="774"/>
      <c r="G282" s="774"/>
      <c r="H282" s="774"/>
      <c r="I282" s="774"/>
      <c r="J282" s="774"/>
      <c r="K282" s="774"/>
      <c r="L282" s="774"/>
      <c r="M282" s="774"/>
      <c r="N282" s="774"/>
      <c r="O282" s="774"/>
      <c r="P282" s="774"/>
      <c r="Q282" s="774"/>
      <c r="R282" s="774"/>
      <c r="S282" s="774"/>
      <c r="T282" s="774"/>
    </row>
    <row r="283" spans="1:20" ht="12.75" customHeight="1" x14ac:dyDescent="0.2">
      <c r="A283" s="774"/>
      <c r="B283" s="774"/>
      <c r="C283" s="774"/>
      <c r="D283" s="774"/>
      <c r="E283" s="774"/>
      <c r="F283" s="774"/>
      <c r="G283" s="774"/>
      <c r="H283" s="774"/>
      <c r="I283" s="774"/>
      <c r="J283" s="774"/>
      <c r="K283" s="774"/>
      <c r="L283" s="774"/>
      <c r="M283" s="774"/>
      <c r="N283" s="774"/>
      <c r="O283" s="774"/>
      <c r="P283" s="774"/>
      <c r="Q283" s="774"/>
      <c r="R283" s="774"/>
      <c r="S283" s="774"/>
      <c r="T283" s="774"/>
    </row>
    <row r="284" spans="1:20" ht="12.75" customHeight="1" x14ac:dyDescent="0.2">
      <c r="A284" s="774"/>
      <c r="B284" s="774"/>
      <c r="C284" s="774"/>
      <c r="D284" s="774"/>
      <c r="E284" s="774"/>
      <c r="F284" s="774"/>
      <c r="G284" s="774"/>
      <c r="H284" s="774"/>
      <c r="I284" s="774"/>
      <c r="J284" s="774"/>
      <c r="K284" s="774"/>
      <c r="L284" s="774"/>
      <c r="M284" s="774"/>
      <c r="N284" s="774"/>
      <c r="O284" s="774"/>
      <c r="P284" s="774"/>
      <c r="Q284" s="774"/>
      <c r="R284" s="774"/>
      <c r="S284" s="774"/>
      <c r="T284" s="774"/>
    </row>
    <row r="285" spans="1:20" ht="12.75" customHeight="1" x14ac:dyDescent="0.2">
      <c r="A285" s="774"/>
      <c r="B285" s="774"/>
      <c r="C285" s="774"/>
      <c r="D285" s="774"/>
      <c r="E285" s="774"/>
      <c r="F285" s="774"/>
      <c r="G285" s="774"/>
      <c r="H285" s="774"/>
      <c r="I285" s="774"/>
      <c r="J285" s="774"/>
      <c r="K285" s="774"/>
      <c r="L285" s="774"/>
      <c r="M285" s="774"/>
      <c r="N285" s="774"/>
      <c r="O285" s="774"/>
      <c r="P285" s="774"/>
      <c r="Q285" s="774"/>
      <c r="R285" s="774"/>
      <c r="S285" s="774"/>
      <c r="T285" s="774"/>
    </row>
    <row r="286" spans="1:20" ht="12.75" customHeight="1" x14ac:dyDescent="0.2">
      <c r="A286" s="774"/>
      <c r="B286" s="774"/>
      <c r="C286" s="774"/>
      <c r="D286" s="774"/>
      <c r="E286" s="774"/>
      <c r="F286" s="774"/>
      <c r="G286" s="774"/>
      <c r="H286" s="774"/>
      <c r="I286" s="774"/>
      <c r="J286" s="774"/>
      <c r="K286" s="774"/>
      <c r="L286" s="774"/>
      <c r="M286" s="774"/>
      <c r="N286" s="774"/>
      <c r="O286" s="774"/>
      <c r="P286" s="774"/>
      <c r="Q286" s="774"/>
      <c r="R286" s="774"/>
      <c r="S286" s="774"/>
      <c r="T286" s="774"/>
    </row>
    <row r="287" spans="1:20" ht="12.75" customHeight="1" x14ac:dyDescent="0.2">
      <c r="A287" s="774"/>
      <c r="B287" s="774"/>
      <c r="C287" s="774"/>
      <c r="D287" s="774"/>
      <c r="E287" s="774"/>
      <c r="F287" s="774"/>
      <c r="G287" s="774"/>
      <c r="H287" s="774"/>
      <c r="I287" s="774"/>
      <c r="J287" s="774"/>
      <c r="K287" s="774"/>
      <c r="L287" s="774"/>
      <c r="M287" s="774"/>
      <c r="N287" s="774"/>
      <c r="O287" s="774"/>
      <c r="P287" s="774"/>
      <c r="Q287" s="774"/>
      <c r="R287" s="774"/>
      <c r="S287" s="774"/>
      <c r="T287" s="774"/>
    </row>
    <row r="288" spans="1:20" ht="12.75" customHeight="1" x14ac:dyDescent="0.2">
      <c r="A288" s="774"/>
      <c r="B288" s="774"/>
      <c r="C288" s="774"/>
      <c r="D288" s="774"/>
      <c r="E288" s="774"/>
      <c r="F288" s="774"/>
      <c r="G288" s="774"/>
      <c r="H288" s="774"/>
      <c r="I288" s="774"/>
      <c r="J288" s="774"/>
      <c r="K288" s="774"/>
      <c r="L288" s="774"/>
      <c r="M288" s="774"/>
      <c r="N288" s="774"/>
      <c r="O288" s="774"/>
      <c r="P288" s="774"/>
      <c r="Q288" s="774"/>
      <c r="R288" s="774"/>
      <c r="S288" s="774"/>
      <c r="T288" s="774"/>
    </row>
    <row r="289" spans="1:20" ht="12.75" customHeight="1" x14ac:dyDescent="0.2">
      <c r="A289" s="774"/>
      <c r="B289" s="774"/>
      <c r="C289" s="774"/>
      <c r="D289" s="774"/>
      <c r="E289" s="774"/>
      <c r="F289" s="774"/>
      <c r="G289" s="774"/>
      <c r="H289" s="774"/>
      <c r="I289" s="774"/>
      <c r="J289" s="774"/>
      <c r="K289" s="774"/>
      <c r="L289" s="774"/>
      <c r="M289" s="774"/>
      <c r="N289" s="774"/>
      <c r="O289" s="774"/>
      <c r="P289" s="774"/>
      <c r="Q289" s="774"/>
      <c r="R289" s="774"/>
      <c r="S289" s="774"/>
      <c r="T289" s="774"/>
    </row>
    <row r="290" spans="1:20" ht="12.75" customHeight="1" x14ac:dyDescent="0.2">
      <c r="A290" s="774"/>
      <c r="B290" s="774"/>
      <c r="C290" s="774"/>
      <c r="D290" s="774"/>
      <c r="E290" s="774"/>
      <c r="F290" s="774"/>
      <c r="G290" s="774"/>
      <c r="H290" s="774"/>
      <c r="I290" s="774"/>
      <c r="J290" s="774"/>
      <c r="K290" s="774"/>
      <c r="L290" s="774"/>
      <c r="M290" s="774"/>
      <c r="N290" s="774"/>
      <c r="O290" s="774"/>
      <c r="P290" s="774"/>
      <c r="Q290" s="774"/>
      <c r="R290" s="774"/>
      <c r="S290" s="774"/>
      <c r="T290" s="774"/>
    </row>
    <row r="291" spans="1:20" ht="12.75" customHeight="1" x14ac:dyDescent="0.2">
      <c r="A291" s="774"/>
      <c r="B291" s="774"/>
      <c r="C291" s="774"/>
      <c r="D291" s="774"/>
      <c r="E291" s="774"/>
      <c r="F291" s="774"/>
      <c r="G291" s="774"/>
      <c r="H291" s="774"/>
      <c r="I291" s="774"/>
      <c r="J291" s="774"/>
      <c r="K291" s="774"/>
      <c r="L291" s="774"/>
      <c r="M291" s="774"/>
      <c r="N291" s="774"/>
      <c r="O291" s="774"/>
      <c r="P291" s="774"/>
      <c r="Q291" s="774"/>
      <c r="R291" s="774"/>
      <c r="S291" s="774"/>
      <c r="T291" s="774"/>
    </row>
    <row r="292" spans="1:20" ht="12.75" customHeight="1" x14ac:dyDescent="0.2">
      <c r="A292" s="774"/>
      <c r="B292" s="774"/>
      <c r="C292" s="774"/>
      <c r="D292" s="774"/>
      <c r="E292" s="774"/>
      <c r="F292" s="774"/>
      <c r="G292" s="774"/>
      <c r="H292" s="774"/>
      <c r="I292" s="774"/>
      <c r="J292" s="774"/>
      <c r="K292" s="774"/>
      <c r="L292" s="774"/>
      <c r="M292" s="774"/>
      <c r="N292" s="774"/>
      <c r="O292" s="774"/>
      <c r="P292" s="774"/>
      <c r="Q292" s="774"/>
      <c r="R292" s="774"/>
      <c r="S292" s="774"/>
      <c r="T292" s="774"/>
    </row>
    <row r="293" spans="1:20" ht="12.75" customHeight="1" x14ac:dyDescent="0.2">
      <c r="A293" s="774"/>
      <c r="B293" s="774"/>
      <c r="C293" s="774"/>
      <c r="D293" s="774"/>
      <c r="E293" s="774"/>
      <c r="F293" s="774"/>
      <c r="G293" s="774"/>
      <c r="H293" s="774"/>
      <c r="I293" s="774"/>
      <c r="J293" s="774"/>
      <c r="K293" s="774"/>
      <c r="L293" s="774"/>
      <c r="M293" s="774"/>
      <c r="N293" s="774"/>
      <c r="O293" s="774"/>
      <c r="P293" s="774"/>
      <c r="Q293" s="774"/>
      <c r="R293" s="774"/>
      <c r="S293" s="774"/>
      <c r="T293" s="774"/>
    </row>
    <row r="294" spans="1:20" ht="12.75" customHeight="1" x14ac:dyDescent="0.2">
      <c r="A294" s="774"/>
      <c r="B294" s="774"/>
      <c r="C294" s="774"/>
      <c r="D294" s="774"/>
      <c r="E294" s="774"/>
      <c r="F294" s="774"/>
      <c r="G294" s="774"/>
      <c r="H294" s="774"/>
      <c r="I294" s="774"/>
      <c r="J294" s="774"/>
      <c r="K294" s="774"/>
      <c r="L294" s="774"/>
      <c r="M294" s="774"/>
      <c r="N294" s="774"/>
      <c r="O294" s="774"/>
      <c r="P294" s="774"/>
      <c r="Q294" s="774"/>
      <c r="R294" s="774"/>
      <c r="S294" s="774"/>
      <c r="T294" s="774"/>
    </row>
    <row r="295" spans="1:20" ht="12.75" customHeight="1" x14ac:dyDescent="0.2">
      <c r="A295" s="774"/>
      <c r="B295" s="774"/>
      <c r="C295" s="774"/>
      <c r="D295" s="774"/>
      <c r="E295" s="774"/>
      <c r="F295" s="774"/>
      <c r="G295" s="774"/>
      <c r="H295" s="774"/>
      <c r="I295" s="774"/>
      <c r="J295" s="774"/>
      <c r="K295" s="774"/>
      <c r="L295" s="774"/>
      <c r="M295" s="774"/>
      <c r="N295" s="774"/>
      <c r="O295" s="774"/>
      <c r="P295" s="774"/>
      <c r="Q295" s="774"/>
      <c r="R295" s="774"/>
      <c r="S295" s="774"/>
      <c r="T295" s="774"/>
    </row>
    <row r="296" spans="1:20" ht="12.75" customHeight="1" x14ac:dyDescent="0.2">
      <c r="A296" s="774"/>
      <c r="B296" s="774"/>
      <c r="C296" s="774"/>
      <c r="D296" s="774"/>
      <c r="E296" s="774"/>
      <c r="F296" s="774"/>
      <c r="G296" s="774"/>
      <c r="H296" s="774"/>
      <c r="I296" s="774"/>
      <c r="J296" s="774"/>
      <c r="K296" s="774"/>
      <c r="L296" s="774"/>
      <c r="M296" s="774"/>
      <c r="N296" s="774"/>
      <c r="O296" s="774"/>
      <c r="P296" s="774"/>
      <c r="Q296" s="774"/>
      <c r="R296" s="774"/>
      <c r="S296" s="774"/>
      <c r="T296" s="774"/>
    </row>
    <row r="297" spans="1:20" ht="12.75" customHeight="1" x14ac:dyDescent="0.2">
      <c r="A297" s="774"/>
      <c r="B297" s="774"/>
      <c r="C297" s="774"/>
      <c r="D297" s="774"/>
      <c r="E297" s="774"/>
      <c r="F297" s="774"/>
      <c r="G297" s="774"/>
      <c r="H297" s="774"/>
      <c r="I297" s="774"/>
      <c r="J297" s="774"/>
      <c r="K297" s="774"/>
      <c r="L297" s="774"/>
      <c r="M297" s="774"/>
      <c r="N297" s="774"/>
      <c r="O297" s="774"/>
      <c r="P297" s="774"/>
      <c r="Q297" s="774"/>
      <c r="R297" s="774"/>
      <c r="S297" s="774"/>
      <c r="T297" s="774"/>
    </row>
    <row r="298" spans="1:20" ht="12.75" customHeight="1" x14ac:dyDescent="0.2">
      <c r="A298" s="774"/>
      <c r="B298" s="774"/>
      <c r="C298" s="774"/>
      <c r="D298" s="774"/>
      <c r="E298" s="774"/>
      <c r="F298" s="774"/>
      <c r="G298" s="774"/>
      <c r="H298" s="774"/>
      <c r="I298" s="774"/>
      <c r="J298" s="774"/>
      <c r="K298" s="774"/>
      <c r="L298" s="774"/>
      <c r="M298" s="774"/>
      <c r="N298" s="774"/>
      <c r="O298" s="774"/>
      <c r="P298" s="774"/>
      <c r="Q298" s="774"/>
      <c r="R298" s="774"/>
      <c r="S298" s="774"/>
      <c r="T298" s="774"/>
    </row>
    <row r="299" spans="1:20" ht="12.75" customHeight="1" x14ac:dyDescent="0.2">
      <c r="A299" s="774"/>
      <c r="B299" s="774"/>
      <c r="C299" s="774"/>
      <c r="D299" s="774"/>
      <c r="E299" s="774"/>
      <c r="F299" s="774"/>
      <c r="G299" s="774"/>
      <c r="H299" s="774"/>
      <c r="I299" s="774"/>
      <c r="J299" s="774"/>
      <c r="K299" s="774"/>
      <c r="L299" s="774"/>
      <c r="M299" s="774"/>
      <c r="N299" s="774"/>
      <c r="O299" s="774"/>
      <c r="P299" s="774"/>
      <c r="Q299" s="774"/>
      <c r="R299" s="774"/>
      <c r="S299" s="774"/>
      <c r="T299" s="774"/>
    </row>
    <row r="300" spans="1:20" ht="12.75" customHeight="1" x14ac:dyDescent="0.2">
      <c r="A300" s="774"/>
      <c r="B300" s="774"/>
      <c r="C300" s="774"/>
      <c r="D300" s="774"/>
      <c r="E300" s="774"/>
      <c r="F300" s="774"/>
      <c r="G300" s="774"/>
      <c r="H300" s="774"/>
      <c r="I300" s="774"/>
      <c r="J300" s="774"/>
      <c r="K300" s="774"/>
      <c r="L300" s="774"/>
      <c r="M300" s="774"/>
      <c r="N300" s="774"/>
      <c r="O300" s="774"/>
      <c r="P300" s="774"/>
      <c r="Q300" s="774"/>
      <c r="R300" s="774"/>
      <c r="S300" s="774"/>
      <c r="T300" s="774"/>
    </row>
    <row r="301" spans="1:20" ht="12.75" customHeight="1" x14ac:dyDescent="0.2">
      <c r="A301" s="774"/>
      <c r="B301" s="774"/>
      <c r="C301" s="774"/>
      <c r="D301" s="774"/>
      <c r="E301" s="774"/>
      <c r="F301" s="774"/>
      <c r="G301" s="774"/>
      <c r="H301" s="774"/>
      <c r="I301" s="774"/>
      <c r="J301" s="774"/>
      <c r="K301" s="774"/>
      <c r="L301" s="774"/>
      <c r="M301" s="774"/>
      <c r="N301" s="774"/>
      <c r="O301" s="774"/>
      <c r="P301" s="774"/>
      <c r="Q301" s="774"/>
      <c r="R301" s="774"/>
      <c r="S301" s="774"/>
      <c r="T301" s="774"/>
    </row>
    <row r="302" spans="1:20" ht="12.75" customHeight="1" x14ac:dyDescent="0.2">
      <c r="A302" s="774"/>
      <c r="B302" s="774"/>
      <c r="C302" s="774"/>
      <c r="D302" s="774"/>
      <c r="E302" s="774"/>
      <c r="F302" s="774"/>
      <c r="G302" s="774"/>
      <c r="H302" s="774"/>
      <c r="I302" s="774"/>
      <c r="J302" s="774"/>
      <c r="K302" s="774"/>
      <c r="L302" s="774"/>
      <c r="M302" s="774"/>
      <c r="N302" s="774"/>
      <c r="O302" s="774"/>
      <c r="P302" s="774"/>
      <c r="Q302" s="774"/>
      <c r="R302" s="774"/>
      <c r="S302" s="774"/>
      <c r="T302" s="774"/>
    </row>
    <row r="303" spans="1:20" ht="12.75" customHeight="1" x14ac:dyDescent="0.2">
      <c r="A303" s="774"/>
      <c r="B303" s="774"/>
      <c r="C303" s="774"/>
      <c r="D303" s="774"/>
      <c r="E303" s="774"/>
      <c r="F303" s="774"/>
      <c r="G303" s="774"/>
      <c r="H303" s="774"/>
      <c r="I303" s="774"/>
      <c r="J303" s="774"/>
      <c r="K303" s="774"/>
      <c r="L303" s="774"/>
      <c r="M303" s="774"/>
      <c r="N303" s="774"/>
      <c r="O303" s="774"/>
      <c r="P303" s="774"/>
      <c r="Q303" s="774"/>
      <c r="R303" s="774"/>
      <c r="S303" s="774"/>
      <c r="T303" s="774"/>
    </row>
    <row r="304" spans="1:20" ht="12.75" customHeight="1" x14ac:dyDescent="0.2">
      <c r="A304" s="774"/>
      <c r="B304" s="774"/>
      <c r="C304" s="774"/>
      <c r="D304" s="774"/>
      <c r="E304" s="774"/>
      <c r="F304" s="774"/>
      <c r="G304" s="774"/>
      <c r="H304" s="774"/>
      <c r="I304" s="774"/>
      <c r="J304" s="774"/>
      <c r="K304" s="774"/>
      <c r="L304" s="774"/>
      <c r="M304" s="774"/>
      <c r="N304" s="774"/>
      <c r="O304" s="774"/>
      <c r="P304" s="774"/>
      <c r="Q304" s="774"/>
      <c r="R304" s="774"/>
      <c r="S304" s="774"/>
      <c r="T304" s="774"/>
    </row>
    <row r="305" spans="1:20" ht="12.75" customHeight="1" x14ac:dyDescent="0.2">
      <c r="A305" s="774"/>
      <c r="B305" s="774"/>
      <c r="C305" s="774"/>
      <c r="D305" s="774"/>
      <c r="E305" s="774"/>
      <c r="F305" s="774"/>
      <c r="G305" s="774"/>
      <c r="H305" s="774"/>
      <c r="I305" s="774"/>
      <c r="J305" s="774"/>
      <c r="K305" s="774"/>
      <c r="L305" s="774"/>
      <c r="M305" s="774"/>
      <c r="N305" s="774"/>
      <c r="O305" s="774"/>
      <c r="P305" s="774"/>
      <c r="Q305" s="774"/>
      <c r="R305" s="774"/>
      <c r="S305" s="774"/>
      <c r="T305" s="774"/>
    </row>
    <row r="306" spans="1:20" ht="12.75" customHeight="1" x14ac:dyDescent="0.2">
      <c r="A306" s="774"/>
      <c r="B306" s="774"/>
      <c r="C306" s="774"/>
      <c r="D306" s="774"/>
      <c r="E306" s="774"/>
      <c r="F306" s="774"/>
      <c r="G306" s="774"/>
      <c r="H306" s="774"/>
      <c r="I306" s="774"/>
      <c r="J306" s="774"/>
      <c r="K306" s="774"/>
      <c r="L306" s="774"/>
      <c r="M306" s="774"/>
      <c r="N306" s="774"/>
      <c r="O306" s="774"/>
      <c r="P306" s="774"/>
      <c r="Q306" s="774"/>
      <c r="R306" s="774"/>
      <c r="S306" s="774"/>
      <c r="T306" s="774"/>
    </row>
    <row r="307" spans="1:20" ht="12.75" customHeight="1" x14ac:dyDescent="0.2">
      <c r="A307" s="774"/>
      <c r="B307" s="774"/>
      <c r="C307" s="774"/>
      <c r="D307" s="774"/>
      <c r="E307" s="774"/>
      <c r="F307" s="774"/>
      <c r="G307" s="774"/>
      <c r="H307" s="774"/>
      <c r="I307" s="774"/>
      <c r="J307" s="774"/>
      <c r="K307" s="774"/>
      <c r="L307" s="774"/>
      <c r="M307" s="774"/>
      <c r="N307" s="774"/>
      <c r="O307" s="774"/>
      <c r="P307" s="774"/>
      <c r="Q307" s="774"/>
      <c r="R307" s="774"/>
      <c r="S307" s="774"/>
      <c r="T307" s="774"/>
    </row>
    <row r="308" spans="1:20" ht="12.75" customHeight="1" x14ac:dyDescent="0.2">
      <c r="A308" s="774"/>
      <c r="B308" s="774"/>
      <c r="C308" s="774"/>
      <c r="D308" s="774"/>
      <c r="E308" s="774"/>
      <c r="F308" s="774"/>
      <c r="G308" s="774"/>
      <c r="H308" s="774"/>
      <c r="I308" s="774"/>
      <c r="J308" s="774"/>
      <c r="K308" s="774"/>
      <c r="L308" s="774"/>
      <c r="M308" s="774"/>
      <c r="N308" s="774"/>
      <c r="O308" s="774"/>
      <c r="P308" s="774"/>
      <c r="Q308" s="774"/>
      <c r="R308" s="774"/>
      <c r="S308" s="774"/>
      <c r="T308" s="774"/>
    </row>
    <row r="309" spans="1:20" ht="12.75" customHeight="1" x14ac:dyDescent="0.2">
      <c r="A309" s="774"/>
      <c r="B309" s="774"/>
      <c r="C309" s="774"/>
      <c r="D309" s="774"/>
      <c r="E309" s="774"/>
      <c r="F309" s="774"/>
      <c r="G309" s="774"/>
      <c r="H309" s="774"/>
      <c r="I309" s="774"/>
      <c r="J309" s="774"/>
      <c r="K309" s="774"/>
      <c r="L309" s="774"/>
      <c r="M309" s="774"/>
      <c r="N309" s="774"/>
      <c r="O309" s="774"/>
      <c r="P309" s="774"/>
      <c r="Q309" s="774"/>
      <c r="R309" s="774"/>
      <c r="S309" s="774"/>
      <c r="T309" s="774"/>
    </row>
    <row r="310" spans="1:20" ht="12.75" customHeight="1" x14ac:dyDescent="0.2">
      <c r="A310" s="774"/>
      <c r="B310" s="774"/>
      <c r="C310" s="774"/>
      <c r="D310" s="774"/>
      <c r="E310" s="774"/>
      <c r="F310" s="774"/>
      <c r="G310" s="774"/>
      <c r="H310" s="774"/>
      <c r="I310" s="774"/>
      <c r="J310" s="774"/>
      <c r="K310" s="774"/>
      <c r="L310" s="774"/>
      <c r="M310" s="774"/>
      <c r="N310" s="774"/>
      <c r="O310" s="774"/>
      <c r="P310" s="774"/>
      <c r="Q310" s="774"/>
      <c r="R310" s="774"/>
      <c r="S310" s="774"/>
      <c r="T310" s="774"/>
    </row>
    <row r="311" spans="1:20" ht="12.75" customHeight="1" x14ac:dyDescent="0.2">
      <c r="A311" s="774"/>
      <c r="B311" s="774"/>
      <c r="C311" s="774"/>
      <c r="D311" s="774"/>
      <c r="E311" s="774"/>
      <c r="F311" s="774"/>
      <c r="G311" s="774"/>
      <c r="H311" s="774"/>
      <c r="I311" s="774"/>
      <c r="J311" s="774"/>
      <c r="K311" s="774"/>
      <c r="L311" s="774"/>
      <c r="M311" s="774"/>
      <c r="N311" s="774"/>
      <c r="O311" s="774"/>
      <c r="P311" s="774"/>
      <c r="Q311" s="774"/>
      <c r="R311" s="774"/>
      <c r="S311" s="774"/>
      <c r="T311" s="774"/>
    </row>
    <row r="312" spans="1:20" ht="12.75" customHeight="1" x14ac:dyDescent="0.2">
      <c r="A312" s="774"/>
      <c r="B312" s="774"/>
      <c r="C312" s="774"/>
      <c r="D312" s="774"/>
      <c r="E312" s="774"/>
      <c r="F312" s="774"/>
      <c r="G312" s="774"/>
      <c r="H312" s="774"/>
      <c r="I312" s="774"/>
      <c r="J312" s="774"/>
      <c r="K312" s="774"/>
      <c r="L312" s="774"/>
      <c r="M312" s="774"/>
      <c r="N312" s="774"/>
      <c r="O312" s="774"/>
      <c r="P312" s="774"/>
      <c r="Q312" s="774"/>
      <c r="R312" s="774"/>
      <c r="S312" s="774"/>
      <c r="T312" s="774"/>
    </row>
    <row r="313" spans="1:20" ht="12.75" customHeight="1" x14ac:dyDescent="0.2">
      <c r="A313" s="774"/>
      <c r="B313" s="774"/>
      <c r="C313" s="774"/>
      <c r="D313" s="774"/>
      <c r="E313" s="774"/>
      <c r="F313" s="774"/>
      <c r="G313" s="774"/>
      <c r="H313" s="774"/>
      <c r="I313" s="774"/>
      <c r="J313" s="774"/>
      <c r="K313" s="774"/>
      <c r="L313" s="774"/>
      <c r="M313" s="774"/>
      <c r="N313" s="774"/>
      <c r="O313" s="774"/>
      <c r="P313" s="774"/>
      <c r="Q313" s="774"/>
      <c r="R313" s="774"/>
      <c r="S313" s="774"/>
      <c r="T313" s="774"/>
    </row>
    <row r="314" spans="1:20" ht="12.75" customHeight="1" x14ac:dyDescent="0.2">
      <c r="A314" s="774"/>
      <c r="B314" s="774"/>
      <c r="C314" s="774"/>
      <c r="D314" s="774"/>
      <c r="E314" s="774"/>
      <c r="F314" s="774"/>
      <c r="G314" s="774"/>
      <c r="H314" s="774"/>
      <c r="I314" s="774"/>
      <c r="J314" s="774"/>
      <c r="K314" s="774"/>
      <c r="L314" s="774"/>
      <c r="M314" s="774"/>
      <c r="N314" s="774"/>
      <c r="O314" s="774"/>
      <c r="P314" s="774"/>
      <c r="Q314" s="774"/>
      <c r="R314" s="774"/>
      <c r="S314" s="774"/>
      <c r="T314" s="774"/>
    </row>
    <row r="315" spans="1:20" ht="12.75" customHeight="1" x14ac:dyDescent="0.2">
      <c r="A315" s="774"/>
      <c r="B315" s="774"/>
      <c r="C315" s="774"/>
      <c r="D315" s="774"/>
      <c r="E315" s="774"/>
      <c r="F315" s="774"/>
      <c r="G315" s="774"/>
      <c r="H315" s="774"/>
      <c r="I315" s="774"/>
      <c r="J315" s="774"/>
      <c r="K315" s="774"/>
      <c r="L315" s="774"/>
      <c r="M315" s="774"/>
      <c r="N315" s="774"/>
      <c r="O315" s="774"/>
      <c r="P315" s="774"/>
      <c r="Q315" s="774"/>
      <c r="R315" s="774"/>
      <c r="S315" s="774"/>
      <c r="T315" s="774"/>
    </row>
    <row r="316" spans="1:20" ht="12.75" customHeight="1" x14ac:dyDescent="0.2">
      <c r="A316" s="774"/>
      <c r="B316" s="774"/>
      <c r="C316" s="774"/>
      <c r="D316" s="774"/>
      <c r="E316" s="774"/>
      <c r="F316" s="774"/>
      <c r="G316" s="774"/>
      <c r="H316" s="774"/>
      <c r="I316" s="774"/>
      <c r="J316" s="774"/>
      <c r="K316" s="774"/>
      <c r="L316" s="774"/>
      <c r="M316" s="774"/>
      <c r="N316" s="774"/>
      <c r="O316" s="774"/>
      <c r="P316" s="774"/>
      <c r="Q316" s="774"/>
      <c r="R316" s="774"/>
      <c r="S316" s="774"/>
      <c r="T316" s="774"/>
    </row>
    <row r="317" spans="1:20" ht="12.75" customHeight="1" x14ac:dyDescent="0.2">
      <c r="A317" s="774"/>
      <c r="B317" s="774"/>
      <c r="C317" s="774"/>
      <c r="D317" s="774"/>
      <c r="E317" s="774"/>
      <c r="F317" s="774"/>
      <c r="G317" s="774"/>
      <c r="H317" s="774"/>
      <c r="I317" s="774"/>
      <c r="J317" s="774"/>
      <c r="K317" s="774"/>
      <c r="L317" s="774"/>
      <c r="M317" s="774"/>
      <c r="N317" s="774"/>
      <c r="O317" s="774"/>
      <c r="P317" s="774"/>
      <c r="Q317" s="774"/>
      <c r="R317" s="774"/>
      <c r="S317" s="774"/>
      <c r="T317" s="774"/>
    </row>
    <row r="318" spans="1:20" ht="12.75" customHeight="1" x14ac:dyDescent="0.2">
      <c r="A318" s="774"/>
      <c r="B318" s="774"/>
      <c r="C318" s="774"/>
      <c r="D318" s="774"/>
      <c r="E318" s="774"/>
      <c r="F318" s="774"/>
      <c r="G318" s="774"/>
      <c r="H318" s="774"/>
      <c r="I318" s="774"/>
      <c r="J318" s="774"/>
      <c r="K318" s="774"/>
      <c r="L318" s="774"/>
      <c r="M318" s="774"/>
      <c r="N318" s="774"/>
      <c r="O318" s="774"/>
      <c r="P318" s="774"/>
      <c r="Q318" s="774"/>
      <c r="R318" s="774"/>
      <c r="S318" s="774"/>
      <c r="T318" s="774"/>
    </row>
    <row r="319" spans="1:20" ht="12.75" customHeight="1" x14ac:dyDescent="0.2">
      <c r="A319" s="774"/>
      <c r="B319" s="774"/>
      <c r="C319" s="774"/>
      <c r="D319" s="774"/>
      <c r="E319" s="774"/>
      <c r="F319" s="774"/>
      <c r="G319" s="774"/>
      <c r="H319" s="774"/>
      <c r="I319" s="774"/>
      <c r="J319" s="774"/>
      <c r="K319" s="774"/>
      <c r="L319" s="774"/>
      <c r="M319" s="774"/>
      <c r="N319" s="774"/>
      <c r="O319" s="774"/>
      <c r="P319" s="774"/>
      <c r="Q319" s="774"/>
      <c r="R319" s="774"/>
      <c r="S319" s="774"/>
      <c r="T319" s="774"/>
    </row>
    <row r="320" spans="1:20" ht="12.75" customHeight="1" x14ac:dyDescent="0.2">
      <c r="A320" s="774"/>
      <c r="B320" s="774"/>
      <c r="C320" s="774"/>
      <c r="D320" s="774"/>
      <c r="E320" s="774"/>
      <c r="F320" s="774"/>
      <c r="G320" s="774"/>
      <c r="H320" s="774"/>
      <c r="I320" s="774"/>
      <c r="J320" s="774"/>
      <c r="K320" s="774"/>
      <c r="L320" s="774"/>
      <c r="M320" s="774"/>
      <c r="N320" s="774"/>
      <c r="O320" s="774"/>
      <c r="P320" s="774"/>
      <c r="Q320" s="774"/>
      <c r="R320" s="774"/>
      <c r="S320" s="774"/>
      <c r="T320" s="774"/>
    </row>
    <row r="321" spans="1:20" ht="12.75" customHeight="1" x14ac:dyDescent="0.2">
      <c r="A321" s="774"/>
      <c r="B321" s="774"/>
      <c r="C321" s="774"/>
      <c r="D321" s="774"/>
      <c r="E321" s="774"/>
      <c r="F321" s="774"/>
      <c r="G321" s="774"/>
      <c r="H321" s="774"/>
      <c r="I321" s="774"/>
      <c r="J321" s="774"/>
      <c r="K321" s="774"/>
      <c r="L321" s="774"/>
      <c r="M321" s="774"/>
      <c r="N321" s="774"/>
      <c r="O321" s="774"/>
      <c r="P321" s="774"/>
      <c r="Q321" s="774"/>
      <c r="R321" s="774"/>
      <c r="S321" s="774"/>
      <c r="T321" s="774"/>
    </row>
    <row r="322" spans="1:20" ht="12.75" customHeight="1" x14ac:dyDescent="0.2">
      <c r="A322" s="774"/>
      <c r="B322" s="774"/>
      <c r="C322" s="774"/>
      <c r="D322" s="774"/>
      <c r="E322" s="774"/>
      <c r="F322" s="774"/>
      <c r="G322" s="774"/>
      <c r="H322" s="774"/>
      <c r="I322" s="774"/>
      <c r="J322" s="774"/>
      <c r="K322" s="774"/>
      <c r="L322" s="774"/>
      <c r="M322" s="774"/>
      <c r="N322" s="774"/>
      <c r="O322" s="774"/>
      <c r="P322" s="774"/>
      <c r="Q322" s="774"/>
      <c r="R322" s="774"/>
      <c r="S322" s="774"/>
      <c r="T322" s="774"/>
    </row>
    <row r="323" spans="1:20" ht="12.75" customHeight="1" x14ac:dyDescent="0.2">
      <c r="A323" s="774"/>
      <c r="B323" s="774"/>
      <c r="C323" s="774"/>
      <c r="D323" s="774"/>
      <c r="E323" s="774"/>
      <c r="F323" s="774"/>
      <c r="G323" s="774"/>
      <c r="H323" s="774"/>
      <c r="I323" s="774"/>
      <c r="J323" s="774"/>
      <c r="K323" s="774"/>
      <c r="L323" s="774"/>
      <c r="M323" s="774"/>
      <c r="N323" s="774"/>
      <c r="O323" s="774"/>
      <c r="P323" s="774"/>
      <c r="Q323" s="774"/>
      <c r="R323" s="774"/>
      <c r="S323" s="774"/>
      <c r="T323" s="774"/>
    </row>
    <row r="324" spans="1:20" ht="12.75" customHeight="1" x14ac:dyDescent="0.2">
      <c r="A324" s="774"/>
      <c r="B324" s="774"/>
      <c r="C324" s="774"/>
      <c r="D324" s="774"/>
      <c r="E324" s="774"/>
      <c r="F324" s="774"/>
      <c r="G324" s="774"/>
      <c r="H324" s="774"/>
      <c r="I324" s="774"/>
      <c r="J324" s="774"/>
      <c r="K324" s="774"/>
      <c r="L324" s="774"/>
      <c r="M324" s="774"/>
      <c r="N324" s="774"/>
      <c r="O324" s="774"/>
      <c r="P324" s="774"/>
      <c r="Q324" s="774"/>
      <c r="R324" s="774"/>
      <c r="S324" s="774"/>
      <c r="T324" s="774"/>
    </row>
    <row r="325" spans="1:20" ht="12.75" customHeight="1" x14ac:dyDescent="0.2">
      <c r="A325" s="774"/>
      <c r="B325" s="774"/>
      <c r="C325" s="774"/>
      <c r="D325" s="774"/>
      <c r="E325" s="774"/>
      <c r="F325" s="774"/>
      <c r="G325" s="774"/>
      <c r="H325" s="774"/>
      <c r="I325" s="774"/>
      <c r="J325" s="774"/>
      <c r="K325" s="774"/>
      <c r="L325" s="774"/>
      <c r="M325" s="774"/>
      <c r="N325" s="774"/>
      <c r="O325" s="774"/>
      <c r="P325" s="774"/>
      <c r="Q325" s="774"/>
      <c r="R325" s="774"/>
      <c r="S325" s="774"/>
      <c r="T325" s="774"/>
    </row>
    <row r="326" spans="1:20" ht="12.75" customHeight="1" x14ac:dyDescent="0.2">
      <c r="A326" s="774"/>
      <c r="B326" s="774"/>
      <c r="C326" s="774"/>
      <c r="D326" s="774"/>
      <c r="E326" s="774"/>
      <c r="F326" s="774"/>
      <c r="G326" s="774"/>
      <c r="H326" s="774"/>
      <c r="I326" s="774"/>
      <c r="J326" s="774"/>
      <c r="K326" s="774"/>
      <c r="L326" s="774"/>
      <c r="M326" s="774"/>
      <c r="N326" s="774"/>
      <c r="O326" s="774"/>
      <c r="P326" s="774"/>
      <c r="Q326" s="774"/>
      <c r="R326" s="774"/>
      <c r="S326" s="774"/>
      <c r="T326" s="774"/>
    </row>
    <row r="327" spans="1:20" ht="12.75" customHeight="1" x14ac:dyDescent="0.2">
      <c r="A327" s="774"/>
      <c r="B327" s="774"/>
      <c r="C327" s="774"/>
      <c r="D327" s="774"/>
      <c r="E327" s="774"/>
      <c r="F327" s="774"/>
      <c r="G327" s="774"/>
      <c r="H327" s="774"/>
      <c r="I327" s="774"/>
      <c r="J327" s="774"/>
      <c r="K327" s="774"/>
      <c r="L327" s="774"/>
      <c r="M327" s="774"/>
      <c r="N327" s="774"/>
      <c r="O327" s="774"/>
      <c r="P327" s="774"/>
      <c r="Q327" s="774"/>
      <c r="R327" s="774"/>
      <c r="S327" s="774"/>
      <c r="T327" s="774"/>
    </row>
    <row r="328" spans="1:20" ht="12.75" customHeight="1" x14ac:dyDescent="0.2">
      <c r="A328" s="774"/>
      <c r="B328" s="774"/>
      <c r="C328" s="774"/>
      <c r="D328" s="774"/>
      <c r="E328" s="774"/>
      <c r="F328" s="774"/>
      <c r="G328" s="774"/>
      <c r="H328" s="774"/>
      <c r="I328" s="774"/>
      <c r="J328" s="774"/>
      <c r="K328" s="774"/>
      <c r="L328" s="774"/>
      <c r="M328" s="774"/>
      <c r="N328" s="774"/>
      <c r="O328" s="774"/>
      <c r="P328" s="774"/>
      <c r="Q328" s="774"/>
      <c r="R328" s="774"/>
      <c r="S328" s="774"/>
      <c r="T328" s="774"/>
    </row>
    <row r="329" spans="1:20" ht="12.75" customHeight="1" x14ac:dyDescent="0.2">
      <c r="A329" s="774"/>
      <c r="B329" s="774"/>
      <c r="C329" s="774"/>
      <c r="D329" s="774"/>
      <c r="E329" s="774"/>
      <c r="F329" s="774"/>
      <c r="G329" s="774"/>
      <c r="H329" s="774"/>
      <c r="I329" s="774"/>
      <c r="J329" s="774"/>
      <c r="K329" s="774"/>
      <c r="L329" s="774"/>
      <c r="M329" s="774"/>
      <c r="N329" s="774"/>
      <c r="O329" s="774"/>
      <c r="P329" s="774"/>
      <c r="Q329" s="774"/>
      <c r="R329" s="774"/>
      <c r="S329" s="774"/>
      <c r="T329" s="774"/>
    </row>
    <row r="330" spans="1:20" ht="12.75" customHeight="1" x14ac:dyDescent="0.2">
      <c r="A330" s="774"/>
      <c r="B330" s="774"/>
      <c r="C330" s="774"/>
      <c r="D330" s="774"/>
      <c r="E330" s="774"/>
      <c r="F330" s="774"/>
      <c r="G330" s="774"/>
      <c r="H330" s="774"/>
      <c r="I330" s="774"/>
      <c r="J330" s="774"/>
      <c r="K330" s="774"/>
      <c r="L330" s="774"/>
      <c r="M330" s="774"/>
      <c r="N330" s="774"/>
      <c r="O330" s="774"/>
      <c r="P330" s="774"/>
      <c r="Q330" s="774"/>
      <c r="R330" s="774"/>
      <c r="S330" s="774"/>
      <c r="T330" s="774"/>
    </row>
    <row r="331" spans="1:20" ht="12.75" customHeight="1" x14ac:dyDescent="0.2">
      <c r="A331" s="774"/>
      <c r="B331" s="774"/>
      <c r="C331" s="774"/>
      <c r="D331" s="774"/>
      <c r="E331" s="774"/>
      <c r="F331" s="774"/>
      <c r="G331" s="774"/>
      <c r="H331" s="774"/>
      <c r="I331" s="774"/>
      <c r="J331" s="774"/>
      <c r="K331" s="774"/>
      <c r="L331" s="774"/>
      <c r="M331" s="774"/>
      <c r="N331" s="774"/>
      <c r="O331" s="774"/>
      <c r="P331" s="774"/>
      <c r="Q331" s="774"/>
      <c r="R331" s="774"/>
      <c r="S331" s="774"/>
      <c r="T331" s="774"/>
    </row>
    <row r="332" spans="1:20" ht="12.75" customHeight="1" x14ac:dyDescent="0.2">
      <c r="A332" s="774"/>
      <c r="B332" s="774"/>
      <c r="C332" s="774"/>
      <c r="D332" s="774"/>
      <c r="E332" s="774"/>
      <c r="F332" s="774"/>
      <c r="G332" s="774"/>
      <c r="H332" s="774"/>
      <c r="I332" s="774"/>
      <c r="J332" s="774"/>
      <c r="K332" s="774"/>
      <c r="L332" s="774"/>
      <c r="M332" s="774"/>
      <c r="N332" s="774"/>
      <c r="O332" s="774"/>
      <c r="P332" s="774"/>
      <c r="Q332" s="774"/>
      <c r="R332" s="774"/>
      <c r="S332" s="774"/>
      <c r="T332" s="774"/>
    </row>
    <row r="333" spans="1:20" ht="12.75" customHeight="1" x14ac:dyDescent="0.2">
      <c r="A333" s="774"/>
      <c r="B333" s="774"/>
      <c r="C333" s="774"/>
      <c r="D333" s="774"/>
      <c r="E333" s="774"/>
      <c r="F333" s="774"/>
      <c r="G333" s="774"/>
      <c r="H333" s="774"/>
      <c r="I333" s="774"/>
      <c r="J333" s="774"/>
      <c r="K333" s="774"/>
      <c r="L333" s="774"/>
      <c r="M333" s="774"/>
      <c r="N333" s="774"/>
      <c r="O333" s="774"/>
      <c r="P333" s="774"/>
      <c r="Q333" s="774"/>
      <c r="R333" s="774"/>
      <c r="S333" s="774"/>
      <c r="T333" s="774"/>
    </row>
    <row r="334" spans="1:20" ht="12.75" customHeight="1" x14ac:dyDescent="0.2">
      <c r="A334" s="774"/>
      <c r="B334" s="774"/>
      <c r="C334" s="774"/>
      <c r="D334" s="774"/>
      <c r="E334" s="774"/>
      <c r="F334" s="774"/>
      <c r="G334" s="774"/>
      <c r="H334" s="774"/>
      <c r="I334" s="774"/>
      <c r="J334" s="774"/>
      <c r="K334" s="774"/>
      <c r="L334" s="774"/>
      <c r="M334" s="774"/>
      <c r="N334" s="774"/>
      <c r="O334" s="774"/>
      <c r="P334" s="774"/>
      <c r="Q334" s="774"/>
      <c r="R334" s="774"/>
      <c r="S334" s="774"/>
      <c r="T334" s="774"/>
    </row>
    <row r="335" spans="1:20" ht="12.75" customHeight="1" x14ac:dyDescent="0.2">
      <c r="A335" s="774"/>
      <c r="B335" s="774"/>
      <c r="C335" s="774"/>
      <c r="D335" s="774"/>
      <c r="E335" s="774"/>
      <c r="F335" s="774"/>
      <c r="G335" s="774"/>
      <c r="H335" s="774"/>
      <c r="I335" s="774"/>
      <c r="J335" s="774"/>
      <c r="K335" s="774"/>
      <c r="L335" s="774"/>
      <c r="M335" s="774"/>
      <c r="N335" s="774"/>
      <c r="O335" s="774"/>
      <c r="P335" s="774"/>
      <c r="Q335" s="774"/>
      <c r="R335" s="774"/>
      <c r="S335" s="774"/>
      <c r="T335" s="774"/>
    </row>
    <row r="336" spans="1:20" ht="12.75" customHeight="1" x14ac:dyDescent="0.2">
      <c r="A336" s="774"/>
      <c r="B336" s="774"/>
      <c r="C336" s="774"/>
      <c r="D336" s="774"/>
      <c r="E336" s="774"/>
      <c r="F336" s="774"/>
      <c r="G336" s="774"/>
      <c r="H336" s="774"/>
      <c r="I336" s="774"/>
      <c r="J336" s="774"/>
      <c r="K336" s="774"/>
      <c r="L336" s="774"/>
      <c r="M336" s="774"/>
      <c r="N336" s="774"/>
      <c r="O336" s="774"/>
      <c r="P336" s="774"/>
      <c r="Q336" s="774"/>
      <c r="R336" s="774"/>
      <c r="S336" s="774"/>
      <c r="T336" s="774"/>
    </row>
    <row r="337" spans="1:20" ht="12.75" customHeight="1" x14ac:dyDescent="0.2">
      <c r="A337" s="774"/>
      <c r="B337" s="774"/>
      <c r="C337" s="774"/>
      <c r="D337" s="774"/>
      <c r="E337" s="774"/>
      <c r="F337" s="774"/>
      <c r="G337" s="774"/>
      <c r="H337" s="774"/>
      <c r="I337" s="774"/>
      <c r="J337" s="774"/>
      <c r="K337" s="774"/>
      <c r="L337" s="774"/>
      <c r="M337" s="774"/>
      <c r="N337" s="774"/>
      <c r="O337" s="774"/>
      <c r="P337" s="774"/>
      <c r="Q337" s="774"/>
      <c r="R337" s="774"/>
      <c r="S337" s="774"/>
      <c r="T337" s="774"/>
    </row>
    <row r="338" spans="1:20" ht="12.75" customHeight="1" x14ac:dyDescent="0.2">
      <c r="A338" s="774"/>
      <c r="B338" s="774"/>
      <c r="C338" s="774"/>
      <c r="D338" s="774"/>
      <c r="E338" s="774"/>
      <c r="F338" s="774"/>
      <c r="G338" s="774"/>
      <c r="H338" s="774"/>
      <c r="I338" s="774"/>
      <c r="J338" s="774"/>
      <c r="K338" s="774"/>
      <c r="L338" s="774"/>
      <c r="M338" s="774"/>
      <c r="N338" s="774"/>
      <c r="O338" s="774"/>
      <c r="P338" s="774"/>
      <c r="Q338" s="774"/>
      <c r="R338" s="774"/>
      <c r="S338" s="774"/>
      <c r="T338" s="774"/>
    </row>
    <row r="339" spans="1:20" ht="12.75" customHeight="1" x14ac:dyDescent="0.2">
      <c r="A339" s="774"/>
      <c r="B339" s="774"/>
      <c r="C339" s="774"/>
      <c r="D339" s="774"/>
      <c r="E339" s="774"/>
      <c r="F339" s="774"/>
      <c r="G339" s="774"/>
      <c r="H339" s="774"/>
      <c r="I339" s="774"/>
      <c r="J339" s="774"/>
      <c r="K339" s="774"/>
      <c r="L339" s="774"/>
      <c r="M339" s="774"/>
      <c r="N339" s="774"/>
      <c r="O339" s="774"/>
      <c r="P339" s="774"/>
      <c r="Q339" s="774"/>
      <c r="R339" s="774"/>
      <c r="S339" s="774"/>
      <c r="T339" s="774"/>
    </row>
    <row r="340" spans="1:20" ht="12.75" customHeight="1" x14ac:dyDescent="0.2">
      <c r="A340" s="774"/>
      <c r="B340" s="774"/>
      <c r="C340" s="774"/>
      <c r="D340" s="774"/>
      <c r="E340" s="774"/>
      <c r="F340" s="774"/>
      <c r="G340" s="774"/>
      <c r="H340" s="774"/>
      <c r="I340" s="774"/>
      <c r="J340" s="774"/>
      <c r="K340" s="774"/>
      <c r="L340" s="774"/>
      <c r="M340" s="774"/>
      <c r="N340" s="774"/>
      <c r="O340" s="774"/>
      <c r="P340" s="774"/>
      <c r="Q340" s="774"/>
      <c r="R340" s="774"/>
      <c r="S340" s="774"/>
      <c r="T340" s="774"/>
    </row>
    <row r="341" spans="1:20" ht="12.75" customHeight="1" x14ac:dyDescent="0.2">
      <c r="A341" s="774"/>
      <c r="B341" s="774"/>
      <c r="C341" s="774"/>
      <c r="D341" s="774"/>
      <c r="E341" s="774"/>
      <c r="F341" s="774"/>
      <c r="G341" s="774"/>
      <c r="H341" s="774"/>
      <c r="I341" s="774"/>
      <c r="J341" s="774"/>
      <c r="K341" s="774"/>
      <c r="L341" s="774"/>
      <c r="M341" s="774"/>
      <c r="N341" s="774"/>
      <c r="O341" s="774"/>
      <c r="P341" s="774"/>
      <c r="Q341" s="774"/>
      <c r="R341" s="774"/>
      <c r="S341" s="774"/>
      <c r="T341" s="774"/>
    </row>
    <row r="342" spans="1:20" ht="12.75" customHeight="1" x14ac:dyDescent="0.2">
      <c r="A342" s="774"/>
      <c r="B342" s="774"/>
      <c r="C342" s="774"/>
      <c r="D342" s="774"/>
      <c r="E342" s="774"/>
      <c r="F342" s="774"/>
      <c r="G342" s="774"/>
      <c r="H342" s="774"/>
      <c r="I342" s="774"/>
      <c r="J342" s="774"/>
      <c r="K342" s="774"/>
      <c r="L342" s="774"/>
      <c r="M342" s="774"/>
      <c r="N342" s="774"/>
      <c r="O342" s="774"/>
      <c r="P342" s="774"/>
      <c r="Q342" s="774"/>
      <c r="R342" s="774"/>
      <c r="S342" s="774"/>
      <c r="T342" s="774"/>
    </row>
    <row r="343" spans="1:20" ht="12.75" customHeight="1" x14ac:dyDescent="0.2">
      <c r="A343" s="774"/>
      <c r="B343" s="774"/>
      <c r="C343" s="774"/>
      <c r="D343" s="774"/>
      <c r="E343" s="774"/>
      <c r="F343" s="774"/>
      <c r="G343" s="774"/>
      <c r="H343" s="774"/>
      <c r="I343" s="774"/>
      <c r="J343" s="774"/>
      <c r="K343" s="774"/>
      <c r="L343" s="774"/>
      <c r="M343" s="774"/>
      <c r="N343" s="774"/>
      <c r="O343" s="774"/>
      <c r="P343" s="774"/>
      <c r="Q343" s="774"/>
      <c r="R343" s="774"/>
      <c r="S343" s="774"/>
      <c r="T343" s="774"/>
    </row>
    <row r="344" spans="1:20" ht="12.75" customHeight="1" x14ac:dyDescent="0.2">
      <c r="A344" s="774"/>
      <c r="B344" s="774"/>
      <c r="C344" s="774"/>
      <c r="D344" s="774"/>
      <c r="E344" s="774"/>
      <c r="F344" s="774"/>
      <c r="G344" s="774"/>
      <c r="H344" s="774"/>
      <c r="I344" s="774"/>
      <c r="J344" s="774"/>
      <c r="K344" s="774"/>
      <c r="L344" s="774"/>
      <c r="M344" s="774"/>
      <c r="N344" s="774"/>
      <c r="O344" s="774"/>
      <c r="P344" s="774"/>
      <c r="Q344" s="774"/>
      <c r="R344" s="774"/>
      <c r="S344" s="774"/>
      <c r="T344" s="774"/>
    </row>
    <row r="345" spans="1:20" ht="12.75" customHeight="1" x14ac:dyDescent="0.2">
      <c r="A345" s="774"/>
      <c r="B345" s="774"/>
      <c r="C345" s="774"/>
      <c r="D345" s="774"/>
      <c r="E345" s="774"/>
      <c r="F345" s="774"/>
      <c r="G345" s="774"/>
      <c r="H345" s="774"/>
      <c r="I345" s="774"/>
      <c r="J345" s="774"/>
      <c r="K345" s="774"/>
      <c r="L345" s="774"/>
      <c r="M345" s="774"/>
      <c r="N345" s="774"/>
      <c r="O345" s="774"/>
      <c r="P345" s="774"/>
      <c r="Q345" s="774"/>
      <c r="R345" s="774"/>
      <c r="S345" s="774"/>
      <c r="T345" s="774"/>
    </row>
    <row r="346" spans="1:20" ht="12.75" customHeight="1" x14ac:dyDescent="0.2">
      <c r="A346" s="774"/>
      <c r="B346" s="774"/>
      <c r="C346" s="774"/>
      <c r="D346" s="774"/>
      <c r="E346" s="774"/>
      <c r="F346" s="774"/>
      <c r="G346" s="774"/>
      <c r="H346" s="774"/>
      <c r="I346" s="774"/>
      <c r="J346" s="774"/>
      <c r="K346" s="774"/>
      <c r="L346" s="774"/>
      <c r="M346" s="774"/>
      <c r="N346" s="774"/>
      <c r="O346" s="774"/>
      <c r="P346" s="774"/>
      <c r="Q346" s="774"/>
      <c r="R346" s="774"/>
      <c r="S346" s="774"/>
      <c r="T346" s="774"/>
    </row>
    <row r="347" spans="1:20" ht="12.75" customHeight="1" x14ac:dyDescent="0.2">
      <c r="A347" s="774"/>
      <c r="B347" s="774"/>
      <c r="C347" s="774"/>
      <c r="D347" s="774"/>
      <c r="E347" s="774"/>
      <c r="F347" s="774"/>
      <c r="G347" s="774"/>
      <c r="H347" s="774"/>
      <c r="I347" s="774"/>
      <c r="J347" s="774"/>
      <c r="K347" s="774"/>
      <c r="L347" s="774"/>
      <c r="M347" s="774"/>
      <c r="N347" s="774"/>
      <c r="O347" s="774"/>
      <c r="P347" s="774"/>
      <c r="Q347" s="774"/>
      <c r="R347" s="774"/>
      <c r="S347" s="774"/>
      <c r="T347" s="774"/>
    </row>
    <row r="348" spans="1:20" ht="12.75" customHeight="1" x14ac:dyDescent="0.2">
      <c r="A348" s="774"/>
      <c r="B348" s="774"/>
      <c r="C348" s="774"/>
      <c r="D348" s="774"/>
      <c r="E348" s="774"/>
      <c r="F348" s="774"/>
      <c r="G348" s="774"/>
      <c r="H348" s="774"/>
      <c r="I348" s="774"/>
      <c r="J348" s="774"/>
      <c r="K348" s="774"/>
      <c r="L348" s="774"/>
      <c r="M348" s="774"/>
      <c r="N348" s="774"/>
      <c r="O348" s="774"/>
      <c r="P348" s="774"/>
      <c r="Q348" s="774"/>
      <c r="R348" s="774"/>
      <c r="S348" s="774"/>
      <c r="T348" s="774"/>
    </row>
    <row r="349" spans="1:20" ht="12.75" customHeight="1" x14ac:dyDescent="0.2">
      <c r="A349" s="774"/>
      <c r="B349" s="774"/>
      <c r="C349" s="774"/>
      <c r="D349" s="774"/>
      <c r="E349" s="774"/>
      <c r="F349" s="774"/>
      <c r="G349" s="774"/>
      <c r="H349" s="774"/>
      <c r="I349" s="774"/>
      <c r="J349" s="774"/>
      <c r="K349" s="774"/>
      <c r="L349" s="774"/>
      <c r="M349" s="774"/>
      <c r="N349" s="774"/>
      <c r="O349" s="774"/>
      <c r="P349" s="774"/>
      <c r="Q349" s="774"/>
      <c r="R349" s="774"/>
      <c r="S349" s="774"/>
      <c r="T349" s="774"/>
    </row>
    <row r="350" spans="1:20" ht="12.75" customHeight="1" x14ac:dyDescent="0.2">
      <c r="A350" s="774"/>
      <c r="B350" s="774"/>
      <c r="C350" s="774"/>
      <c r="D350" s="774"/>
      <c r="E350" s="774"/>
      <c r="F350" s="774"/>
      <c r="G350" s="774"/>
      <c r="H350" s="774"/>
      <c r="I350" s="774"/>
      <c r="J350" s="774"/>
      <c r="K350" s="774"/>
      <c r="L350" s="774"/>
      <c r="M350" s="774"/>
      <c r="N350" s="774"/>
      <c r="O350" s="774"/>
      <c r="P350" s="774"/>
      <c r="Q350" s="774"/>
      <c r="R350" s="774"/>
      <c r="S350" s="774"/>
      <c r="T350" s="774"/>
    </row>
    <row r="351" spans="1:20" ht="12.75" customHeight="1" x14ac:dyDescent="0.2">
      <c r="A351" s="774"/>
      <c r="B351" s="774"/>
      <c r="C351" s="774"/>
      <c r="D351" s="774"/>
      <c r="E351" s="774"/>
      <c r="F351" s="774"/>
      <c r="G351" s="774"/>
      <c r="H351" s="774"/>
      <c r="I351" s="774"/>
      <c r="J351" s="774"/>
      <c r="K351" s="774"/>
      <c r="L351" s="774"/>
      <c r="M351" s="774"/>
      <c r="N351" s="774"/>
      <c r="O351" s="774"/>
      <c r="P351" s="774"/>
      <c r="Q351" s="774"/>
      <c r="R351" s="774"/>
      <c r="S351" s="774"/>
      <c r="T351" s="774"/>
    </row>
    <row r="352" spans="1:20" ht="12.75" customHeight="1" x14ac:dyDescent="0.2">
      <c r="A352" s="774"/>
      <c r="B352" s="774"/>
      <c r="C352" s="774"/>
      <c r="D352" s="774"/>
      <c r="E352" s="774"/>
      <c r="F352" s="774"/>
      <c r="G352" s="774"/>
      <c r="H352" s="774"/>
      <c r="I352" s="774"/>
      <c r="J352" s="774"/>
      <c r="K352" s="774"/>
      <c r="L352" s="774"/>
      <c r="M352" s="774"/>
      <c r="N352" s="774"/>
      <c r="O352" s="774"/>
      <c r="P352" s="774"/>
      <c r="Q352" s="774"/>
      <c r="R352" s="774"/>
      <c r="S352" s="774"/>
      <c r="T352" s="774"/>
    </row>
    <row r="353" spans="1:20" ht="12.75" customHeight="1" x14ac:dyDescent="0.2">
      <c r="A353" s="774"/>
      <c r="B353" s="774"/>
      <c r="C353" s="774"/>
      <c r="D353" s="774"/>
      <c r="E353" s="774"/>
      <c r="F353" s="774"/>
      <c r="G353" s="774"/>
      <c r="H353" s="774"/>
      <c r="I353" s="774"/>
      <c r="J353" s="774"/>
      <c r="K353" s="774"/>
      <c r="L353" s="774"/>
      <c r="M353" s="774"/>
      <c r="N353" s="774"/>
      <c r="O353" s="774"/>
      <c r="P353" s="774"/>
      <c r="Q353" s="774"/>
      <c r="R353" s="774"/>
      <c r="S353" s="774"/>
      <c r="T353" s="774"/>
    </row>
    <row r="354" spans="1:20" ht="12.75" customHeight="1" x14ac:dyDescent="0.2">
      <c r="A354" s="774"/>
      <c r="B354" s="774"/>
      <c r="C354" s="774"/>
      <c r="D354" s="774"/>
      <c r="E354" s="774"/>
      <c r="F354" s="774"/>
      <c r="G354" s="774"/>
      <c r="H354" s="774"/>
      <c r="I354" s="774"/>
      <c r="J354" s="774"/>
      <c r="K354" s="774"/>
      <c r="L354" s="774"/>
      <c r="M354" s="774"/>
      <c r="N354" s="774"/>
      <c r="O354" s="774"/>
      <c r="P354" s="774"/>
      <c r="Q354" s="774"/>
      <c r="R354" s="774"/>
      <c r="S354" s="774"/>
      <c r="T354" s="774"/>
    </row>
    <row r="355" spans="1:20" ht="12.75" customHeight="1" x14ac:dyDescent="0.2">
      <c r="A355" s="774"/>
      <c r="B355" s="774"/>
      <c r="C355" s="774"/>
      <c r="D355" s="774"/>
      <c r="E355" s="774"/>
      <c r="F355" s="774"/>
      <c r="G355" s="774"/>
      <c r="H355" s="774"/>
      <c r="I355" s="774"/>
      <c r="J355" s="774"/>
      <c r="K355" s="774"/>
      <c r="L355" s="774"/>
      <c r="M355" s="774"/>
      <c r="N355" s="774"/>
      <c r="O355" s="774"/>
      <c r="P355" s="774"/>
      <c r="Q355" s="774"/>
      <c r="R355" s="774"/>
      <c r="S355" s="774"/>
      <c r="T355" s="774"/>
    </row>
    <row r="356" spans="1:20" ht="12.75" customHeight="1" x14ac:dyDescent="0.2">
      <c r="A356" s="774"/>
      <c r="B356" s="774"/>
      <c r="C356" s="774"/>
      <c r="D356" s="774"/>
      <c r="E356" s="774"/>
      <c r="F356" s="774"/>
      <c r="G356" s="774"/>
      <c r="H356" s="774"/>
      <c r="I356" s="774"/>
      <c r="J356" s="774"/>
      <c r="K356" s="774"/>
      <c r="L356" s="774"/>
      <c r="M356" s="774"/>
      <c r="N356" s="774"/>
      <c r="O356" s="774"/>
      <c r="P356" s="774"/>
      <c r="Q356" s="774"/>
      <c r="R356" s="774"/>
      <c r="S356" s="774"/>
      <c r="T356" s="774"/>
    </row>
    <row r="357" spans="1:20" ht="12.75" customHeight="1" x14ac:dyDescent="0.2">
      <c r="A357" s="774"/>
      <c r="B357" s="774"/>
      <c r="C357" s="774"/>
      <c r="D357" s="774"/>
      <c r="E357" s="774"/>
      <c r="F357" s="774"/>
      <c r="G357" s="774"/>
      <c r="H357" s="774"/>
      <c r="I357" s="774"/>
      <c r="J357" s="774"/>
      <c r="K357" s="774"/>
      <c r="L357" s="774"/>
      <c r="M357" s="774"/>
      <c r="N357" s="774"/>
      <c r="O357" s="774"/>
      <c r="P357" s="774"/>
      <c r="Q357" s="774"/>
      <c r="R357" s="774"/>
      <c r="S357" s="774"/>
      <c r="T357" s="774"/>
    </row>
    <row r="358" spans="1:20" ht="12.75" customHeight="1" x14ac:dyDescent="0.2">
      <c r="A358" s="774"/>
      <c r="B358" s="774"/>
      <c r="C358" s="774"/>
      <c r="D358" s="774"/>
      <c r="E358" s="774"/>
      <c r="F358" s="774"/>
      <c r="G358" s="774"/>
      <c r="H358" s="774"/>
      <c r="I358" s="774"/>
      <c r="J358" s="774"/>
      <c r="K358" s="774"/>
      <c r="L358" s="774"/>
      <c r="M358" s="774"/>
      <c r="N358" s="774"/>
      <c r="O358" s="774"/>
      <c r="P358" s="774"/>
      <c r="Q358" s="774"/>
      <c r="R358" s="774"/>
      <c r="S358" s="774"/>
      <c r="T358" s="774"/>
    </row>
    <row r="359" spans="1:20" ht="12.75" customHeight="1" x14ac:dyDescent="0.2">
      <c r="A359" s="774"/>
      <c r="B359" s="774"/>
      <c r="C359" s="774"/>
      <c r="D359" s="774"/>
      <c r="E359" s="774"/>
      <c r="F359" s="774"/>
      <c r="G359" s="774"/>
      <c r="H359" s="774"/>
      <c r="I359" s="774"/>
      <c r="J359" s="774"/>
      <c r="K359" s="774"/>
      <c r="L359" s="774"/>
      <c r="M359" s="774"/>
      <c r="N359" s="774"/>
      <c r="O359" s="774"/>
      <c r="P359" s="774"/>
      <c r="Q359" s="774"/>
      <c r="R359" s="774"/>
      <c r="S359" s="774"/>
      <c r="T359" s="774"/>
    </row>
    <row r="360" spans="1:20" ht="12.75" customHeight="1" x14ac:dyDescent="0.2">
      <c r="A360" s="774"/>
      <c r="B360" s="774"/>
      <c r="C360" s="774"/>
      <c r="D360" s="774"/>
      <c r="E360" s="774"/>
      <c r="F360" s="774"/>
      <c r="G360" s="774"/>
      <c r="H360" s="774"/>
      <c r="I360" s="774"/>
      <c r="J360" s="774"/>
      <c r="K360" s="774"/>
      <c r="L360" s="774"/>
      <c r="M360" s="774"/>
      <c r="N360" s="774"/>
      <c r="O360" s="774"/>
      <c r="P360" s="774"/>
      <c r="Q360" s="774"/>
      <c r="R360" s="774"/>
      <c r="S360" s="774"/>
      <c r="T360" s="774"/>
    </row>
    <row r="361" spans="1:20" ht="12.75" customHeight="1" x14ac:dyDescent="0.2">
      <c r="A361" s="774"/>
      <c r="B361" s="774"/>
      <c r="C361" s="774"/>
      <c r="D361" s="774"/>
      <c r="E361" s="774"/>
      <c r="F361" s="774"/>
      <c r="G361" s="774"/>
      <c r="H361" s="774"/>
      <c r="I361" s="774"/>
      <c r="J361" s="774"/>
      <c r="K361" s="774"/>
      <c r="L361" s="774"/>
      <c r="M361" s="774"/>
      <c r="N361" s="774"/>
      <c r="O361" s="774"/>
      <c r="P361" s="774"/>
      <c r="Q361" s="774"/>
      <c r="R361" s="774"/>
      <c r="S361" s="774"/>
      <c r="T361" s="774"/>
    </row>
    <row r="362" spans="1:20" ht="12.75" customHeight="1" x14ac:dyDescent="0.2">
      <c r="A362" s="774"/>
      <c r="B362" s="774"/>
      <c r="C362" s="774"/>
      <c r="D362" s="774"/>
      <c r="E362" s="774"/>
      <c r="F362" s="774"/>
      <c r="G362" s="774"/>
      <c r="H362" s="774"/>
      <c r="I362" s="774"/>
      <c r="J362" s="774"/>
      <c r="K362" s="774"/>
      <c r="L362" s="774"/>
      <c r="M362" s="774"/>
      <c r="N362" s="774"/>
      <c r="O362" s="774"/>
      <c r="P362" s="774"/>
      <c r="Q362" s="774"/>
      <c r="R362" s="774"/>
      <c r="S362" s="774"/>
      <c r="T362" s="774"/>
    </row>
    <row r="363" spans="1:20" ht="12.75" customHeight="1" x14ac:dyDescent="0.2">
      <c r="A363" s="774"/>
      <c r="B363" s="774"/>
      <c r="C363" s="774"/>
      <c r="D363" s="774"/>
      <c r="E363" s="774"/>
      <c r="F363" s="774"/>
      <c r="G363" s="774"/>
      <c r="H363" s="774"/>
      <c r="I363" s="774"/>
      <c r="J363" s="774"/>
      <c r="K363" s="774"/>
      <c r="L363" s="774"/>
      <c r="M363" s="774"/>
      <c r="N363" s="774"/>
      <c r="O363" s="774"/>
      <c r="P363" s="774"/>
      <c r="Q363" s="774"/>
      <c r="R363" s="774"/>
      <c r="S363" s="774"/>
      <c r="T363" s="774"/>
    </row>
    <row r="364" spans="1:20" ht="12.75" customHeight="1" x14ac:dyDescent="0.2">
      <c r="A364" s="774"/>
      <c r="B364" s="774"/>
      <c r="C364" s="774"/>
      <c r="D364" s="774"/>
      <c r="E364" s="774"/>
      <c r="F364" s="774"/>
      <c r="G364" s="774"/>
      <c r="H364" s="774"/>
      <c r="I364" s="774"/>
      <c r="J364" s="774"/>
      <c r="K364" s="774"/>
      <c r="L364" s="774"/>
      <c r="M364" s="774"/>
      <c r="N364" s="774"/>
      <c r="O364" s="774"/>
      <c r="P364" s="774"/>
      <c r="Q364" s="774"/>
      <c r="R364" s="774"/>
      <c r="S364" s="774"/>
      <c r="T364" s="774"/>
    </row>
    <row r="365" spans="1:20" ht="12.75" customHeight="1" x14ac:dyDescent="0.2">
      <c r="A365" s="774"/>
      <c r="B365" s="774"/>
      <c r="C365" s="774"/>
      <c r="D365" s="774"/>
      <c r="E365" s="774"/>
      <c r="F365" s="774"/>
      <c r="G365" s="774"/>
      <c r="H365" s="774"/>
      <c r="I365" s="774"/>
      <c r="J365" s="774"/>
      <c r="K365" s="774"/>
      <c r="L365" s="774"/>
      <c r="M365" s="774"/>
      <c r="N365" s="774"/>
      <c r="O365" s="774"/>
      <c r="P365" s="774"/>
      <c r="Q365" s="774"/>
      <c r="R365" s="774"/>
      <c r="S365" s="774"/>
      <c r="T365" s="774"/>
    </row>
    <row r="366" spans="1:20" ht="12.75" customHeight="1" x14ac:dyDescent="0.2">
      <c r="A366" s="774"/>
      <c r="B366" s="774"/>
      <c r="C366" s="774"/>
      <c r="D366" s="774"/>
      <c r="E366" s="774"/>
      <c r="F366" s="774"/>
      <c r="G366" s="774"/>
      <c r="H366" s="774"/>
      <c r="I366" s="774"/>
      <c r="J366" s="774"/>
      <c r="K366" s="774"/>
      <c r="L366" s="774"/>
      <c r="M366" s="774"/>
      <c r="N366" s="774"/>
      <c r="O366" s="774"/>
      <c r="P366" s="774"/>
      <c r="Q366" s="774"/>
      <c r="R366" s="774"/>
      <c r="S366" s="774"/>
      <c r="T366" s="774"/>
    </row>
    <row r="367" spans="1:20" ht="12.75" customHeight="1" x14ac:dyDescent="0.2">
      <c r="A367" s="774"/>
      <c r="B367" s="774"/>
      <c r="C367" s="774"/>
      <c r="D367" s="774"/>
      <c r="E367" s="774"/>
      <c r="F367" s="774"/>
      <c r="G367" s="774"/>
      <c r="H367" s="774"/>
      <c r="I367" s="774"/>
      <c r="J367" s="774"/>
      <c r="K367" s="774"/>
      <c r="L367" s="774"/>
      <c r="M367" s="774"/>
      <c r="N367" s="774"/>
      <c r="O367" s="774"/>
      <c r="P367" s="774"/>
      <c r="Q367" s="774"/>
      <c r="R367" s="774"/>
      <c r="S367" s="774"/>
      <c r="T367" s="774"/>
    </row>
    <row r="368" spans="1:20" ht="12.75" customHeight="1" x14ac:dyDescent="0.2">
      <c r="A368" s="774"/>
      <c r="B368" s="774"/>
      <c r="C368" s="774"/>
      <c r="D368" s="774"/>
      <c r="E368" s="774"/>
      <c r="F368" s="774"/>
      <c r="G368" s="774"/>
      <c r="H368" s="774"/>
      <c r="I368" s="774"/>
      <c r="J368" s="774"/>
      <c r="K368" s="774"/>
      <c r="L368" s="774"/>
      <c r="M368" s="774"/>
      <c r="N368" s="774"/>
      <c r="O368" s="774"/>
      <c r="P368" s="774"/>
      <c r="Q368" s="774"/>
      <c r="R368" s="774"/>
      <c r="S368" s="774"/>
      <c r="T368" s="774"/>
    </row>
    <row r="369" spans="1:20" ht="12.75" customHeight="1" x14ac:dyDescent="0.2">
      <c r="A369" s="774"/>
      <c r="B369" s="774"/>
      <c r="C369" s="774"/>
      <c r="D369" s="774"/>
      <c r="E369" s="774"/>
      <c r="F369" s="774"/>
      <c r="G369" s="774"/>
      <c r="H369" s="774"/>
      <c r="I369" s="774"/>
      <c r="J369" s="774"/>
      <c r="K369" s="774"/>
      <c r="L369" s="774"/>
      <c r="M369" s="774"/>
      <c r="N369" s="774"/>
      <c r="O369" s="774"/>
      <c r="P369" s="774"/>
      <c r="Q369" s="774"/>
      <c r="R369" s="774"/>
      <c r="S369" s="774"/>
      <c r="T369" s="774"/>
    </row>
    <row r="370" spans="1:20" ht="12.75" customHeight="1" x14ac:dyDescent="0.2">
      <c r="A370" s="774"/>
      <c r="B370" s="774"/>
      <c r="C370" s="774"/>
      <c r="D370" s="774"/>
      <c r="E370" s="774"/>
      <c r="F370" s="774"/>
      <c r="G370" s="774"/>
      <c r="H370" s="774"/>
      <c r="I370" s="774"/>
      <c r="J370" s="774"/>
      <c r="K370" s="774"/>
      <c r="L370" s="774"/>
      <c r="M370" s="774"/>
      <c r="N370" s="774"/>
      <c r="O370" s="774"/>
      <c r="P370" s="774"/>
      <c r="Q370" s="774"/>
      <c r="R370" s="774"/>
      <c r="S370" s="774"/>
      <c r="T370" s="774"/>
    </row>
    <row r="371" spans="1:20" ht="12.75" customHeight="1" x14ac:dyDescent="0.2">
      <c r="A371" s="774"/>
      <c r="B371" s="774"/>
      <c r="C371" s="774"/>
      <c r="D371" s="774"/>
      <c r="E371" s="774"/>
      <c r="F371" s="774"/>
      <c r="G371" s="774"/>
      <c r="H371" s="774"/>
      <c r="I371" s="774"/>
      <c r="J371" s="774"/>
      <c r="K371" s="774"/>
      <c r="L371" s="774"/>
      <c r="M371" s="774"/>
      <c r="N371" s="774"/>
      <c r="O371" s="774"/>
      <c r="P371" s="774"/>
      <c r="Q371" s="774"/>
      <c r="R371" s="774"/>
      <c r="S371" s="774"/>
      <c r="T371" s="774"/>
    </row>
    <row r="372" spans="1:20" ht="12.75" customHeight="1" x14ac:dyDescent="0.2">
      <c r="A372" s="774"/>
      <c r="B372" s="774"/>
      <c r="C372" s="774"/>
      <c r="D372" s="774"/>
      <c r="E372" s="774"/>
      <c r="F372" s="774"/>
      <c r="G372" s="774"/>
      <c r="H372" s="774"/>
      <c r="I372" s="774"/>
      <c r="J372" s="774"/>
      <c r="K372" s="774"/>
      <c r="L372" s="774"/>
      <c r="M372" s="774"/>
      <c r="N372" s="774"/>
      <c r="O372" s="774"/>
      <c r="P372" s="774"/>
      <c r="Q372" s="774"/>
      <c r="R372" s="774"/>
      <c r="S372" s="774"/>
      <c r="T372" s="774"/>
    </row>
    <row r="373" spans="1:20" ht="12.75" customHeight="1" x14ac:dyDescent="0.2">
      <c r="A373" s="774"/>
      <c r="B373" s="774"/>
      <c r="C373" s="774"/>
      <c r="D373" s="774"/>
      <c r="E373" s="774"/>
      <c r="F373" s="774"/>
      <c r="G373" s="774"/>
      <c r="H373" s="774"/>
      <c r="I373" s="774"/>
      <c r="J373" s="774"/>
      <c r="K373" s="774"/>
      <c r="L373" s="774"/>
      <c r="M373" s="774"/>
      <c r="N373" s="774"/>
      <c r="O373" s="774"/>
      <c r="P373" s="774"/>
      <c r="Q373" s="774"/>
      <c r="R373" s="774"/>
      <c r="S373" s="774"/>
      <c r="T373" s="774"/>
    </row>
    <row r="374" spans="1:20" ht="12.75" customHeight="1" x14ac:dyDescent="0.2">
      <c r="A374" s="774"/>
      <c r="B374" s="774"/>
      <c r="C374" s="774"/>
      <c r="D374" s="774"/>
      <c r="E374" s="774"/>
      <c r="F374" s="774"/>
      <c r="G374" s="774"/>
      <c r="H374" s="774"/>
      <c r="I374" s="774"/>
      <c r="J374" s="774"/>
      <c r="K374" s="774"/>
      <c r="L374" s="774"/>
      <c r="M374" s="774"/>
      <c r="N374" s="774"/>
      <c r="O374" s="774"/>
      <c r="P374" s="774"/>
      <c r="Q374" s="774"/>
      <c r="R374" s="774"/>
      <c r="S374" s="774"/>
      <c r="T374" s="774"/>
    </row>
    <row r="375" spans="1:20" ht="12.75" customHeight="1" x14ac:dyDescent="0.2">
      <c r="A375" s="774"/>
      <c r="B375" s="774"/>
      <c r="C375" s="774"/>
      <c r="D375" s="774"/>
      <c r="E375" s="774"/>
      <c r="F375" s="774"/>
      <c r="G375" s="774"/>
      <c r="H375" s="774"/>
      <c r="I375" s="774"/>
      <c r="J375" s="774"/>
      <c r="K375" s="774"/>
      <c r="L375" s="774"/>
      <c r="M375" s="774"/>
      <c r="N375" s="774"/>
      <c r="O375" s="774"/>
      <c r="P375" s="774"/>
      <c r="Q375" s="774"/>
      <c r="R375" s="774"/>
      <c r="S375" s="774"/>
      <c r="T375" s="774"/>
    </row>
    <row r="376" spans="1:20" ht="12.75" customHeight="1" x14ac:dyDescent="0.2">
      <c r="A376" s="774"/>
      <c r="B376" s="774"/>
      <c r="C376" s="774"/>
      <c r="D376" s="774"/>
      <c r="E376" s="774"/>
      <c r="F376" s="774"/>
      <c r="G376" s="774"/>
      <c r="H376" s="774"/>
      <c r="I376" s="774"/>
      <c r="J376" s="774"/>
      <c r="K376" s="774"/>
      <c r="L376" s="774"/>
      <c r="M376" s="774"/>
      <c r="N376" s="774"/>
      <c r="O376" s="774"/>
      <c r="P376" s="774"/>
      <c r="Q376" s="774"/>
      <c r="R376" s="774"/>
      <c r="S376" s="774"/>
      <c r="T376" s="774"/>
    </row>
    <row r="377" spans="1:20" ht="12.75" customHeight="1" x14ac:dyDescent="0.2">
      <c r="A377" s="774"/>
      <c r="B377" s="774"/>
      <c r="C377" s="774"/>
      <c r="D377" s="774"/>
      <c r="E377" s="774"/>
      <c r="F377" s="774"/>
      <c r="G377" s="774"/>
      <c r="H377" s="774"/>
      <c r="I377" s="774"/>
      <c r="J377" s="774"/>
      <c r="K377" s="774"/>
      <c r="L377" s="774"/>
      <c r="M377" s="774"/>
      <c r="N377" s="774"/>
      <c r="O377" s="774"/>
      <c r="P377" s="774"/>
      <c r="Q377" s="774"/>
      <c r="R377" s="774"/>
      <c r="S377" s="774"/>
      <c r="T377" s="774"/>
    </row>
    <row r="378" spans="1:20" ht="12.75" customHeight="1" x14ac:dyDescent="0.2">
      <c r="A378" s="774"/>
      <c r="B378" s="774"/>
      <c r="C378" s="774"/>
      <c r="D378" s="774"/>
      <c r="E378" s="774"/>
      <c r="F378" s="774"/>
      <c r="G378" s="774"/>
      <c r="H378" s="774"/>
      <c r="I378" s="774"/>
      <c r="J378" s="774"/>
      <c r="K378" s="774"/>
      <c r="L378" s="774"/>
      <c r="M378" s="774"/>
      <c r="N378" s="774"/>
      <c r="O378" s="774"/>
      <c r="P378" s="774"/>
      <c r="Q378" s="774"/>
      <c r="R378" s="774"/>
      <c r="S378" s="774"/>
      <c r="T378" s="774"/>
    </row>
    <row r="379" spans="1:20" ht="12.75" customHeight="1" x14ac:dyDescent="0.2">
      <c r="A379" s="774"/>
      <c r="B379" s="774"/>
      <c r="C379" s="774"/>
      <c r="D379" s="774"/>
      <c r="E379" s="774"/>
      <c r="F379" s="774"/>
      <c r="G379" s="774"/>
      <c r="H379" s="774"/>
      <c r="I379" s="774"/>
      <c r="J379" s="774"/>
      <c r="K379" s="774"/>
      <c r="L379" s="774"/>
      <c r="M379" s="774"/>
      <c r="N379" s="774"/>
      <c r="O379" s="774"/>
      <c r="P379" s="774"/>
      <c r="Q379" s="774"/>
      <c r="R379" s="774"/>
      <c r="S379" s="774"/>
      <c r="T379" s="774"/>
    </row>
    <row r="380" spans="1:20" ht="12.75" customHeight="1" x14ac:dyDescent="0.2">
      <c r="A380" s="774"/>
      <c r="B380" s="774"/>
      <c r="C380" s="774"/>
      <c r="D380" s="774"/>
      <c r="E380" s="774"/>
      <c r="F380" s="774"/>
      <c r="G380" s="774"/>
      <c r="H380" s="774"/>
      <c r="I380" s="774"/>
      <c r="J380" s="774"/>
      <c r="K380" s="774"/>
      <c r="L380" s="774"/>
      <c r="M380" s="774"/>
      <c r="N380" s="774"/>
      <c r="O380" s="774"/>
      <c r="P380" s="774"/>
      <c r="Q380" s="774"/>
      <c r="R380" s="774"/>
      <c r="S380" s="774"/>
      <c r="T380" s="774"/>
    </row>
    <row r="381" spans="1:20" ht="12.75" customHeight="1" x14ac:dyDescent="0.2">
      <c r="A381" s="774"/>
      <c r="B381" s="774"/>
      <c r="C381" s="774"/>
      <c r="D381" s="774"/>
      <c r="E381" s="774"/>
      <c r="F381" s="774"/>
      <c r="G381" s="774"/>
      <c r="H381" s="774"/>
      <c r="I381" s="774"/>
      <c r="J381" s="774"/>
      <c r="K381" s="774"/>
      <c r="L381" s="774"/>
      <c r="M381" s="774"/>
      <c r="N381" s="774"/>
      <c r="O381" s="774"/>
      <c r="P381" s="774"/>
      <c r="Q381" s="774"/>
      <c r="R381" s="774"/>
      <c r="S381" s="774"/>
      <c r="T381" s="774"/>
    </row>
    <row r="382" spans="1:20" ht="12.75" customHeight="1" x14ac:dyDescent="0.2">
      <c r="A382" s="774"/>
      <c r="B382" s="774"/>
      <c r="C382" s="774"/>
      <c r="D382" s="774"/>
      <c r="E382" s="774"/>
      <c r="F382" s="774"/>
      <c r="G382" s="774"/>
      <c r="H382" s="774"/>
      <c r="I382" s="774"/>
      <c r="J382" s="774"/>
      <c r="K382" s="774"/>
      <c r="L382" s="774"/>
      <c r="M382" s="774"/>
      <c r="N382" s="774"/>
      <c r="O382" s="774"/>
      <c r="P382" s="774"/>
      <c r="Q382" s="774"/>
      <c r="R382" s="774"/>
      <c r="S382" s="774"/>
      <c r="T382" s="774"/>
    </row>
    <row r="383" spans="1:20" ht="12.75" customHeight="1" x14ac:dyDescent="0.2">
      <c r="A383" s="774"/>
      <c r="B383" s="774"/>
      <c r="C383" s="774"/>
      <c r="D383" s="774"/>
      <c r="E383" s="774"/>
      <c r="F383" s="774"/>
      <c r="G383" s="774"/>
      <c r="H383" s="774"/>
      <c r="I383" s="774"/>
      <c r="J383" s="774"/>
      <c r="K383" s="774"/>
      <c r="L383" s="774"/>
      <c r="M383" s="774"/>
      <c r="N383" s="774"/>
      <c r="O383" s="774"/>
      <c r="P383" s="774"/>
      <c r="Q383" s="774"/>
      <c r="R383" s="774"/>
      <c r="S383" s="774"/>
      <c r="T383" s="774"/>
    </row>
    <row r="384" spans="1:20" ht="12.75" customHeight="1" x14ac:dyDescent="0.2">
      <c r="A384" s="774"/>
      <c r="B384" s="774"/>
      <c r="C384" s="774"/>
      <c r="D384" s="774"/>
      <c r="E384" s="774"/>
      <c r="F384" s="774"/>
      <c r="G384" s="774"/>
      <c r="H384" s="774"/>
      <c r="I384" s="774"/>
      <c r="J384" s="774"/>
      <c r="K384" s="774"/>
      <c r="L384" s="774"/>
      <c r="M384" s="774"/>
      <c r="N384" s="774"/>
      <c r="O384" s="774"/>
      <c r="P384" s="774"/>
      <c r="Q384" s="774"/>
      <c r="R384" s="774"/>
      <c r="S384" s="774"/>
      <c r="T384" s="774"/>
    </row>
    <row r="385" spans="1:20" ht="12.75" customHeight="1" x14ac:dyDescent="0.2">
      <c r="A385" s="774"/>
      <c r="B385" s="774"/>
      <c r="C385" s="774"/>
      <c r="D385" s="774"/>
      <c r="E385" s="774"/>
      <c r="F385" s="774"/>
      <c r="G385" s="774"/>
      <c r="H385" s="774"/>
      <c r="I385" s="774"/>
      <c r="J385" s="774"/>
      <c r="K385" s="774"/>
      <c r="L385" s="774"/>
      <c r="M385" s="774"/>
      <c r="N385" s="774"/>
      <c r="O385" s="774"/>
      <c r="P385" s="774"/>
      <c r="Q385" s="774"/>
      <c r="R385" s="774"/>
      <c r="S385" s="774"/>
      <c r="T385" s="774"/>
    </row>
    <row r="386" spans="1:20" ht="12.75" customHeight="1" x14ac:dyDescent="0.2">
      <c r="A386" s="774"/>
      <c r="B386" s="774"/>
      <c r="C386" s="774"/>
      <c r="D386" s="774"/>
      <c r="E386" s="774"/>
      <c r="F386" s="774"/>
      <c r="G386" s="774"/>
      <c r="H386" s="774"/>
      <c r="I386" s="774"/>
      <c r="J386" s="774"/>
      <c r="K386" s="774"/>
      <c r="L386" s="774"/>
      <c r="M386" s="774"/>
      <c r="N386" s="774"/>
      <c r="O386" s="774"/>
      <c r="P386" s="774"/>
      <c r="Q386" s="774"/>
      <c r="R386" s="774"/>
      <c r="S386" s="774"/>
      <c r="T386" s="774"/>
    </row>
    <row r="387" spans="1:20" ht="12.75" customHeight="1" x14ac:dyDescent="0.2">
      <c r="A387" s="774"/>
      <c r="B387" s="774"/>
      <c r="C387" s="774"/>
      <c r="D387" s="774"/>
      <c r="E387" s="774"/>
      <c r="F387" s="774"/>
      <c r="G387" s="774"/>
      <c r="H387" s="774"/>
      <c r="I387" s="774"/>
      <c r="J387" s="774"/>
      <c r="K387" s="774"/>
      <c r="L387" s="774"/>
      <c r="M387" s="774"/>
      <c r="N387" s="774"/>
      <c r="O387" s="774"/>
      <c r="P387" s="774"/>
      <c r="Q387" s="774"/>
      <c r="R387" s="774"/>
      <c r="S387" s="774"/>
      <c r="T387" s="774"/>
    </row>
    <row r="388" spans="1:20" ht="12.75" customHeight="1" x14ac:dyDescent="0.2">
      <c r="A388" s="774"/>
      <c r="B388" s="774"/>
      <c r="C388" s="774"/>
      <c r="D388" s="774"/>
      <c r="E388" s="774"/>
      <c r="F388" s="774"/>
      <c r="G388" s="774"/>
      <c r="H388" s="774"/>
      <c r="I388" s="774"/>
      <c r="J388" s="774"/>
      <c r="K388" s="774"/>
      <c r="L388" s="774"/>
      <c r="M388" s="774"/>
      <c r="N388" s="774"/>
      <c r="O388" s="774"/>
      <c r="P388" s="774"/>
      <c r="Q388" s="774"/>
      <c r="R388" s="774"/>
      <c r="S388" s="774"/>
      <c r="T388" s="774"/>
    </row>
    <row r="389" spans="1:20" ht="12.75" customHeight="1" x14ac:dyDescent="0.2">
      <c r="A389" s="774"/>
      <c r="B389" s="774"/>
      <c r="C389" s="774"/>
      <c r="D389" s="774"/>
      <c r="E389" s="774"/>
      <c r="F389" s="774"/>
      <c r="G389" s="774"/>
      <c r="H389" s="774"/>
      <c r="I389" s="774"/>
      <c r="J389" s="774"/>
      <c r="K389" s="774"/>
      <c r="L389" s="774"/>
      <c r="M389" s="774"/>
      <c r="N389" s="774"/>
      <c r="O389" s="774"/>
      <c r="P389" s="774"/>
      <c r="Q389" s="774"/>
      <c r="R389" s="774"/>
      <c r="S389" s="774"/>
      <c r="T389" s="774"/>
    </row>
    <row r="390" spans="1:20" ht="12.75" customHeight="1" x14ac:dyDescent="0.2">
      <c r="A390" s="774"/>
      <c r="B390" s="774"/>
      <c r="C390" s="774"/>
      <c r="D390" s="774"/>
      <c r="E390" s="774"/>
      <c r="F390" s="774"/>
      <c r="G390" s="774"/>
      <c r="H390" s="774"/>
      <c r="I390" s="774"/>
      <c r="J390" s="774"/>
      <c r="K390" s="774"/>
      <c r="L390" s="774"/>
      <c r="M390" s="774"/>
      <c r="N390" s="774"/>
      <c r="O390" s="774"/>
      <c r="P390" s="774"/>
      <c r="Q390" s="774"/>
      <c r="R390" s="774"/>
      <c r="S390" s="774"/>
      <c r="T390" s="774"/>
    </row>
    <row r="391" spans="1:20" ht="12.75" customHeight="1" x14ac:dyDescent="0.2">
      <c r="A391" s="774"/>
      <c r="B391" s="774"/>
      <c r="C391" s="774"/>
      <c r="D391" s="774"/>
      <c r="E391" s="774"/>
      <c r="F391" s="774"/>
      <c r="G391" s="774"/>
      <c r="H391" s="774"/>
      <c r="I391" s="774"/>
      <c r="J391" s="774"/>
      <c r="K391" s="774"/>
      <c r="L391" s="774"/>
      <c r="M391" s="774"/>
      <c r="N391" s="774"/>
      <c r="O391" s="774"/>
      <c r="P391" s="774"/>
      <c r="Q391" s="774"/>
      <c r="R391" s="774"/>
      <c r="S391" s="774"/>
      <c r="T391" s="774"/>
    </row>
    <row r="392" spans="1:20" ht="12.75" customHeight="1" x14ac:dyDescent="0.2">
      <c r="A392" s="774"/>
      <c r="B392" s="774"/>
      <c r="C392" s="774"/>
      <c r="D392" s="774"/>
      <c r="E392" s="774"/>
      <c r="F392" s="774"/>
      <c r="G392" s="774"/>
      <c r="H392" s="774"/>
      <c r="I392" s="774"/>
      <c r="J392" s="774"/>
      <c r="K392" s="774"/>
      <c r="L392" s="774"/>
      <c r="M392" s="774"/>
      <c r="N392" s="774"/>
      <c r="O392" s="774"/>
      <c r="P392" s="774"/>
      <c r="Q392" s="774"/>
      <c r="R392" s="774"/>
      <c r="S392" s="774"/>
      <c r="T392" s="774"/>
    </row>
    <row r="393" spans="1:20" ht="12.75" customHeight="1" x14ac:dyDescent="0.2">
      <c r="A393" s="774"/>
      <c r="B393" s="774"/>
      <c r="C393" s="774"/>
      <c r="D393" s="774"/>
      <c r="E393" s="774"/>
      <c r="F393" s="774"/>
      <c r="G393" s="774"/>
      <c r="H393" s="774"/>
      <c r="I393" s="774"/>
      <c r="J393" s="774"/>
      <c r="K393" s="774"/>
      <c r="L393" s="774"/>
      <c r="M393" s="774"/>
      <c r="N393" s="774"/>
      <c r="O393" s="774"/>
      <c r="P393" s="774"/>
      <c r="Q393" s="774"/>
      <c r="R393" s="774"/>
      <c r="S393" s="774"/>
      <c r="T393" s="774"/>
    </row>
    <row r="394" spans="1:20" ht="12.75" customHeight="1" x14ac:dyDescent="0.2">
      <c r="A394" s="774"/>
      <c r="B394" s="774"/>
      <c r="C394" s="774"/>
      <c r="D394" s="774"/>
      <c r="E394" s="774"/>
      <c r="F394" s="774"/>
      <c r="G394" s="774"/>
      <c r="H394" s="774"/>
      <c r="I394" s="774"/>
      <c r="J394" s="774"/>
      <c r="K394" s="774"/>
      <c r="L394" s="774"/>
      <c r="M394" s="774"/>
      <c r="N394" s="774"/>
      <c r="O394" s="774"/>
      <c r="P394" s="774"/>
      <c r="Q394" s="774"/>
      <c r="R394" s="774"/>
      <c r="S394" s="774"/>
      <c r="T394" s="774"/>
    </row>
    <row r="395" spans="1:20" ht="12.75" customHeight="1" x14ac:dyDescent="0.2">
      <c r="A395" s="774"/>
      <c r="B395" s="774"/>
      <c r="C395" s="774"/>
      <c r="D395" s="774"/>
      <c r="E395" s="774"/>
      <c r="F395" s="774"/>
      <c r="G395" s="774"/>
      <c r="H395" s="774"/>
      <c r="I395" s="774"/>
      <c r="J395" s="774"/>
      <c r="K395" s="774"/>
      <c r="L395" s="774"/>
      <c r="M395" s="774"/>
      <c r="N395" s="774"/>
      <c r="O395" s="774"/>
      <c r="P395" s="774"/>
      <c r="Q395" s="774"/>
      <c r="R395" s="774"/>
      <c r="S395" s="774"/>
      <c r="T395" s="774"/>
    </row>
    <row r="396" spans="1:20" ht="12.75" customHeight="1" x14ac:dyDescent="0.2">
      <c r="A396" s="774"/>
      <c r="B396" s="774"/>
      <c r="C396" s="774"/>
      <c r="D396" s="774"/>
      <c r="E396" s="774"/>
      <c r="F396" s="774"/>
      <c r="G396" s="774"/>
      <c r="H396" s="774"/>
      <c r="I396" s="774"/>
      <c r="J396" s="774"/>
      <c r="K396" s="774"/>
      <c r="L396" s="774"/>
      <c r="M396" s="774"/>
      <c r="N396" s="774"/>
      <c r="O396" s="774"/>
      <c r="P396" s="774"/>
      <c r="Q396" s="774"/>
      <c r="R396" s="774"/>
      <c r="S396" s="774"/>
      <c r="T396" s="774"/>
    </row>
    <row r="397" spans="1:20" ht="12.75" customHeight="1" x14ac:dyDescent="0.2">
      <c r="A397" s="774"/>
      <c r="B397" s="774"/>
      <c r="C397" s="774"/>
      <c r="D397" s="774"/>
      <c r="E397" s="774"/>
      <c r="F397" s="774"/>
      <c r="G397" s="774"/>
      <c r="H397" s="774"/>
      <c r="I397" s="774"/>
      <c r="J397" s="774"/>
      <c r="K397" s="774"/>
      <c r="L397" s="774"/>
      <c r="M397" s="774"/>
      <c r="N397" s="774"/>
      <c r="O397" s="774"/>
      <c r="P397" s="774"/>
      <c r="Q397" s="774"/>
      <c r="R397" s="774"/>
      <c r="S397" s="774"/>
      <c r="T397" s="774"/>
    </row>
    <row r="398" spans="1:20" ht="12.75" customHeight="1" x14ac:dyDescent="0.2">
      <c r="A398" s="774"/>
      <c r="B398" s="774"/>
      <c r="C398" s="774"/>
      <c r="D398" s="774"/>
      <c r="E398" s="774"/>
      <c r="F398" s="774"/>
      <c r="G398" s="774"/>
      <c r="H398" s="774"/>
      <c r="I398" s="774"/>
      <c r="J398" s="774"/>
      <c r="K398" s="774"/>
      <c r="L398" s="774"/>
      <c r="M398" s="774"/>
      <c r="N398" s="774"/>
      <c r="O398" s="774"/>
      <c r="P398" s="774"/>
      <c r="Q398" s="774"/>
      <c r="R398" s="774"/>
      <c r="S398" s="774"/>
      <c r="T398" s="774"/>
    </row>
    <row r="399" spans="1:20" ht="12.75" customHeight="1" x14ac:dyDescent="0.2">
      <c r="A399" s="774"/>
      <c r="B399" s="774"/>
      <c r="C399" s="774"/>
      <c r="D399" s="774"/>
      <c r="E399" s="774"/>
      <c r="F399" s="774"/>
      <c r="G399" s="774"/>
      <c r="H399" s="774"/>
      <c r="I399" s="774"/>
      <c r="J399" s="774"/>
      <c r="K399" s="774"/>
      <c r="L399" s="774"/>
      <c r="M399" s="774"/>
      <c r="N399" s="774"/>
      <c r="O399" s="774"/>
      <c r="P399" s="774"/>
      <c r="Q399" s="774"/>
      <c r="R399" s="774"/>
      <c r="S399" s="774"/>
      <c r="T399" s="774"/>
    </row>
    <row r="400" spans="1:20" ht="12.75" customHeight="1" x14ac:dyDescent="0.2">
      <c r="A400" s="774"/>
      <c r="B400" s="774"/>
      <c r="C400" s="774"/>
      <c r="D400" s="774"/>
      <c r="E400" s="774"/>
      <c r="F400" s="774"/>
      <c r="G400" s="774"/>
      <c r="H400" s="774"/>
      <c r="I400" s="774"/>
      <c r="J400" s="774"/>
      <c r="K400" s="774"/>
      <c r="L400" s="774"/>
      <c r="M400" s="774"/>
      <c r="N400" s="774"/>
      <c r="O400" s="774"/>
      <c r="P400" s="774"/>
      <c r="Q400" s="774"/>
      <c r="R400" s="774"/>
      <c r="S400" s="774"/>
      <c r="T400" s="774"/>
    </row>
    <row r="401" spans="1:20" ht="12.75" customHeight="1" x14ac:dyDescent="0.2">
      <c r="A401" s="774"/>
      <c r="B401" s="774"/>
      <c r="C401" s="774"/>
      <c r="D401" s="774"/>
      <c r="E401" s="774"/>
      <c r="F401" s="774"/>
      <c r="G401" s="774"/>
      <c r="H401" s="774"/>
      <c r="I401" s="774"/>
      <c r="J401" s="774"/>
      <c r="K401" s="774"/>
      <c r="L401" s="774"/>
      <c r="M401" s="774"/>
      <c r="N401" s="774"/>
      <c r="O401" s="774"/>
      <c r="P401" s="774"/>
      <c r="Q401" s="774"/>
      <c r="R401" s="774"/>
      <c r="S401" s="774"/>
      <c r="T401" s="774"/>
    </row>
    <row r="402" spans="1:20" ht="12.75" customHeight="1" x14ac:dyDescent="0.2">
      <c r="A402" s="774"/>
      <c r="B402" s="774"/>
      <c r="C402" s="774"/>
      <c r="D402" s="774"/>
      <c r="E402" s="774"/>
      <c r="F402" s="774"/>
      <c r="G402" s="774"/>
      <c r="H402" s="774"/>
      <c r="I402" s="774"/>
      <c r="J402" s="774"/>
      <c r="K402" s="774"/>
      <c r="L402" s="774"/>
      <c r="M402" s="774"/>
      <c r="N402" s="774"/>
      <c r="O402" s="774"/>
      <c r="P402" s="774"/>
      <c r="Q402" s="774"/>
      <c r="R402" s="774"/>
      <c r="S402" s="774"/>
      <c r="T402" s="774"/>
    </row>
    <row r="403" spans="1:20" ht="12.75" customHeight="1" x14ac:dyDescent="0.2">
      <c r="A403" s="774"/>
      <c r="B403" s="774"/>
      <c r="C403" s="774"/>
      <c r="D403" s="774"/>
      <c r="E403" s="774"/>
      <c r="F403" s="774"/>
      <c r="G403" s="774"/>
      <c r="H403" s="774"/>
      <c r="I403" s="774"/>
      <c r="J403" s="774"/>
      <c r="K403" s="774"/>
      <c r="L403" s="774"/>
      <c r="M403" s="774"/>
      <c r="N403" s="774"/>
      <c r="O403" s="774"/>
      <c r="P403" s="774"/>
      <c r="Q403" s="774"/>
      <c r="R403" s="774"/>
      <c r="S403" s="774"/>
      <c r="T403" s="774"/>
    </row>
    <row r="404" spans="1:20" ht="12.75" customHeight="1" x14ac:dyDescent="0.2">
      <c r="A404" s="774"/>
      <c r="B404" s="774"/>
      <c r="C404" s="774"/>
      <c r="D404" s="774"/>
      <c r="E404" s="774"/>
      <c r="F404" s="774"/>
      <c r="G404" s="774"/>
      <c r="H404" s="774"/>
      <c r="I404" s="774"/>
      <c r="J404" s="774"/>
      <c r="K404" s="774"/>
      <c r="L404" s="774"/>
      <c r="M404" s="774"/>
      <c r="N404" s="774"/>
      <c r="O404" s="774"/>
      <c r="P404" s="774"/>
      <c r="Q404" s="774"/>
      <c r="R404" s="774"/>
      <c r="S404" s="774"/>
      <c r="T404" s="774"/>
    </row>
    <row r="405" spans="1:20" ht="12.75" customHeight="1" x14ac:dyDescent="0.2">
      <c r="A405" s="774"/>
      <c r="B405" s="774"/>
      <c r="C405" s="774"/>
      <c r="D405" s="774"/>
      <c r="E405" s="774"/>
      <c r="F405" s="774"/>
      <c r="G405" s="774"/>
      <c r="H405" s="774"/>
      <c r="I405" s="774"/>
      <c r="J405" s="774"/>
      <c r="K405" s="774"/>
      <c r="L405" s="774"/>
      <c r="M405" s="774"/>
      <c r="N405" s="774"/>
      <c r="O405" s="774"/>
      <c r="P405" s="774"/>
      <c r="Q405" s="774"/>
      <c r="R405" s="774"/>
      <c r="S405" s="774"/>
      <c r="T405" s="774"/>
    </row>
    <row r="406" spans="1:20" ht="12.75" customHeight="1" x14ac:dyDescent="0.2">
      <c r="A406" s="774"/>
      <c r="B406" s="774"/>
      <c r="C406" s="774"/>
      <c r="D406" s="774"/>
      <c r="E406" s="774"/>
      <c r="F406" s="774"/>
      <c r="G406" s="774"/>
      <c r="H406" s="774"/>
      <c r="I406" s="774"/>
      <c r="J406" s="774"/>
      <c r="K406" s="774"/>
      <c r="L406" s="774"/>
      <c r="M406" s="774"/>
      <c r="N406" s="774"/>
      <c r="O406" s="774"/>
      <c r="P406" s="774"/>
      <c r="Q406" s="774"/>
      <c r="R406" s="774"/>
      <c r="S406" s="774"/>
      <c r="T406" s="774"/>
    </row>
    <row r="407" spans="1:20" ht="12.75" customHeight="1" x14ac:dyDescent="0.2">
      <c r="A407" s="774"/>
      <c r="B407" s="774"/>
      <c r="C407" s="774"/>
      <c r="D407" s="774"/>
      <c r="E407" s="774"/>
      <c r="F407" s="774"/>
      <c r="G407" s="774"/>
      <c r="H407" s="774"/>
      <c r="I407" s="774"/>
      <c r="J407" s="774"/>
      <c r="K407" s="774"/>
      <c r="L407" s="774"/>
      <c r="M407" s="774"/>
      <c r="N407" s="774"/>
      <c r="O407" s="774"/>
      <c r="P407" s="774"/>
      <c r="Q407" s="774"/>
      <c r="R407" s="774"/>
      <c r="S407" s="774"/>
      <c r="T407" s="774"/>
    </row>
    <row r="408" spans="1:20" ht="12.75" customHeight="1" x14ac:dyDescent="0.2">
      <c r="A408" s="774"/>
      <c r="B408" s="774"/>
      <c r="C408" s="774"/>
      <c r="D408" s="774"/>
      <c r="E408" s="774"/>
      <c r="F408" s="774"/>
      <c r="G408" s="774"/>
      <c r="H408" s="774"/>
      <c r="I408" s="774"/>
      <c r="J408" s="774"/>
      <c r="K408" s="774"/>
      <c r="L408" s="774"/>
      <c r="M408" s="774"/>
      <c r="N408" s="774"/>
      <c r="O408" s="774"/>
      <c r="P408" s="774"/>
      <c r="Q408" s="774"/>
      <c r="R408" s="774"/>
      <c r="S408" s="774"/>
      <c r="T408" s="774"/>
    </row>
    <row r="409" spans="1:20" ht="12.75" customHeight="1" x14ac:dyDescent="0.2">
      <c r="A409" s="774"/>
      <c r="B409" s="774"/>
      <c r="C409" s="774"/>
      <c r="D409" s="774"/>
      <c r="E409" s="774"/>
      <c r="F409" s="774"/>
      <c r="G409" s="774"/>
      <c r="H409" s="774"/>
      <c r="I409" s="774"/>
      <c r="J409" s="774"/>
      <c r="K409" s="774"/>
      <c r="L409" s="774"/>
      <c r="M409" s="774"/>
      <c r="N409" s="774"/>
      <c r="O409" s="774"/>
      <c r="P409" s="774"/>
      <c r="Q409" s="774"/>
      <c r="R409" s="774"/>
      <c r="S409" s="774"/>
      <c r="T409" s="774"/>
    </row>
    <row r="410" spans="1:20" ht="12.75" customHeight="1" x14ac:dyDescent="0.2">
      <c r="A410" s="774"/>
      <c r="B410" s="774"/>
      <c r="C410" s="774"/>
      <c r="D410" s="774"/>
      <c r="E410" s="774"/>
      <c r="F410" s="774"/>
      <c r="G410" s="774"/>
      <c r="H410" s="774"/>
      <c r="I410" s="774"/>
      <c r="J410" s="774"/>
      <c r="K410" s="774"/>
      <c r="L410" s="774"/>
      <c r="M410" s="774"/>
      <c r="N410" s="774"/>
      <c r="O410" s="774"/>
      <c r="P410" s="774"/>
      <c r="Q410" s="774"/>
      <c r="R410" s="774"/>
      <c r="S410" s="774"/>
      <c r="T410" s="774"/>
    </row>
    <row r="411" spans="1:20" ht="12.75" customHeight="1" x14ac:dyDescent="0.2">
      <c r="A411" s="774"/>
      <c r="B411" s="774"/>
      <c r="C411" s="774"/>
      <c r="D411" s="774"/>
      <c r="E411" s="774"/>
      <c r="F411" s="774"/>
      <c r="G411" s="774"/>
      <c r="H411" s="774"/>
      <c r="I411" s="774"/>
      <c r="J411" s="774"/>
      <c r="K411" s="774"/>
      <c r="L411" s="774"/>
      <c r="M411" s="774"/>
      <c r="N411" s="774"/>
      <c r="O411" s="774"/>
      <c r="P411" s="774"/>
      <c r="Q411" s="774"/>
      <c r="R411" s="774"/>
      <c r="S411" s="774"/>
      <c r="T411" s="774"/>
    </row>
    <row r="412" spans="1:20" ht="12.75" customHeight="1" x14ac:dyDescent="0.2">
      <c r="A412" s="774"/>
      <c r="B412" s="774"/>
      <c r="C412" s="774"/>
      <c r="D412" s="774"/>
      <c r="E412" s="774"/>
      <c r="F412" s="774"/>
      <c r="G412" s="774"/>
      <c r="H412" s="774"/>
      <c r="I412" s="774"/>
      <c r="J412" s="774"/>
      <c r="K412" s="774"/>
      <c r="L412" s="774"/>
      <c r="M412" s="774"/>
      <c r="N412" s="774"/>
      <c r="O412" s="774"/>
      <c r="P412" s="774"/>
      <c r="Q412" s="774"/>
      <c r="R412" s="774"/>
      <c r="S412" s="774"/>
      <c r="T412" s="774"/>
    </row>
    <row r="413" spans="1:20" ht="12.75" customHeight="1" x14ac:dyDescent="0.2">
      <c r="A413" s="774"/>
      <c r="B413" s="774"/>
      <c r="C413" s="774"/>
      <c r="D413" s="774"/>
      <c r="E413" s="774"/>
      <c r="F413" s="774"/>
      <c r="G413" s="774"/>
      <c r="H413" s="774"/>
      <c r="I413" s="774"/>
      <c r="J413" s="774"/>
      <c r="K413" s="774"/>
      <c r="L413" s="774"/>
      <c r="M413" s="774"/>
      <c r="N413" s="774"/>
      <c r="O413" s="774"/>
      <c r="P413" s="774"/>
      <c r="Q413" s="774"/>
      <c r="R413" s="774"/>
      <c r="S413" s="774"/>
      <c r="T413" s="774"/>
    </row>
    <row r="414" spans="1:20" ht="12.75" customHeight="1" x14ac:dyDescent="0.2">
      <c r="A414" s="774"/>
      <c r="B414" s="774"/>
      <c r="C414" s="774"/>
      <c r="D414" s="774"/>
      <c r="E414" s="774"/>
      <c r="F414" s="774"/>
      <c r="G414" s="774"/>
      <c r="H414" s="774"/>
      <c r="I414" s="774"/>
      <c r="J414" s="774"/>
      <c r="K414" s="774"/>
      <c r="L414" s="774"/>
      <c r="M414" s="774"/>
      <c r="N414" s="774"/>
      <c r="O414" s="774"/>
      <c r="P414" s="774"/>
      <c r="Q414" s="774"/>
      <c r="R414" s="774"/>
      <c r="S414" s="774"/>
      <c r="T414" s="774"/>
    </row>
    <row r="415" spans="1:20" ht="12.75" customHeight="1" x14ac:dyDescent="0.2">
      <c r="A415" s="774"/>
      <c r="B415" s="774"/>
      <c r="C415" s="774"/>
      <c r="D415" s="774"/>
      <c r="E415" s="774"/>
      <c r="F415" s="774"/>
      <c r="G415" s="774"/>
      <c r="H415" s="774"/>
      <c r="I415" s="774"/>
      <c r="J415" s="774"/>
      <c r="K415" s="774"/>
      <c r="L415" s="774"/>
      <c r="M415" s="774"/>
      <c r="N415" s="774"/>
      <c r="O415" s="774"/>
      <c r="P415" s="774"/>
      <c r="Q415" s="774"/>
      <c r="R415" s="774"/>
      <c r="S415" s="774"/>
      <c r="T415" s="774"/>
    </row>
    <row r="416" spans="1:20" ht="12.75" customHeight="1" x14ac:dyDescent="0.2">
      <c r="A416" s="774"/>
      <c r="B416" s="774"/>
      <c r="C416" s="774"/>
      <c r="D416" s="774"/>
      <c r="E416" s="774"/>
      <c r="F416" s="774"/>
      <c r="G416" s="774"/>
      <c r="H416" s="774"/>
      <c r="I416" s="774"/>
      <c r="J416" s="774"/>
      <c r="K416" s="774"/>
      <c r="L416" s="774"/>
      <c r="M416" s="774"/>
      <c r="N416" s="774"/>
      <c r="O416" s="774"/>
      <c r="P416" s="774"/>
      <c r="Q416" s="774"/>
      <c r="R416" s="774"/>
      <c r="S416" s="774"/>
      <c r="T416" s="774"/>
    </row>
    <row r="417" spans="1:20" ht="12.75" customHeight="1" x14ac:dyDescent="0.2">
      <c r="A417" s="774"/>
      <c r="B417" s="774"/>
      <c r="C417" s="774"/>
      <c r="D417" s="774"/>
      <c r="E417" s="774"/>
      <c r="F417" s="774"/>
      <c r="G417" s="774"/>
      <c r="H417" s="774"/>
      <c r="I417" s="774"/>
      <c r="J417" s="774"/>
      <c r="K417" s="774"/>
      <c r="L417" s="774"/>
      <c r="M417" s="774"/>
      <c r="N417" s="774"/>
      <c r="O417" s="774"/>
      <c r="P417" s="774"/>
      <c r="Q417" s="774"/>
      <c r="R417" s="774"/>
      <c r="S417" s="774"/>
      <c r="T417" s="774"/>
    </row>
    <row r="418" spans="1:20" ht="12.75" customHeight="1" x14ac:dyDescent="0.2">
      <c r="A418" s="774"/>
      <c r="B418" s="774"/>
      <c r="C418" s="774"/>
      <c r="D418" s="774"/>
      <c r="E418" s="774"/>
      <c r="F418" s="774"/>
      <c r="G418" s="774"/>
      <c r="H418" s="774"/>
      <c r="I418" s="774"/>
      <c r="J418" s="774"/>
      <c r="K418" s="774"/>
      <c r="L418" s="774"/>
      <c r="M418" s="774"/>
      <c r="N418" s="774"/>
      <c r="O418" s="774"/>
      <c r="P418" s="774"/>
      <c r="Q418" s="774"/>
      <c r="R418" s="774"/>
      <c r="S418" s="774"/>
      <c r="T418" s="774"/>
    </row>
    <row r="419" spans="1:20" ht="12.75" customHeight="1" x14ac:dyDescent="0.2">
      <c r="A419" s="774"/>
      <c r="B419" s="774"/>
      <c r="C419" s="774"/>
      <c r="D419" s="774"/>
      <c r="E419" s="774"/>
      <c r="F419" s="774"/>
      <c r="G419" s="774"/>
      <c r="H419" s="774"/>
      <c r="I419" s="774"/>
      <c r="J419" s="774"/>
      <c r="K419" s="774"/>
      <c r="L419" s="774"/>
      <c r="M419" s="774"/>
      <c r="N419" s="774"/>
      <c r="O419" s="774"/>
      <c r="P419" s="774"/>
      <c r="Q419" s="774"/>
      <c r="R419" s="774"/>
      <c r="S419" s="774"/>
      <c r="T419" s="774"/>
    </row>
    <row r="420" spans="1:20" ht="12.75" customHeight="1" x14ac:dyDescent="0.2">
      <c r="A420" s="774"/>
      <c r="B420" s="774"/>
      <c r="C420" s="774"/>
      <c r="D420" s="774"/>
      <c r="E420" s="774"/>
      <c r="F420" s="774"/>
      <c r="G420" s="774"/>
      <c r="H420" s="774"/>
      <c r="I420" s="774"/>
      <c r="J420" s="774"/>
      <c r="K420" s="774"/>
      <c r="L420" s="774"/>
      <c r="M420" s="774"/>
      <c r="N420" s="774"/>
      <c r="O420" s="774"/>
      <c r="P420" s="774"/>
      <c r="Q420" s="774"/>
      <c r="R420" s="774"/>
      <c r="S420" s="774"/>
      <c r="T420" s="774"/>
    </row>
    <row r="421" spans="1:20" ht="12.75" customHeight="1" x14ac:dyDescent="0.2">
      <c r="A421" s="774"/>
      <c r="B421" s="774"/>
      <c r="C421" s="774"/>
      <c r="D421" s="774"/>
      <c r="E421" s="774"/>
      <c r="F421" s="774"/>
      <c r="G421" s="774"/>
      <c r="H421" s="774"/>
      <c r="I421" s="774"/>
      <c r="J421" s="774"/>
      <c r="K421" s="774"/>
      <c r="L421" s="774"/>
      <c r="M421" s="774"/>
      <c r="N421" s="774"/>
      <c r="O421" s="774"/>
      <c r="P421" s="774"/>
      <c r="Q421" s="774"/>
      <c r="R421" s="774"/>
      <c r="S421" s="774"/>
      <c r="T421" s="774"/>
    </row>
    <row r="422" spans="1:20" ht="12.75" customHeight="1" x14ac:dyDescent="0.2">
      <c r="A422" s="774"/>
      <c r="B422" s="774"/>
      <c r="C422" s="774"/>
      <c r="D422" s="774"/>
      <c r="E422" s="774"/>
      <c r="F422" s="774"/>
      <c r="G422" s="774"/>
      <c r="H422" s="774"/>
      <c r="I422" s="774"/>
      <c r="J422" s="774"/>
      <c r="K422" s="774"/>
      <c r="L422" s="774"/>
      <c r="M422" s="774"/>
      <c r="N422" s="774"/>
      <c r="O422" s="774"/>
      <c r="P422" s="774"/>
      <c r="Q422" s="774"/>
      <c r="R422" s="774"/>
      <c r="S422" s="774"/>
      <c r="T422" s="774"/>
    </row>
    <row r="423" spans="1:20" ht="12.75" customHeight="1" x14ac:dyDescent="0.2">
      <c r="A423" s="774"/>
      <c r="B423" s="774"/>
      <c r="C423" s="774"/>
      <c r="D423" s="774"/>
      <c r="E423" s="774"/>
      <c r="F423" s="774"/>
      <c r="G423" s="774"/>
      <c r="H423" s="774"/>
      <c r="I423" s="774"/>
      <c r="J423" s="774"/>
      <c r="K423" s="774"/>
      <c r="L423" s="774"/>
      <c r="M423" s="774"/>
      <c r="N423" s="774"/>
      <c r="O423" s="774"/>
      <c r="P423" s="774"/>
      <c r="Q423" s="774"/>
      <c r="R423" s="774"/>
      <c r="S423" s="774"/>
      <c r="T423" s="774"/>
    </row>
    <row r="424" spans="1:20" ht="12.75" customHeight="1" x14ac:dyDescent="0.2">
      <c r="A424" s="774"/>
      <c r="B424" s="774"/>
      <c r="C424" s="774"/>
      <c r="D424" s="774"/>
      <c r="E424" s="774"/>
      <c r="F424" s="774"/>
      <c r="G424" s="774"/>
      <c r="H424" s="774"/>
      <c r="I424" s="774"/>
      <c r="J424" s="774"/>
      <c r="K424" s="774"/>
      <c r="L424" s="774"/>
      <c r="M424" s="774"/>
      <c r="N424" s="774"/>
      <c r="O424" s="774"/>
      <c r="P424" s="774"/>
      <c r="Q424" s="774"/>
      <c r="R424" s="774"/>
      <c r="S424" s="774"/>
      <c r="T424" s="774"/>
    </row>
    <row r="425" spans="1:20" ht="12.75" customHeight="1" x14ac:dyDescent="0.2">
      <c r="A425" s="774"/>
      <c r="B425" s="774"/>
      <c r="C425" s="774"/>
      <c r="D425" s="774"/>
      <c r="E425" s="774"/>
      <c r="F425" s="774"/>
      <c r="G425" s="774"/>
      <c r="H425" s="774"/>
      <c r="I425" s="774"/>
      <c r="J425" s="774"/>
      <c r="K425" s="774"/>
      <c r="L425" s="774"/>
      <c r="M425" s="774"/>
      <c r="N425" s="774"/>
      <c r="O425" s="774"/>
      <c r="P425" s="774"/>
      <c r="Q425" s="774"/>
      <c r="R425" s="774"/>
      <c r="S425" s="774"/>
      <c r="T425" s="774"/>
    </row>
    <row r="426" spans="1:20" ht="12.75" customHeight="1" x14ac:dyDescent="0.2">
      <c r="A426" s="774"/>
      <c r="B426" s="774"/>
      <c r="C426" s="774"/>
      <c r="D426" s="774"/>
      <c r="E426" s="774"/>
      <c r="F426" s="774"/>
      <c r="G426" s="774"/>
      <c r="H426" s="774"/>
      <c r="I426" s="774"/>
      <c r="J426" s="774"/>
      <c r="K426" s="774"/>
      <c r="L426" s="774"/>
      <c r="M426" s="774"/>
      <c r="N426" s="774"/>
      <c r="O426" s="774"/>
      <c r="P426" s="774"/>
      <c r="Q426" s="774"/>
      <c r="R426" s="774"/>
      <c r="S426" s="774"/>
      <c r="T426" s="774"/>
    </row>
    <row r="427" spans="1:20" ht="12.75" customHeight="1" x14ac:dyDescent="0.2">
      <c r="A427" s="774"/>
      <c r="B427" s="774"/>
      <c r="C427" s="774"/>
      <c r="D427" s="774"/>
      <c r="E427" s="774"/>
      <c r="F427" s="774"/>
      <c r="G427" s="774"/>
      <c r="H427" s="774"/>
      <c r="I427" s="774"/>
      <c r="J427" s="774"/>
      <c r="K427" s="774"/>
      <c r="L427" s="774"/>
      <c r="M427" s="774"/>
      <c r="N427" s="774"/>
      <c r="O427" s="774"/>
      <c r="P427" s="774"/>
      <c r="Q427" s="774"/>
      <c r="R427" s="774"/>
      <c r="S427" s="774"/>
      <c r="T427" s="774"/>
    </row>
    <row r="428" spans="1:20" ht="12.75" customHeight="1" x14ac:dyDescent="0.2">
      <c r="A428" s="774"/>
      <c r="B428" s="774"/>
      <c r="C428" s="774"/>
      <c r="D428" s="774"/>
      <c r="E428" s="774"/>
      <c r="F428" s="774"/>
      <c r="G428" s="774"/>
      <c r="H428" s="774"/>
      <c r="I428" s="774"/>
      <c r="J428" s="774"/>
      <c r="K428" s="774"/>
      <c r="L428" s="774"/>
      <c r="M428" s="774"/>
      <c r="N428" s="774"/>
      <c r="O428" s="774"/>
      <c r="P428" s="774"/>
      <c r="Q428" s="774"/>
      <c r="R428" s="774"/>
      <c r="S428" s="774"/>
      <c r="T428" s="774"/>
    </row>
    <row r="429" spans="1:20" ht="12.75" customHeight="1" x14ac:dyDescent="0.2">
      <c r="A429" s="774"/>
      <c r="B429" s="774"/>
      <c r="C429" s="774"/>
      <c r="D429" s="774"/>
      <c r="E429" s="774"/>
      <c r="F429" s="774"/>
      <c r="G429" s="774"/>
      <c r="H429" s="774"/>
      <c r="I429" s="774"/>
      <c r="J429" s="774"/>
      <c r="K429" s="774"/>
      <c r="L429" s="774"/>
      <c r="M429" s="774"/>
      <c r="N429" s="774"/>
      <c r="O429" s="774"/>
      <c r="P429" s="774"/>
      <c r="Q429" s="774"/>
      <c r="R429" s="774"/>
      <c r="S429" s="774"/>
      <c r="T429" s="774"/>
    </row>
    <row r="430" spans="1:20" ht="12.75" customHeight="1" x14ac:dyDescent="0.2">
      <c r="A430" s="774"/>
      <c r="B430" s="774"/>
      <c r="C430" s="774"/>
      <c r="D430" s="774"/>
      <c r="E430" s="774"/>
      <c r="F430" s="774"/>
      <c r="G430" s="774"/>
      <c r="H430" s="774"/>
      <c r="I430" s="774"/>
      <c r="J430" s="774"/>
      <c r="K430" s="774"/>
      <c r="L430" s="774"/>
      <c r="M430" s="774"/>
      <c r="N430" s="774"/>
      <c r="O430" s="774"/>
      <c r="P430" s="774"/>
      <c r="Q430" s="774"/>
      <c r="R430" s="774"/>
      <c r="S430" s="774"/>
      <c r="T430" s="774"/>
    </row>
    <row r="431" spans="1:20" ht="12.75" customHeight="1" x14ac:dyDescent="0.2">
      <c r="A431" s="774"/>
      <c r="B431" s="774"/>
      <c r="C431" s="774"/>
      <c r="D431" s="774"/>
      <c r="E431" s="774"/>
      <c r="F431" s="774"/>
      <c r="G431" s="774"/>
      <c r="H431" s="774"/>
      <c r="I431" s="774"/>
      <c r="J431" s="774"/>
      <c r="K431" s="774"/>
      <c r="L431" s="774"/>
      <c r="M431" s="774"/>
      <c r="N431" s="774"/>
      <c r="O431" s="774"/>
      <c r="P431" s="774"/>
      <c r="Q431" s="774"/>
      <c r="R431" s="774"/>
      <c r="S431" s="774"/>
      <c r="T431" s="774"/>
    </row>
    <row r="432" spans="1:20" ht="12.75" customHeight="1" x14ac:dyDescent="0.2">
      <c r="A432" s="774"/>
      <c r="B432" s="774"/>
      <c r="C432" s="774"/>
      <c r="D432" s="774"/>
      <c r="E432" s="774"/>
      <c r="F432" s="774"/>
      <c r="G432" s="774"/>
      <c r="H432" s="774"/>
      <c r="I432" s="774"/>
      <c r="J432" s="774"/>
      <c r="K432" s="774"/>
      <c r="L432" s="774"/>
      <c r="M432" s="774"/>
      <c r="N432" s="774"/>
      <c r="O432" s="774"/>
      <c r="P432" s="774"/>
      <c r="Q432" s="774"/>
      <c r="R432" s="774"/>
      <c r="S432" s="774"/>
      <c r="T432" s="774"/>
    </row>
    <row r="433" spans="1:20" ht="12.75" customHeight="1" x14ac:dyDescent="0.2">
      <c r="A433" s="774"/>
      <c r="B433" s="774"/>
      <c r="C433" s="774"/>
      <c r="D433" s="774"/>
      <c r="E433" s="774"/>
      <c r="F433" s="774"/>
      <c r="G433" s="774"/>
      <c r="H433" s="774"/>
      <c r="I433" s="774"/>
      <c r="J433" s="774"/>
      <c r="K433" s="774"/>
      <c r="L433" s="774"/>
      <c r="M433" s="774"/>
      <c r="N433" s="774"/>
      <c r="O433" s="774"/>
      <c r="P433" s="774"/>
      <c r="Q433" s="774"/>
      <c r="R433" s="774"/>
      <c r="S433" s="774"/>
      <c r="T433" s="774"/>
    </row>
    <row r="434" spans="1:20" ht="12.75" customHeight="1" x14ac:dyDescent="0.2">
      <c r="A434" s="774"/>
      <c r="B434" s="774"/>
      <c r="C434" s="774"/>
      <c r="D434" s="774"/>
      <c r="E434" s="774"/>
      <c r="F434" s="774"/>
      <c r="G434" s="774"/>
      <c r="H434" s="774"/>
      <c r="I434" s="774"/>
      <c r="J434" s="774"/>
      <c r="K434" s="774"/>
      <c r="L434" s="774"/>
      <c r="M434" s="774"/>
      <c r="N434" s="774"/>
      <c r="O434" s="774"/>
      <c r="P434" s="774"/>
      <c r="Q434" s="774"/>
      <c r="R434" s="774"/>
      <c r="S434" s="774"/>
      <c r="T434" s="774"/>
    </row>
    <row r="435" spans="1:20" ht="12.75" customHeight="1" x14ac:dyDescent="0.2">
      <c r="A435" s="774"/>
      <c r="B435" s="774"/>
      <c r="C435" s="774"/>
      <c r="D435" s="774"/>
      <c r="E435" s="774"/>
      <c r="F435" s="774"/>
      <c r="G435" s="774"/>
      <c r="H435" s="774"/>
      <c r="I435" s="774"/>
      <c r="J435" s="774"/>
      <c r="K435" s="774"/>
      <c r="L435" s="774"/>
      <c r="M435" s="774"/>
      <c r="N435" s="774"/>
      <c r="O435" s="774"/>
      <c r="P435" s="774"/>
      <c r="Q435" s="774"/>
      <c r="R435" s="774"/>
      <c r="S435" s="774"/>
      <c r="T435" s="774"/>
    </row>
    <row r="436" spans="1:20" ht="12.75" customHeight="1" x14ac:dyDescent="0.2">
      <c r="A436" s="774"/>
      <c r="B436" s="774"/>
      <c r="C436" s="774"/>
      <c r="D436" s="774"/>
      <c r="E436" s="774"/>
      <c r="F436" s="774"/>
      <c r="G436" s="774"/>
      <c r="H436" s="774"/>
      <c r="I436" s="774"/>
      <c r="J436" s="774"/>
      <c r="K436" s="774"/>
      <c r="L436" s="774"/>
      <c r="M436" s="774"/>
      <c r="N436" s="774"/>
      <c r="O436" s="774"/>
      <c r="P436" s="774"/>
      <c r="Q436" s="774"/>
      <c r="R436" s="774"/>
      <c r="S436" s="774"/>
      <c r="T436" s="774"/>
    </row>
    <row r="437" spans="1:20" ht="12.75" customHeight="1" x14ac:dyDescent="0.2">
      <c r="A437" s="774"/>
      <c r="B437" s="774"/>
      <c r="C437" s="774"/>
      <c r="D437" s="774"/>
      <c r="E437" s="774"/>
      <c r="F437" s="774"/>
      <c r="G437" s="774"/>
      <c r="H437" s="774"/>
      <c r="I437" s="774"/>
      <c r="J437" s="774"/>
      <c r="K437" s="774"/>
      <c r="L437" s="774"/>
      <c r="M437" s="774"/>
      <c r="N437" s="774"/>
      <c r="O437" s="774"/>
      <c r="P437" s="774"/>
      <c r="Q437" s="774"/>
      <c r="R437" s="774"/>
      <c r="S437" s="774"/>
      <c r="T437" s="774"/>
    </row>
    <row r="438" spans="1:20" ht="12.75" customHeight="1" x14ac:dyDescent="0.2">
      <c r="A438" s="774"/>
      <c r="B438" s="774"/>
      <c r="C438" s="774"/>
      <c r="D438" s="774"/>
      <c r="E438" s="774"/>
      <c r="F438" s="774"/>
      <c r="G438" s="774"/>
      <c r="H438" s="774"/>
      <c r="I438" s="774"/>
      <c r="J438" s="774"/>
      <c r="K438" s="774"/>
      <c r="L438" s="774"/>
      <c r="M438" s="774"/>
      <c r="N438" s="774"/>
      <c r="O438" s="774"/>
      <c r="P438" s="774"/>
      <c r="Q438" s="774"/>
      <c r="R438" s="774"/>
      <c r="S438" s="774"/>
      <c r="T438" s="774"/>
    </row>
    <row r="439" spans="1:20" ht="12.75" customHeight="1" x14ac:dyDescent="0.2">
      <c r="A439" s="774"/>
      <c r="B439" s="774"/>
      <c r="C439" s="774"/>
      <c r="D439" s="774"/>
      <c r="E439" s="774"/>
      <c r="F439" s="774"/>
      <c r="G439" s="774"/>
      <c r="H439" s="774"/>
      <c r="I439" s="774"/>
      <c r="J439" s="774"/>
      <c r="K439" s="774"/>
      <c r="L439" s="774"/>
      <c r="M439" s="774"/>
      <c r="N439" s="774"/>
      <c r="O439" s="774"/>
      <c r="P439" s="774"/>
      <c r="Q439" s="774"/>
      <c r="R439" s="774"/>
      <c r="S439" s="774"/>
      <c r="T439" s="774"/>
    </row>
    <row r="440" spans="1:20" ht="12.75" customHeight="1" x14ac:dyDescent="0.2">
      <c r="A440" s="774"/>
      <c r="B440" s="774"/>
      <c r="C440" s="774"/>
      <c r="D440" s="774"/>
      <c r="E440" s="774"/>
      <c r="F440" s="774"/>
      <c r="G440" s="774"/>
      <c r="H440" s="774"/>
      <c r="I440" s="774"/>
      <c r="J440" s="774"/>
      <c r="K440" s="774"/>
      <c r="L440" s="774"/>
      <c r="M440" s="774"/>
      <c r="N440" s="774"/>
      <c r="O440" s="774"/>
      <c r="P440" s="774"/>
      <c r="Q440" s="774"/>
      <c r="R440" s="774"/>
      <c r="S440" s="774"/>
      <c r="T440" s="774"/>
    </row>
    <row r="441" spans="1:20" ht="12.75" customHeight="1" x14ac:dyDescent="0.2">
      <c r="A441" s="774"/>
      <c r="B441" s="774"/>
      <c r="C441" s="774"/>
      <c r="D441" s="774"/>
      <c r="E441" s="774"/>
      <c r="F441" s="774"/>
      <c r="G441" s="774"/>
      <c r="H441" s="774"/>
      <c r="I441" s="774"/>
      <c r="J441" s="774"/>
      <c r="K441" s="774"/>
      <c r="L441" s="774"/>
      <c r="M441" s="774"/>
      <c r="N441" s="774"/>
      <c r="O441" s="774"/>
      <c r="P441" s="774"/>
      <c r="Q441" s="774"/>
      <c r="R441" s="774"/>
      <c r="S441" s="774"/>
      <c r="T441" s="774"/>
    </row>
    <row r="442" spans="1:20" ht="12.75" customHeight="1" x14ac:dyDescent="0.2">
      <c r="A442" s="774"/>
      <c r="B442" s="774"/>
      <c r="C442" s="774"/>
      <c r="D442" s="774"/>
      <c r="E442" s="774"/>
      <c r="F442" s="774"/>
      <c r="G442" s="774"/>
      <c r="H442" s="774"/>
      <c r="I442" s="774"/>
      <c r="J442" s="774"/>
      <c r="K442" s="774"/>
      <c r="L442" s="774"/>
      <c r="M442" s="774"/>
      <c r="N442" s="774"/>
      <c r="O442" s="774"/>
      <c r="P442" s="774"/>
      <c r="Q442" s="774"/>
      <c r="R442" s="774"/>
      <c r="S442" s="774"/>
      <c r="T442" s="774"/>
    </row>
    <row r="443" spans="1:20" ht="12.75" customHeight="1" x14ac:dyDescent="0.2">
      <c r="A443" s="774"/>
      <c r="B443" s="774"/>
      <c r="C443" s="774"/>
      <c r="D443" s="774"/>
      <c r="E443" s="774"/>
      <c r="F443" s="774"/>
      <c r="G443" s="774"/>
      <c r="H443" s="774"/>
      <c r="I443" s="774"/>
      <c r="J443" s="774"/>
      <c r="K443" s="774"/>
      <c r="L443" s="774"/>
      <c r="M443" s="774"/>
      <c r="N443" s="774"/>
      <c r="O443" s="774"/>
      <c r="P443" s="774"/>
      <c r="Q443" s="774"/>
      <c r="R443" s="774"/>
      <c r="S443" s="774"/>
      <c r="T443" s="774"/>
    </row>
    <row r="444" spans="1:20" ht="12.75" customHeight="1" x14ac:dyDescent="0.2">
      <c r="A444" s="774"/>
      <c r="B444" s="774"/>
      <c r="C444" s="774"/>
      <c r="D444" s="774"/>
      <c r="E444" s="774"/>
      <c r="F444" s="774"/>
      <c r="G444" s="774"/>
      <c r="H444" s="774"/>
      <c r="I444" s="774"/>
      <c r="J444" s="774"/>
      <c r="K444" s="774"/>
      <c r="L444" s="774"/>
      <c r="M444" s="774"/>
      <c r="N444" s="774"/>
      <c r="O444" s="774"/>
      <c r="P444" s="774"/>
      <c r="Q444" s="774"/>
      <c r="R444" s="774"/>
      <c r="S444" s="774"/>
      <c r="T444" s="774"/>
    </row>
    <row r="445" spans="1:20" ht="12.75" customHeight="1" x14ac:dyDescent="0.2">
      <c r="A445" s="774"/>
      <c r="B445" s="774"/>
      <c r="C445" s="774"/>
      <c r="D445" s="774"/>
      <c r="E445" s="774"/>
      <c r="F445" s="774"/>
      <c r="G445" s="774"/>
      <c r="H445" s="774"/>
      <c r="I445" s="774"/>
      <c r="J445" s="774"/>
      <c r="K445" s="774"/>
      <c r="L445" s="774"/>
      <c r="M445" s="774"/>
      <c r="N445" s="774"/>
      <c r="O445" s="774"/>
      <c r="P445" s="774"/>
      <c r="Q445" s="774"/>
      <c r="R445" s="774"/>
      <c r="S445" s="774"/>
      <c r="T445" s="774"/>
    </row>
    <row r="446" spans="1:20" ht="12.75" customHeight="1" x14ac:dyDescent="0.2">
      <c r="A446" s="774"/>
      <c r="B446" s="774"/>
      <c r="C446" s="774"/>
      <c r="D446" s="774"/>
      <c r="E446" s="774"/>
      <c r="F446" s="774"/>
      <c r="G446" s="774"/>
      <c r="H446" s="774"/>
      <c r="I446" s="774"/>
      <c r="J446" s="774"/>
      <c r="K446" s="774"/>
      <c r="L446" s="774"/>
      <c r="M446" s="774"/>
      <c r="N446" s="774"/>
      <c r="O446" s="774"/>
      <c r="P446" s="774"/>
      <c r="Q446" s="774"/>
      <c r="R446" s="774"/>
      <c r="S446" s="774"/>
      <c r="T446" s="774"/>
    </row>
    <row r="447" spans="1:20" ht="12.75" customHeight="1" x14ac:dyDescent="0.2">
      <c r="A447" s="774"/>
      <c r="B447" s="774"/>
      <c r="C447" s="774"/>
      <c r="D447" s="774"/>
      <c r="E447" s="774"/>
      <c r="F447" s="774"/>
      <c r="G447" s="774"/>
      <c r="H447" s="774"/>
      <c r="I447" s="774"/>
      <c r="J447" s="774"/>
      <c r="K447" s="774"/>
      <c r="L447" s="774"/>
      <c r="M447" s="774"/>
      <c r="N447" s="774"/>
      <c r="O447" s="774"/>
      <c r="P447" s="774"/>
      <c r="Q447" s="774"/>
      <c r="R447" s="774"/>
      <c r="S447" s="774"/>
      <c r="T447" s="774"/>
    </row>
    <row r="448" spans="1:20" ht="12.75" customHeight="1" x14ac:dyDescent="0.2">
      <c r="A448" s="774"/>
      <c r="B448" s="774"/>
      <c r="C448" s="774"/>
      <c r="D448" s="774"/>
      <c r="E448" s="774"/>
      <c r="F448" s="774"/>
      <c r="G448" s="774"/>
      <c r="H448" s="774"/>
      <c r="I448" s="774"/>
      <c r="J448" s="774"/>
      <c r="K448" s="774"/>
      <c r="L448" s="774"/>
      <c r="M448" s="774"/>
      <c r="N448" s="774"/>
      <c r="O448" s="774"/>
      <c r="P448" s="774"/>
      <c r="Q448" s="774"/>
      <c r="R448" s="774"/>
      <c r="S448" s="774"/>
      <c r="T448" s="774"/>
    </row>
    <row r="449" spans="1:20" ht="12.75" customHeight="1" x14ac:dyDescent="0.2">
      <c r="A449" s="774"/>
      <c r="B449" s="774"/>
      <c r="C449" s="774"/>
      <c r="D449" s="774"/>
      <c r="E449" s="774"/>
      <c r="F449" s="774"/>
      <c r="G449" s="774"/>
      <c r="H449" s="774"/>
      <c r="I449" s="774"/>
      <c r="J449" s="774"/>
      <c r="K449" s="774"/>
      <c r="L449" s="774"/>
      <c r="M449" s="774"/>
      <c r="N449" s="774"/>
      <c r="O449" s="774"/>
      <c r="P449" s="774"/>
      <c r="Q449" s="774"/>
      <c r="R449" s="774"/>
      <c r="S449" s="774"/>
      <c r="T449" s="774"/>
    </row>
    <row r="450" spans="1:20" ht="12.75" customHeight="1" x14ac:dyDescent="0.2">
      <c r="A450" s="774"/>
      <c r="B450" s="774"/>
      <c r="C450" s="774"/>
      <c r="D450" s="774"/>
      <c r="E450" s="774"/>
      <c r="F450" s="774"/>
      <c r="G450" s="774"/>
      <c r="H450" s="774"/>
      <c r="I450" s="774"/>
      <c r="J450" s="774"/>
      <c r="K450" s="774"/>
      <c r="L450" s="774"/>
      <c r="M450" s="774"/>
      <c r="N450" s="774"/>
      <c r="O450" s="774"/>
      <c r="P450" s="774"/>
      <c r="Q450" s="774"/>
      <c r="R450" s="774"/>
      <c r="S450" s="774"/>
      <c r="T450" s="774"/>
    </row>
    <row r="451" spans="1:20" ht="12.75" customHeight="1" x14ac:dyDescent="0.2">
      <c r="A451" s="774"/>
      <c r="B451" s="774"/>
      <c r="C451" s="774"/>
      <c r="D451" s="774"/>
      <c r="E451" s="774"/>
      <c r="F451" s="774"/>
      <c r="G451" s="774"/>
      <c r="H451" s="774"/>
      <c r="I451" s="774"/>
      <c r="J451" s="774"/>
      <c r="K451" s="774"/>
      <c r="L451" s="774"/>
      <c r="M451" s="774"/>
      <c r="N451" s="774"/>
      <c r="O451" s="774"/>
      <c r="P451" s="774"/>
      <c r="Q451" s="774"/>
      <c r="R451" s="774"/>
      <c r="S451" s="774"/>
      <c r="T451" s="774"/>
    </row>
    <row r="452" spans="1:20" ht="12.75" customHeight="1" x14ac:dyDescent="0.2">
      <c r="A452" s="774"/>
      <c r="B452" s="774"/>
      <c r="C452" s="774"/>
      <c r="D452" s="774"/>
      <c r="E452" s="774"/>
      <c r="F452" s="774"/>
      <c r="G452" s="774"/>
      <c r="H452" s="774"/>
      <c r="I452" s="774"/>
      <c r="J452" s="774"/>
      <c r="K452" s="774"/>
      <c r="L452" s="774"/>
      <c r="M452" s="774"/>
      <c r="N452" s="774"/>
      <c r="O452" s="774"/>
      <c r="P452" s="774"/>
      <c r="Q452" s="774"/>
      <c r="R452" s="774"/>
      <c r="S452" s="774"/>
      <c r="T452" s="774"/>
    </row>
    <row r="453" spans="1:20" ht="12.75" customHeight="1" x14ac:dyDescent="0.2">
      <c r="A453" s="774"/>
      <c r="B453" s="774"/>
      <c r="C453" s="774"/>
      <c r="D453" s="774"/>
      <c r="E453" s="774"/>
      <c r="F453" s="774"/>
      <c r="G453" s="774"/>
      <c r="H453" s="774"/>
      <c r="I453" s="774"/>
      <c r="J453" s="774"/>
      <c r="K453" s="774"/>
      <c r="L453" s="774"/>
      <c r="M453" s="774"/>
      <c r="N453" s="774"/>
      <c r="O453" s="774"/>
      <c r="P453" s="774"/>
      <c r="Q453" s="774"/>
      <c r="R453" s="774"/>
      <c r="S453" s="774"/>
      <c r="T453" s="774"/>
    </row>
    <row r="454" spans="1:20" ht="12.75" customHeight="1" x14ac:dyDescent="0.2">
      <c r="A454" s="774"/>
      <c r="B454" s="774"/>
      <c r="C454" s="774"/>
      <c r="D454" s="774"/>
      <c r="E454" s="774"/>
      <c r="F454" s="774"/>
      <c r="G454" s="774"/>
      <c r="H454" s="774"/>
      <c r="I454" s="774"/>
      <c r="J454" s="774"/>
      <c r="K454" s="774"/>
      <c r="L454" s="774"/>
      <c r="M454" s="774"/>
      <c r="N454" s="774"/>
      <c r="O454" s="774"/>
      <c r="P454" s="774"/>
      <c r="Q454" s="774"/>
      <c r="R454" s="774"/>
      <c r="S454" s="774"/>
      <c r="T454" s="774"/>
    </row>
    <row r="455" spans="1:20" ht="12.75" customHeight="1" x14ac:dyDescent="0.2">
      <c r="A455" s="774"/>
      <c r="B455" s="774"/>
      <c r="C455" s="774"/>
      <c r="D455" s="774"/>
      <c r="E455" s="774"/>
      <c r="F455" s="774"/>
      <c r="G455" s="774"/>
      <c r="H455" s="774"/>
      <c r="I455" s="774"/>
      <c r="J455" s="774"/>
      <c r="K455" s="774"/>
      <c r="L455" s="774"/>
      <c r="M455" s="774"/>
      <c r="N455" s="774"/>
      <c r="O455" s="774"/>
      <c r="P455" s="774"/>
      <c r="Q455" s="774"/>
      <c r="R455" s="774"/>
      <c r="S455" s="774"/>
      <c r="T455" s="774"/>
    </row>
    <row r="456" spans="1:20" ht="12.75" customHeight="1" x14ac:dyDescent="0.2">
      <c r="A456" s="774"/>
      <c r="B456" s="774"/>
      <c r="C456" s="774"/>
      <c r="D456" s="774"/>
      <c r="E456" s="774"/>
      <c r="F456" s="774"/>
      <c r="G456" s="774"/>
      <c r="H456" s="774"/>
      <c r="I456" s="774"/>
      <c r="J456" s="774"/>
      <c r="K456" s="774"/>
      <c r="L456" s="774"/>
      <c r="M456" s="774"/>
      <c r="N456" s="774"/>
      <c r="O456" s="774"/>
      <c r="P456" s="774"/>
      <c r="Q456" s="774"/>
      <c r="R456" s="774"/>
      <c r="S456" s="774"/>
      <c r="T456" s="774"/>
    </row>
    <row r="457" spans="1:20" ht="12.75" customHeight="1" x14ac:dyDescent="0.2">
      <c r="A457" s="774"/>
      <c r="B457" s="774"/>
      <c r="C457" s="774"/>
      <c r="D457" s="774"/>
      <c r="E457" s="774"/>
      <c r="F457" s="774"/>
      <c r="G457" s="774"/>
      <c r="H457" s="774"/>
      <c r="I457" s="774"/>
      <c r="J457" s="774"/>
      <c r="K457" s="774"/>
      <c r="L457" s="774"/>
      <c r="M457" s="774"/>
      <c r="N457" s="774"/>
      <c r="O457" s="774"/>
      <c r="P457" s="774"/>
      <c r="Q457" s="774"/>
      <c r="R457" s="774"/>
      <c r="S457" s="774"/>
      <c r="T457" s="774"/>
    </row>
    <row r="458" spans="1:20" ht="12.75" customHeight="1" x14ac:dyDescent="0.2">
      <c r="A458" s="774"/>
      <c r="B458" s="774"/>
      <c r="C458" s="774"/>
      <c r="D458" s="774"/>
      <c r="E458" s="774"/>
      <c r="F458" s="774"/>
      <c r="G458" s="774"/>
      <c r="H458" s="774"/>
      <c r="I458" s="774"/>
      <c r="J458" s="774"/>
      <c r="K458" s="774"/>
      <c r="L458" s="774"/>
      <c r="M458" s="774"/>
      <c r="N458" s="774"/>
      <c r="O458" s="774"/>
      <c r="P458" s="774"/>
      <c r="Q458" s="774"/>
      <c r="R458" s="774"/>
      <c r="S458" s="774"/>
      <c r="T458" s="774"/>
    </row>
    <row r="459" spans="1:20" ht="12.75" customHeight="1" x14ac:dyDescent="0.2">
      <c r="A459" s="774"/>
      <c r="B459" s="774"/>
      <c r="C459" s="774"/>
      <c r="D459" s="774"/>
      <c r="E459" s="774"/>
      <c r="F459" s="774"/>
      <c r="G459" s="774"/>
      <c r="H459" s="774"/>
      <c r="I459" s="774"/>
      <c r="J459" s="774"/>
      <c r="K459" s="774"/>
      <c r="L459" s="774"/>
      <c r="M459" s="774"/>
      <c r="N459" s="774"/>
      <c r="O459" s="774"/>
      <c r="P459" s="774"/>
      <c r="Q459" s="774"/>
      <c r="R459" s="774"/>
      <c r="S459" s="774"/>
      <c r="T459" s="774"/>
    </row>
    <row r="460" spans="1:20" ht="12.75" customHeight="1" x14ac:dyDescent="0.2">
      <c r="A460" s="774"/>
      <c r="B460" s="774"/>
      <c r="C460" s="774"/>
      <c r="D460" s="774"/>
      <c r="E460" s="774"/>
      <c r="F460" s="774"/>
      <c r="G460" s="774"/>
      <c r="H460" s="774"/>
      <c r="I460" s="774"/>
      <c r="J460" s="774"/>
      <c r="K460" s="774"/>
      <c r="L460" s="774"/>
      <c r="M460" s="774"/>
      <c r="N460" s="774"/>
      <c r="O460" s="774"/>
      <c r="P460" s="774"/>
      <c r="Q460" s="774"/>
      <c r="R460" s="774"/>
      <c r="S460" s="774"/>
      <c r="T460" s="774"/>
    </row>
    <row r="461" spans="1:20" ht="12.75" customHeight="1" x14ac:dyDescent="0.2">
      <c r="A461" s="774"/>
      <c r="B461" s="774"/>
      <c r="C461" s="774"/>
      <c r="D461" s="774"/>
      <c r="E461" s="774"/>
      <c r="F461" s="774"/>
      <c r="G461" s="774"/>
      <c r="H461" s="774"/>
      <c r="I461" s="774"/>
      <c r="J461" s="774"/>
      <c r="K461" s="774"/>
      <c r="L461" s="774"/>
      <c r="M461" s="774"/>
      <c r="N461" s="774"/>
      <c r="O461" s="774"/>
      <c r="P461" s="774"/>
      <c r="Q461" s="774"/>
      <c r="R461" s="774"/>
      <c r="S461" s="774"/>
      <c r="T461" s="774"/>
    </row>
    <row r="462" spans="1:20" ht="12.75" customHeight="1" x14ac:dyDescent="0.2">
      <c r="A462" s="774"/>
      <c r="B462" s="774"/>
      <c r="C462" s="774"/>
      <c r="D462" s="774"/>
      <c r="E462" s="774"/>
      <c r="F462" s="774"/>
      <c r="G462" s="774"/>
      <c r="H462" s="774"/>
      <c r="I462" s="774"/>
      <c r="J462" s="774"/>
      <c r="K462" s="774"/>
      <c r="L462" s="774"/>
      <c r="M462" s="774"/>
      <c r="N462" s="774"/>
      <c r="O462" s="774"/>
      <c r="P462" s="774"/>
      <c r="Q462" s="774"/>
      <c r="R462" s="774"/>
      <c r="S462" s="774"/>
      <c r="T462" s="774"/>
    </row>
    <row r="463" spans="1:20" ht="12.75" customHeight="1" x14ac:dyDescent="0.2">
      <c r="A463" s="774"/>
      <c r="B463" s="774"/>
      <c r="C463" s="774"/>
      <c r="D463" s="774"/>
      <c r="E463" s="774"/>
      <c r="F463" s="774"/>
      <c r="G463" s="774"/>
      <c r="H463" s="774"/>
      <c r="I463" s="774"/>
      <c r="J463" s="774"/>
      <c r="K463" s="774"/>
      <c r="L463" s="774"/>
      <c r="M463" s="774"/>
      <c r="N463" s="774"/>
      <c r="O463" s="774"/>
      <c r="P463" s="774"/>
      <c r="Q463" s="774"/>
      <c r="R463" s="774"/>
      <c r="S463" s="774"/>
      <c r="T463" s="774"/>
    </row>
    <row r="464" spans="1:20" ht="12.75" customHeight="1" x14ac:dyDescent="0.2">
      <c r="A464" s="774"/>
      <c r="B464" s="774"/>
      <c r="C464" s="774"/>
      <c r="D464" s="774"/>
      <c r="E464" s="774"/>
      <c r="F464" s="774"/>
      <c r="G464" s="774"/>
      <c r="H464" s="774"/>
      <c r="I464" s="774"/>
      <c r="J464" s="774"/>
      <c r="K464" s="774"/>
      <c r="L464" s="774"/>
      <c r="M464" s="774"/>
      <c r="N464" s="774"/>
      <c r="O464" s="774"/>
      <c r="P464" s="774"/>
      <c r="Q464" s="774"/>
      <c r="R464" s="774"/>
      <c r="S464" s="774"/>
      <c r="T464" s="774"/>
    </row>
    <row r="465" spans="1:20" ht="12.75" customHeight="1" x14ac:dyDescent="0.2">
      <c r="A465" s="774"/>
      <c r="B465" s="774"/>
      <c r="C465" s="774"/>
      <c r="D465" s="774"/>
      <c r="E465" s="774"/>
      <c r="F465" s="774"/>
      <c r="G465" s="774"/>
      <c r="H465" s="774"/>
      <c r="I465" s="774"/>
      <c r="J465" s="774"/>
      <c r="K465" s="774"/>
      <c r="L465" s="774"/>
      <c r="M465" s="774"/>
      <c r="N465" s="774"/>
      <c r="O465" s="774"/>
      <c r="P465" s="774"/>
      <c r="Q465" s="774"/>
      <c r="R465" s="774"/>
      <c r="S465" s="774"/>
      <c r="T465" s="774"/>
    </row>
    <row r="466" spans="1:20" ht="12.75" customHeight="1" x14ac:dyDescent="0.2">
      <c r="A466" s="774"/>
      <c r="B466" s="774"/>
      <c r="C466" s="774"/>
      <c r="D466" s="774"/>
      <c r="E466" s="774"/>
      <c r="F466" s="774"/>
      <c r="G466" s="774"/>
      <c r="H466" s="774"/>
      <c r="I466" s="774"/>
      <c r="J466" s="774"/>
      <c r="K466" s="774"/>
      <c r="L466" s="774"/>
      <c r="M466" s="774"/>
      <c r="N466" s="774"/>
      <c r="O466" s="774"/>
      <c r="P466" s="774"/>
      <c r="Q466" s="774"/>
      <c r="R466" s="774"/>
      <c r="S466" s="774"/>
      <c r="T466" s="774"/>
    </row>
    <row r="467" spans="1:20" ht="12.75" customHeight="1" x14ac:dyDescent="0.2">
      <c r="A467" s="774"/>
      <c r="B467" s="774"/>
      <c r="C467" s="774"/>
      <c r="D467" s="774"/>
      <c r="E467" s="774"/>
      <c r="F467" s="774"/>
      <c r="G467" s="774"/>
      <c r="H467" s="774"/>
      <c r="I467" s="774"/>
      <c r="J467" s="774"/>
      <c r="K467" s="774"/>
      <c r="L467" s="774"/>
      <c r="M467" s="774"/>
      <c r="N467" s="774"/>
      <c r="O467" s="774"/>
      <c r="P467" s="774"/>
      <c r="Q467" s="774"/>
      <c r="R467" s="774"/>
      <c r="S467" s="774"/>
      <c r="T467" s="774"/>
    </row>
    <row r="468" spans="1:20" ht="12.75" customHeight="1" x14ac:dyDescent="0.2">
      <c r="A468" s="774"/>
      <c r="B468" s="774"/>
      <c r="C468" s="774"/>
      <c r="D468" s="774"/>
      <c r="E468" s="774"/>
      <c r="F468" s="774"/>
      <c r="G468" s="774"/>
      <c r="H468" s="774"/>
      <c r="I468" s="774"/>
      <c r="J468" s="774"/>
      <c r="K468" s="774"/>
      <c r="L468" s="774"/>
      <c r="M468" s="774"/>
      <c r="N468" s="774"/>
      <c r="O468" s="774"/>
      <c r="P468" s="774"/>
      <c r="Q468" s="774"/>
      <c r="R468" s="774"/>
      <c r="S468" s="774"/>
      <c r="T468" s="774"/>
    </row>
    <row r="469" spans="1:20" ht="12.75" customHeight="1" x14ac:dyDescent="0.2">
      <c r="A469" s="774"/>
      <c r="B469" s="774"/>
      <c r="C469" s="774"/>
      <c r="D469" s="774"/>
      <c r="E469" s="774"/>
      <c r="F469" s="774"/>
      <c r="G469" s="774"/>
      <c r="H469" s="774"/>
      <c r="I469" s="774"/>
      <c r="J469" s="774"/>
      <c r="K469" s="774"/>
      <c r="L469" s="774"/>
      <c r="M469" s="774"/>
      <c r="N469" s="774"/>
      <c r="O469" s="774"/>
      <c r="P469" s="774"/>
      <c r="Q469" s="774"/>
      <c r="R469" s="774"/>
      <c r="S469" s="774"/>
      <c r="T469" s="774"/>
    </row>
    <row r="470" spans="1:20" ht="12.75" customHeight="1" x14ac:dyDescent="0.2">
      <c r="A470" s="774"/>
      <c r="B470" s="774"/>
      <c r="C470" s="774"/>
      <c r="D470" s="774"/>
      <c r="E470" s="774"/>
      <c r="F470" s="774"/>
      <c r="G470" s="774"/>
      <c r="H470" s="774"/>
      <c r="I470" s="774"/>
      <c r="J470" s="774"/>
      <c r="K470" s="774"/>
      <c r="L470" s="774"/>
      <c r="M470" s="774"/>
      <c r="N470" s="774"/>
      <c r="O470" s="774"/>
      <c r="P470" s="774"/>
      <c r="Q470" s="774"/>
      <c r="R470" s="774"/>
      <c r="S470" s="774"/>
      <c r="T470" s="774"/>
    </row>
    <row r="471" spans="1:20" ht="12.75" customHeight="1" x14ac:dyDescent="0.2">
      <c r="A471" s="774"/>
      <c r="B471" s="774"/>
      <c r="C471" s="774"/>
      <c r="D471" s="774"/>
      <c r="E471" s="774"/>
      <c r="F471" s="774"/>
      <c r="G471" s="774"/>
      <c r="H471" s="774"/>
      <c r="I471" s="774"/>
      <c r="J471" s="774"/>
      <c r="K471" s="774"/>
      <c r="L471" s="774"/>
      <c r="M471" s="774"/>
      <c r="N471" s="774"/>
      <c r="O471" s="774"/>
      <c r="P471" s="774"/>
      <c r="Q471" s="774"/>
      <c r="R471" s="774"/>
      <c r="S471" s="774"/>
      <c r="T471" s="774"/>
    </row>
    <row r="472" spans="1:20" ht="12.75" customHeight="1" x14ac:dyDescent="0.2">
      <c r="A472" s="774"/>
      <c r="B472" s="774"/>
      <c r="C472" s="774"/>
      <c r="D472" s="774"/>
      <c r="E472" s="774"/>
      <c r="F472" s="774"/>
      <c r="G472" s="774"/>
      <c r="H472" s="774"/>
      <c r="I472" s="774"/>
      <c r="J472" s="774"/>
      <c r="K472" s="774"/>
      <c r="L472" s="774"/>
      <c r="M472" s="774"/>
      <c r="N472" s="774"/>
      <c r="O472" s="774"/>
      <c r="P472" s="774"/>
      <c r="Q472" s="774"/>
      <c r="R472" s="774"/>
      <c r="S472" s="774"/>
      <c r="T472" s="774"/>
    </row>
    <row r="473" spans="1:20" ht="12.75" customHeight="1" x14ac:dyDescent="0.2">
      <c r="A473" s="774"/>
      <c r="B473" s="774"/>
      <c r="C473" s="774"/>
      <c r="D473" s="774"/>
      <c r="E473" s="774"/>
      <c r="F473" s="774"/>
      <c r="G473" s="774"/>
      <c r="H473" s="774"/>
      <c r="I473" s="774"/>
      <c r="J473" s="774"/>
      <c r="K473" s="774"/>
      <c r="L473" s="774"/>
      <c r="M473" s="774"/>
      <c r="N473" s="774"/>
      <c r="O473" s="774"/>
      <c r="P473" s="774"/>
      <c r="Q473" s="774"/>
      <c r="R473" s="774"/>
      <c r="S473" s="774"/>
      <c r="T473" s="774"/>
    </row>
    <row r="474" spans="1:20" ht="12.75" customHeight="1" x14ac:dyDescent="0.2">
      <c r="A474" s="774"/>
      <c r="B474" s="774"/>
      <c r="C474" s="774"/>
      <c r="D474" s="774"/>
      <c r="E474" s="774"/>
      <c r="F474" s="774"/>
      <c r="G474" s="774"/>
      <c r="H474" s="774"/>
      <c r="I474" s="774"/>
      <c r="J474" s="774"/>
      <c r="K474" s="774"/>
      <c r="L474" s="774"/>
      <c r="M474" s="774"/>
      <c r="N474" s="774"/>
      <c r="O474" s="774"/>
      <c r="P474" s="774"/>
      <c r="Q474" s="774"/>
      <c r="R474" s="774"/>
      <c r="S474" s="774"/>
      <c r="T474" s="774"/>
    </row>
    <row r="475" spans="1:20" ht="12.75" customHeight="1" x14ac:dyDescent="0.2">
      <c r="A475" s="774"/>
      <c r="B475" s="774"/>
      <c r="C475" s="774"/>
      <c r="D475" s="774"/>
      <c r="E475" s="774"/>
      <c r="F475" s="774"/>
      <c r="G475" s="774"/>
      <c r="H475" s="774"/>
      <c r="I475" s="774"/>
      <c r="J475" s="774"/>
      <c r="K475" s="774"/>
      <c r="L475" s="774"/>
      <c r="M475" s="774"/>
      <c r="N475" s="774"/>
      <c r="O475" s="774"/>
      <c r="P475" s="774"/>
      <c r="Q475" s="774"/>
      <c r="R475" s="774"/>
      <c r="S475" s="774"/>
      <c r="T475" s="774"/>
    </row>
    <row r="476" spans="1:20" ht="12.75" customHeight="1" x14ac:dyDescent="0.2">
      <c r="A476" s="774"/>
      <c r="B476" s="774"/>
      <c r="C476" s="774"/>
      <c r="D476" s="774"/>
      <c r="E476" s="774"/>
      <c r="F476" s="774"/>
      <c r="G476" s="774"/>
      <c r="H476" s="774"/>
      <c r="I476" s="774"/>
      <c r="J476" s="774"/>
      <c r="K476" s="774"/>
      <c r="L476" s="774"/>
      <c r="M476" s="774"/>
      <c r="N476" s="774"/>
      <c r="O476" s="774"/>
      <c r="P476" s="774"/>
      <c r="Q476" s="774"/>
      <c r="R476" s="774"/>
      <c r="S476" s="774"/>
      <c r="T476" s="774"/>
    </row>
    <row r="477" spans="1:20" ht="12.75" customHeight="1" x14ac:dyDescent="0.2">
      <c r="A477" s="774"/>
      <c r="B477" s="774"/>
      <c r="C477" s="774"/>
      <c r="D477" s="774"/>
      <c r="E477" s="774"/>
      <c r="F477" s="774"/>
      <c r="G477" s="774"/>
      <c r="H477" s="774"/>
      <c r="I477" s="774"/>
      <c r="J477" s="774"/>
      <c r="K477" s="774"/>
      <c r="L477" s="774"/>
      <c r="M477" s="774"/>
      <c r="N477" s="774"/>
      <c r="O477" s="774"/>
      <c r="P477" s="774"/>
      <c r="Q477" s="774"/>
      <c r="R477" s="774"/>
      <c r="S477" s="774"/>
      <c r="T477" s="774"/>
    </row>
    <row r="478" spans="1:20" ht="12.75" customHeight="1" x14ac:dyDescent="0.2">
      <c r="A478" s="774"/>
      <c r="B478" s="774"/>
      <c r="C478" s="774"/>
      <c r="D478" s="774"/>
      <c r="E478" s="774"/>
      <c r="F478" s="774"/>
      <c r="G478" s="774"/>
      <c r="H478" s="774"/>
      <c r="I478" s="774"/>
      <c r="J478" s="774"/>
      <c r="K478" s="774"/>
      <c r="L478" s="774"/>
      <c r="M478" s="774"/>
      <c r="N478" s="774"/>
      <c r="O478" s="774"/>
      <c r="P478" s="774"/>
      <c r="Q478" s="774"/>
      <c r="R478" s="774"/>
      <c r="S478" s="774"/>
      <c r="T478" s="774"/>
    </row>
    <row r="479" spans="1:20" ht="12.75" customHeight="1" x14ac:dyDescent="0.2">
      <c r="A479" s="774"/>
      <c r="B479" s="774"/>
      <c r="C479" s="774"/>
      <c r="D479" s="774"/>
      <c r="E479" s="774"/>
      <c r="F479" s="774"/>
      <c r="G479" s="774"/>
      <c r="H479" s="774"/>
      <c r="I479" s="774"/>
      <c r="J479" s="774"/>
      <c r="K479" s="774"/>
      <c r="L479" s="774"/>
      <c r="M479" s="774"/>
      <c r="N479" s="774"/>
      <c r="O479" s="774"/>
      <c r="P479" s="774"/>
      <c r="Q479" s="774"/>
      <c r="R479" s="774"/>
      <c r="S479" s="774"/>
      <c r="T479" s="774"/>
    </row>
    <row r="480" spans="1:20" ht="12.75" customHeight="1" x14ac:dyDescent="0.2">
      <c r="A480" s="774"/>
      <c r="B480" s="774"/>
      <c r="C480" s="774"/>
      <c r="D480" s="774"/>
      <c r="E480" s="774"/>
      <c r="F480" s="774"/>
      <c r="G480" s="774"/>
      <c r="H480" s="774"/>
      <c r="I480" s="774"/>
      <c r="J480" s="774"/>
      <c r="K480" s="774"/>
      <c r="L480" s="774"/>
      <c r="M480" s="774"/>
      <c r="N480" s="774"/>
      <c r="O480" s="774"/>
      <c r="P480" s="774"/>
      <c r="Q480" s="774"/>
      <c r="R480" s="774"/>
      <c r="S480" s="774"/>
      <c r="T480" s="774"/>
    </row>
    <row r="481" spans="1:20" ht="12.75" customHeight="1" x14ac:dyDescent="0.2">
      <c r="A481" s="774"/>
      <c r="B481" s="774"/>
      <c r="C481" s="774"/>
      <c r="D481" s="774"/>
      <c r="E481" s="774"/>
      <c r="F481" s="774"/>
      <c r="G481" s="774"/>
      <c r="H481" s="774"/>
      <c r="I481" s="774"/>
      <c r="J481" s="774"/>
      <c r="K481" s="774"/>
      <c r="L481" s="774"/>
      <c r="M481" s="774"/>
      <c r="N481" s="774"/>
      <c r="O481" s="774"/>
      <c r="P481" s="774"/>
      <c r="Q481" s="774"/>
      <c r="R481" s="774"/>
      <c r="S481" s="774"/>
      <c r="T481" s="774"/>
    </row>
    <row r="482" spans="1:20" ht="12.75" customHeight="1" x14ac:dyDescent="0.2">
      <c r="A482" s="774"/>
      <c r="B482" s="774"/>
      <c r="C482" s="774"/>
      <c r="D482" s="774"/>
      <c r="E482" s="774"/>
      <c r="F482" s="774"/>
      <c r="G482" s="774"/>
      <c r="H482" s="774"/>
      <c r="I482" s="774"/>
      <c r="J482" s="774"/>
      <c r="K482" s="774"/>
      <c r="L482" s="774"/>
      <c r="M482" s="774"/>
      <c r="N482" s="774"/>
      <c r="O482" s="774"/>
      <c r="P482" s="774"/>
      <c r="Q482" s="774"/>
      <c r="R482" s="774"/>
      <c r="S482" s="774"/>
      <c r="T482" s="774"/>
    </row>
    <row r="483" spans="1:20" ht="12.75" customHeight="1" x14ac:dyDescent="0.2">
      <c r="A483" s="774"/>
      <c r="B483" s="774"/>
      <c r="C483" s="774"/>
      <c r="D483" s="774"/>
      <c r="E483" s="774"/>
      <c r="F483" s="774"/>
      <c r="G483" s="774"/>
      <c r="H483" s="774"/>
      <c r="I483" s="774"/>
      <c r="J483" s="774"/>
      <c r="K483" s="774"/>
      <c r="L483" s="774"/>
      <c r="M483" s="774"/>
      <c r="N483" s="774"/>
      <c r="O483" s="774"/>
      <c r="P483" s="774"/>
      <c r="Q483" s="774"/>
      <c r="R483" s="774"/>
      <c r="S483" s="774"/>
      <c r="T483" s="774"/>
    </row>
    <row r="484" spans="1:20" ht="12.75" customHeight="1" x14ac:dyDescent="0.2">
      <c r="A484" s="774"/>
      <c r="B484" s="774"/>
      <c r="C484" s="774"/>
      <c r="D484" s="774"/>
      <c r="E484" s="774"/>
      <c r="F484" s="774"/>
      <c r="G484" s="774"/>
      <c r="H484" s="774"/>
      <c r="I484" s="774"/>
      <c r="J484" s="774"/>
      <c r="K484" s="774"/>
      <c r="L484" s="774"/>
      <c r="M484" s="774"/>
      <c r="N484" s="774"/>
      <c r="O484" s="774"/>
      <c r="P484" s="774"/>
      <c r="Q484" s="774"/>
      <c r="R484" s="774"/>
      <c r="S484" s="774"/>
      <c r="T484" s="774"/>
    </row>
    <row r="485" spans="1:20" ht="12.75" customHeight="1" x14ac:dyDescent="0.2">
      <c r="A485" s="774"/>
      <c r="B485" s="774"/>
      <c r="C485" s="774"/>
      <c r="D485" s="774"/>
      <c r="E485" s="774"/>
      <c r="F485" s="774"/>
      <c r="G485" s="774"/>
      <c r="H485" s="774"/>
      <c r="I485" s="774"/>
      <c r="J485" s="774"/>
      <c r="K485" s="774"/>
      <c r="L485" s="774"/>
      <c r="M485" s="774"/>
      <c r="N485" s="774"/>
      <c r="O485" s="774"/>
      <c r="P485" s="774"/>
      <c r="Q485" s="774"/>
      <c r="R485" s="774"/>
      <c r="S485" s="774"/>
      <c r="T485" s="774"/>
    </row>
    <row r="486" spans="1:20" ht="12.75" customHeight="1" x14ac:dyDescent="0.2">
      <c r="A486" s="774"/>
      <c r="B486" s="774"/>
      <c r="C486" s="774"/>
      <c r="D486" s="774"/>
      <c r="E486" s="774"/>
      <c r="F486" s="774"/>
      <c r="G486" s="774"/>
      <c r="H486" s="774"/>
      <c r="I486" s="774"/>
      <c r="J486" s="774"/>
      <c r="K486" s="774"/>
      <c r="L486" s="774"/>
      <c r="M486" s="774"/>
      <c r="N486" s="774"/>
      <c r="O486" s="774"/>
      <c r="P486" s="774"/>
      <c r="Q486" s="774"/>
      <c r="R486" s="774"/>
      <c r="S486" s="774"/>
      <c r="T486" s="774"/>
    </row>
    <row r="487" spans="1:20" ht="12.75" customHeight="1" x14ac:dyDescent="0.2">
      <c r="A487" s="774"/>
      <c r="B487" s="774"/>
      <c r="C487" s="774"/>
      <c r="D487" s="774"/>
      <c r="E487" s="774"/>
      <c r="F487" s="774"/>
      <c r="G487" s="774"/>
      <c r="H487" s="774"/>
      <c r="I487" s="774"/>
      <c r="J487" s="774"/>
      <c r="K487" s="774"/>
      <c r="L487" s="774"/>
      <c r="M487" s="774"/>
      <c r="N487" s="774"/>
      <c r="O487" s="774"/>
      <c r="P487" s="774"/>
      <c r="Q487" s="774"/>
      <c r="R487" s="774"/>
      <c r="S487" s="774"/>
      <c r="T487" s="774"/>
    </row>
    <row r="488" spans="1:20" ht="12.75" customHeight="1" x14ac:dyDescent="0.2">
      <c r="A488" s="774"/>
      <c r="B488" s="774"/>
      <c r="C488" s="774"/>
      <c r="D488" s="774"/>
      <c r="E488" s="774"/>
      <c r="F488" s="774"/>
      <c r="G488" s="774"/>
      <c r="H488" s="774"/>
      <c r="I488" s="774"/>
      <c r="J488" s="774"/>
      <c r="K488" s="774"/>
      <c r="L488" s="774"/>
      <c r="M488" s="774"/>
      <c r="N488" s="774"/>
      <c r="O488" s="774"/>
      <c r="P488" s="774"/>
      <c r="Q488" s="774"/>
      <c r="R488" s="774"/>
      <c r="S488" s="774"/>
      <c r="T488" s="774"/>
    </row>
    <row r="489" spans="1:20" ht="12.75" customHeight="1" x14ac:dyDescent="0.2">
      <c r="A489" s="774"/>
      <c r="B489" s="774"/>
      <c r="C489" s="774"/>
      <c r="D489" s="774"/>
      <c r="E489" s="774"/>
      <c r="F489" s="774"/>
      <c r="G489" s="774"/>
      <c r="H489" s="774"/>
      <c r="I489" s="774"/>
      <c r="J489" s="774"/>
      <c r="K489" s="774"/>
      <c r="L489" s="774"/>
      <c r="M489" s="774"/>
      <c r="N489" s="774"/>
      <c r="O489" s="774"/>
      <c r="P489" s="774"/>
      <c r="Q489" s="774"/>
      <c r="R489" s="774"/>
      <c r="S489" s="774"/>
      <c r="T489" s="774"/>
    </row>
    <row r="490" spans="1:20" ht="12.75" customHeight="1" x14ac:dyDescent="0.2">
      <c r="A490" s="774"/>
      <c r="B490" s="774"/>
      <c r="C490" s="774"/>
      <c r="D490" s="774"/>
      <c r="E490" s="774"/>
      <c r="F490" s="774"/>
      <c r="G490" s="774"/>
      <c r="H490" s="774"/>
      <c r="I490" s="774"/>
      <c r="J490" s="774"/>
      <c r="K490" s="774"/>
      <c r="L490" s="774"/>
      <c r="M490" s="774"/>
      <c r="N490" s="774"/>
      <c r="O490" s="774"/>
      <c r="P490" s="774"/>
      <c r="Q490" s="774"/>
      <c r="R490" s="774"/>
      <c r="S490" s="774"/>
      <c r="T490" s="774"/>
    </row>
    <row r="491" spans="1:20" ht="12.75" customHeight="1" x14ac:dyDescent="0.2">
      <c r="A491" s="774"/>
      <c r="B491" s="774"/>
      <c r="C491" s="774"/>
      <c r="D491" s="774"/>
      <c r="E491" s="774"/>
      <c r="F491" s="774"/>
      <c r="G491" s="774"/>
      <c r="H491" s="774"/>
      <c r="I491" s="774"/>
      <c r="J491" s="774"/>
      <c r="K491" s="774"/>
      <c r="L491" s="774"/>
      <c r="M491" s="774"/>
      <c r="N491" s="774"/>
      <c r="O491" s="774"/>
      <c r="P491" s="774"/>
      <c r="Q491" s="774"/>
      <c r="R491" s="774"/>
      <c r="S491" s="774"/>
      <c r="T491" s="774"/>
    </row>
    <row r="492" spans="1:20" ht="12.75" customHeight="1" x14ac:dyDescent="0.2">
      <c r="A492" s="774"/>
      <c r="B492" s="774"/>
      <c r="C492" s="774"/>
      <c r="D492" s="774"/>
      <c r="E492" s="774"/>
      <c r="F492" s="774"/>
      <c r="G492" s="774"/>
      <c r="H492" s="774"/>
      <c r="I492" s="774"/>
      <c r="J492" s="774"/>
      <c r="K492" s="774"/>
      <c r="L492" s="774"/>
      <c r="M492" s="774"/>
      <c r="N492" s="774"/>
      <c r="O492" s="774"/>
      <c r="P492" s="774"/>
      <c r="Q492" s="774"/>
      <c r="R492" s="774"/>
      <c r="S492" s="774"/>
      <c r="T492" s="774"/>
    </row>
    <row r="493" spans="1:20" ht="12.75" customHeight="1" x14ac:dyDescent="0.2">
      <c r="A493" s="774"/>
      <c r="B493" s="774"/>
      <c r="C493" s="774"/>
      <c r="D493" s="774"/>
      <c r="E493" s="774"/>
      <c r="F493" s="774"/>
      <c r="G493" s="774"/>
      <c r="H493" s="774"/>
      <c r="I493" s="774"/>
      <c r="J493" s="774"/>
      <c r="K493" s="774"/>
      <c r="L493" s="774"/>
      <c r="M493" s="774"/>
      <c r="N493" s="774"/>
      <c r="O493" s="774"/>
      <c r="P493" s="774"/>
      <c r="Q493" s="774"/>
      <c r="R493" s="774"/>
      <c r="S493" s="774"/>
      <c r="T493" s="774"/>
    </row>
    <row r="494" spans="1:20" ht="12.75" customHeight="1" x14ac:dyDescent="0.2">
      <c r="A494" s="774"/>
      <c r="B494" s="774"/>
      <c r="C494" s="774"/>
      <c r="D494" s="774"/>
      <c r="E494" s="774"/>
      <c r="F494" s="774"/>
      <c r="G494" s="774"/>
      <c r="H494" s="774"/>
      <c r="I494" s="774"/>
      <c r="J494" s="774"/>
      <c r="K494" s="774"/>
      <c r="L494" s="774"/>
      <c r="M494" s="774"/>
      <c r="N494" s="774"/>
      <c r="O494" s="774"/>
      <c r="P494" s="774"/>
      <c r="Q494" s="774"/>
      <c r="R494" s="774"/>
      <c r="S494" s="774"/>
      <c r="T494" s="774"/>
    </row>
    <row r="495" spans="1:20" ht="12.75" customHeight="1" x14ac:dyDescent="0.2">
      <c r="A495" s="774"/>
      <c r="B495" s="774"/>
      <c r="C495" s="774"/>
      <c r="D495" s="774"/>
      <c r="E495" s="774"/>
      <c r="F495" s="774"/>
      <c r="G495" s="774"/>
      <c r="H495" s="774"/>
      <c r="I495" s="774"/>
      <c r="J495" s="774"/>
      <c r="K495" s="774"/>
      <c r="L495" s="774"/>
      <c r="M495" s="774"/>
      <c r="N495" s="774"/>
      <c r="O495" s="774"/>
      <c r="P495" s="774"/>
      <c r="Q495" s="774"/>
      <c r="R495" s="774"/>
      <c r="S495" s="774"/>
      <c r="T495" s="774"/>
    </row>
    <row r="496" spans="1:20" ht="12.75" customHeight="1" x14ac:dyDescent="0.2">
      <c r="A496" s="774"/>
      <c r="B496" s="774"/>
      <c r="C496" s="774"/>
      <c r="D496" s="774"/>
      <c r="E496" s="774"/>
      <c r="F496" s="774"/>
      <c r="G496" s="774"/>
      <c r="H496" s="774"/>
      <c r="I496" s="774"/>
      <c r="J496" s="774"/>
      <c r="K496" s="774"/>
      <c r="L496" s="774"/>
      <c r="M496" s="774"/>
      <c r="N496" s="774"/>
      <c r="O496" s="774"/>
      <c r="P496" s="774"/>
      <c r="Q496" s="774"/>
      <c r="R496" s="774"/>
      <c r="S496" s="774"/>
      <c r="T496" s="774"/>
    </row>
    <row r="497" spans="1:20" ht="12.75" customHeight="1" x14ac:dyDescent="0.2">
      <c r="A497" s="774"/>
      <c r="B497" s="774"/>
      <c r="C497" s="774"/>
      <c r="D497" s="774"/>
      <c r="E497" s="774"/>
      <c r="F497" s="774"/>
      <c r="G497" s="774"/>
      <c r="H497" s="774"/>
      <c r="I497" s="774"/>
      <c r="J497" s="774"/>
      <c r="K497" s="774"/>
      <c r="L497" s="774"/>
      <c r="M497" s="774"/>
      <c r="N497" s="774"/>
      <c r="O497" s="774"/>
      <c r="P497" s="774"/>
      <c r="Q497" s="774"/>
      <c r="R497" s="774"/>
      <c r="S497" s="774"/>
      <c r="T497" s="774"/>
    </row>
    <row r="498" spans="1:20" ht="12.75" customHeight="1" x14ac:dyDescent="0.2">
      <c r="A498" s="774"/>
      <c r="B498" s="774"/>
      <c r="C498" s="774"/>
      <c r="D498" s="774"/>
      <c r="E498" s="774"/>
      <c r="F498" s="774"/>
      <c r="G498" s="774"/>
      <c r="H498" s="774"/>
      <c r="I498" s="774"/>
      <c r="J498" s="774"/>
      <c r="K498" s="774"/>
      <c r="L498" s="774"/>
      <c r="M498" s="774"/>
      <c r="N498" s="774"/>
      <c r="O498" s="774"/>
      <c r="P498" s="774"/>
      <c r="Q498" s="774"/>
      <c r="R498" s="774"/>
      <c r="S498" s="774"/>
      <c r="T498" s="774"/>
    </row>
    <row r="499" spans="1:20" ht="12.75" customHeight="1" x14ac:dyDescent="0.2">
      <c r="A499" s="774"/>
      <c r="B499" s="774"/>
      <c r="C499" s="774"/>
      <c r="D499" s="774"/>
      <c r="E499" s="774"/>
      <c r="F499" s="774"/>
      <c r="G499" s="774"/>
      <c r="H499" s="774"/>
      <c r="I499" s="774"/>
      <c r="J499" s="774"/>
      <c r="K499" s="774"/>
      <c r="L499" s="774"/>
      <c r="M499" s="774"/>
      <c r="N499" s="774"/>
      <c r="O499" s="774"/>
      <c r="P499" s="774"/>
      <c r="Q499" s="774"/>
      <c r="R499" s="774"/>
      <c r="S499" s="774"/>
      <c r="T499" s="774"/>
    </row>
    <row r="500" spans="1:20" ht="12.75" customHeight="1" x14ac:dyDescent="0.2">
      <c r="A500" s="774"/>
      <c r="B500" s="774"/>
      <c r="C500" s="774"/>
      <c r="D500" s="774"/>
      <c r="E500" s="774"/>
      <c r="F500" s="774"/>
      <c r="G500" s="774"/>
      <c r="H500" s="774"/>
      <c r="I500" s="774"/>
      <c r="J500" s="774"/>
      <c r="K500" s="774"/>
      <c r="L500" s="774"/>
      <c r="M500" s="774"/>
      <c r="N500" s="774"/>
      <c r="O500" s="774"/>
      <c r="P500" s="774"/>
      <c r="Q500" s="774"/>
      <c r="R500" s="774"/>
      <c r="S500" s="774"/>
      <c r="T500" s="774"/>
    </row>
    <row r="501" spans="1:20" ht="12.75" customHeight="1" x14ac:dyDescent="0.2">
      <c r="A501" s="774"/>
      <c r="B501" s="774"/>
      <c r="C501" s="774"/>
      <c r="D501" s="774"/>
      <c r="E501" s="774"/>
      <c r="F501" s="774"/>
      <c r="G501" s="774"/>
      <c r="H501" s="774"/>
      <c r="I501" s="774"/>
      <c r="J501" s="774"/>
      <c r="K501" s="774"/>
      <c r="L501" s="774"/>
      <c r="M501" s="774"/>
      <c r="N501" s="774"/>
      <c r="O501" s="774"/>
      <c r="P501" s="774"/>
      <c r="Q501" s="774"/>
      <c r="R501" s="774"/>
      <c r="S501" s="774"/>
      <c r="T501" s="774"/>
    </row>
    <row r="502" spans="1:20" ht="12.75" customHeight="1" x14ac:dyDescent="0.2">
      <c r="A502" s="774"/>
      <c r="B502" s="774"/>
      <c r="C502" s="774"/>
      <c r="D502" s="774"/>
      <c r="E502" s="774"/>
      <c r="F502" s="774"/>
      <c r="G502" s="774"/>
      <c r="H502" s="774"/>
      <c r="I502" s="774"/>
      <c r="J502" s="774"/>
      <c r="K502" s="774"/>
      <c r="L502" s="774"/>
      <c r="M502" s="774"/>
      <c r="N502" s="774"/>
      <c r="O502" s="774"/>
      <c r="P502" s="774"/>
      <c r="Q502" s="774"/>
      <c r="R502" s="774"/>
      <c r="S502" s="774"/>
      <c r="T502" s="774"/>
    </row>
    <row r="503" spans="1:20" ht="12.75" customHeight="1" x14ac:dyDescent="0.2">
      <c r="A503" s="774"/>
      <c r="B503" s="774"/>
      <c r="C503" s="774"/>
      <c r="D503" s="774"/>
      <c r="E503" s="774"/>
      <c r="F503" s="774"/>
      <c r="G503" s="774"/>
      <c r="H503" s="774"/>
      <c r="I503" s="774"/>
      <c r="J503" s="774"/>
      <c r="K503" s="774"/>
      <c r="L503" s="774"/>
      <c r="M503" s="774"/>
      <c r="N503" s="774"/>
      <c r="O503" s="774"/>
      <c r="P503" s="774"/>
      <c r="Q503" s="774"/>
      <c r="R503" s="774"/>
      <c r="S503" s="774"/>
      <c r="T503" s="774"/>
    </row>
    <row r="504" spans="1:20" ht="12.75" customHeight="1" x14ac:dyDescent="0.2">
      <c r="A504" s="774"/>
      <c r="B504" s="774"/>
      <c r="C504" s="774"/>
      <c r="D504" s="774"/>
      <c r="E504" s="774"/>
      <c r="F504" s="774"/>
      <c r="G504" s="774"/>
      <c r="H504" s="774"/>
      <c r="I504" s="774"/>
      <c r="J504" s="774"/>
      <c r="K504" s="774"/>
      <c r="L504" s="774"/>
      <c r="M504" s="774"/>
      <c r="N504" s="774"/>
      <c r="O504" s="774"/>
      <c r="P504" s="774"/>
      <c r="Q504" s="774"/>
      <c r="R504" s="774"/>
      <c r="S504" s="774"/>
      <c r="T504" s="774"/>
    </row>
    <row r="505" spans="1:20" ht="12.75" customHeight="1" x14ac:dyDescent="0.2">
      <c r="A505" s="774"/>
      <c r="B505" s="774"/>
      <c r="C505" s="774"/>
      <c r="D505" s="774"/>
      <c r="E505" s="774"/>
      <c r="F505" s="774"/>
      <c r="G505" s="774"/>
      <c r="H505" s="774"/>
      <c r="I505" s="774"/>
      <c r="J505" s="774"/>
      <c r="K505" s="774"/>
      <c r="L505" s="774"/>
      <c r="M505" s="774"/>
      <c r="N505" s="774"/>
      <c r="O505" s="774"/>
      <c r="P505" s="774"/>
      <c r="Q505" s="774"/>
      <c r="R505" s="774"/>
      <c r="S505" s="774"/>
      <c r="T505" s="774"/>
    </row>
    <row r="506" spans="1:20" ht="12.75" customHeight="1" x14ac:dyDescent="0.2">
      <c r="A506" s="774"/>
      <c r="B506" s="774"/>
      <c r="C506" s="774"/>
      <c r="D506" s="774"/>
      <c r="E506" s="774"/>
      <c r="F506" s="774"/>
      <c r="G506" s="774"/>
      <c r="H506" s="774"/>
      <c r="I506" s="774"/>
      <c r="J506" s="774"/>
      <c r="K506" s="774"/>
      <c r="L506" s="774"/>
      <c r="M506" s="774"/>
      <c r="N506" s="774"/>
      <c r="O506" s="774"/>
      <c r="P506" s="774"/>
      <c r="Q506" s="774"/>
      <c r="R506" s="774"/>
      <c r="S506" s="774"/>
      <c r="T506" s="774"/>
    </row>
    <row r="507" spans="1:20" ht="12.75" customHeight="1" x14ac:dyDescent="0.2">
      <c r="A507" s="774"/>
      <c r="B507" s="774"/>
      <c r="C507" s="774"/>
      <c r="D507" s="774"/>
      <c r="E507" s="774"/>
      <c r="F507" s="774"/>
      <c r="G507" s="774"/>
      <c r="H507" s="774"/>
      <c r="I507" s="774"/>
      <c r="J507" s="774"/>
      <c r="K507" s="774"/>
      <c r="L507" s="774"/>
      <c r="M507" s="774"/>
      <c r="N507" s="774"/>
      <c r="O507" s="774"/>
      <c r="P507" s="774"/>
      <c r="Q507" s="774"/>
      <c r="R507" s="774"/>
      <c r="S507" s="774"/>
      <c r="T507" s="774"/>
    </row>
    <row r="508" spans="1:20" ht="12.75" customHeight="1" x14ac:dyDescent="0.2">
      <c r="A508" s="774"/>
      <c r="B508" s="774"/>
      <c r="C508" s="774"/>
      <c r="D508" s="774"/>
      <c r="E508" s="774"/>
      <c r="F508" s="774"/>
      <c r="G508" s="774"/>
      <c r="H508" s="774"/>
      <c r="I508" s="774"/>
      <c r="J508" s="774"/>
      <c r="K508" s="774"/>
      <c r="L508" s="774"/>
      <c r="M508" s="774"/>
      <c r="N508" s="774"/>
      <c r="O508" s="774"/>
      <c r="P508" s="774"/>
      <c r="Q508" s="774"/>
      <c r="R508" s="774"/>
      <c r="S508" s="774"/>
      <c r="T508" s="774"/>
    </row>
    <row r="509" spans="1:20" ht="12.75" customHeight="1" x14ac:dyDescent="0.2">
      <c r="A509" s="774"/>
      <c r="B509" s="774"/>
      <c r="C509" s="774"/>
      <c r="D509" s="774"/>
      <c r="E509" s="774"/>
      <c r="F509" s="774"/>
      <c r="G509" s="774"/>
      <c r="H509" s="774"/>
      <c r="I509" s="774"/>
      <c r="J509" s="774"/>
      <c r="K509" s="774"/>
      <c r="L509" s="774"/>
      <c r="M509" s="774"/>
      <c r="N509" s="774"/>
      <c r="O509" s="774"/>
      <c r="P509" s="774"/>
      <c r="Q509" s="774"/>
      <c r="R509" s="774"/>
      <c r="S509" s="774"/>
      <c r="T509" s="774"/>
    </row>
    <row r="510" spans="1:20" ht="12.75" customHeight="1" x14ac:dyDescent="0.2">
      <c r="A510" s="774"/>
      <c r="B510" s="774"/>
      <c r="C510" s="774"/>
      <c r="D510" s="774"/>
      <c r="E510" s="774"/>
      <c r="F510" s="774"/>
      <c r="G510" s="774"/>
      <c r="H510" s="774"/>
      <c r="I510" s="774"/>
      <c r="J510" s="774"/>
      <c r="K510" s="774"/>
      <c r="L510" s="774"/>
      <c r="M510" s="774"/>
      <c r="N510" s="774"/>
      <c r="O510" s="774"/>
      <c r="P510" s="774"/>
      <c r="Q510" s="774"/>
      <c r="R510" s="774"/>
      <c r="S510" s="774"/>
      <c r="T510" s="774"/>
    </row>
    <row r="511" spans="1:20" ht="12.75" customHeight="1" x14ac:dyDescent="0.2">
      <c r="A511" s="774"/>
      <c r="B511" s="774"/>
      <c r="C511" s="774"/>
      <c r="D511" s="774"/>
      <c r="E511" s="774"/>
      <c r="F511" s="774"/>
      <c r="G511" s="774"/>
      <c r="H511" s="774"/>
      <c r="I511" s="774"/>
      <c r="J511" s="774"/>
      <c r="K511" s="774"/>
      <c r="L511" s="774"/>
      <c r="M511" s="774"/>
      <c r="N511" s="774"/>
      <c r="O511" s="774"/>
      <c r="P511" s="774"/>
      <c r="Q511" s="774"/>
      <c r="R511" s="774"/>
      <c r="S511" s="774"/>
      <c r="T511" s="774"/>
    </row>
    <row r="512" spans="1:20" ht="12.75" customHeight="1" x14ac:dyDescent="0.2">
      <c r="A512" s="774"/>
      <c r="B512" s="774"/>
      <c r="C512" s="774"/>
      <c r="D512" s="774"/>
      <c r="E512" s="774"/>
      <c r="F512" s="774"/>
      <c r="G512" s="774"/>
      <c r="H512" s="774"/>
      <c r="I512" s="774"/>
      <c r="J512" s="774"/>
      <c r="K512" s="774"/>
      <c r="L512" s="774"/>
      <c r="M512" s="774"/>
      <c r="N512" s="774"/>
      <c r="O512" s="774"/>
      <c r="P512" s="774"/>
      <c r="Q512" s="774"/>
      <c r="R512" s="774"/>
      <c r="S512" s="774"/>
      <c r="T512" s="774"/>
    </row>
    <row r="513" spans="1:20" ht="12.75" customHeight="1" x14ac:dyDescent="0.2">
      <c r="A513" s="774"/>
      <c r="B513" s="774"/>
      <c r="C513" s="774"/>
      <c r="D513" s="774"/>
      <c r="E513" s="774"/>
      <c r="F513" s="774"/>
      <c r="G513" s="774"/>
      <c r="H513" s="774"/>
      <c r="I513" s="774"/>
      <c r="J513" s="774"/>
      <c r="K513" s="774"/>
      <c r="L513" s="774"/>
      <c r="M513" s="774"/>
      <c r="N513" s="774"/>
      <c r="O513" s="774"/>
      <c r="P513" s="774"/>
      <c r="Q513" s="774"/>
      <c r="R513" s="774"/>
      <c r="S513" s="774"/>
      <c r="T513" s="774"/>
    </row>
    <row r="514" spans="1:20" ht="12.75" customHeight="1" x14ac:dyDescent="0.2">
      <c r="A514" s="774"/>
      <c r="B514" s="774"/>
      <c r="C514" s="774"/>
      <c r="D514" s="774"/>
      <c r="E514" s="774"/>
      <c r="F514" s="774"/>
      <c r="G514" s="774"/>
      <c r="H514" s="774"/>
      <c r="I514" s="774"/>
      <c r="J514" s="774"/>
      <c r="K514" s="774"/>
      <c r="L514" s="774"/>
      <c r="M514" s="774"/>
      <c r="N514" s="774"/>
      <c r="O514" s="774"/>
      <c r="P514" s="774"/>
      <c r="Q514" s="774"/>
      <c r="R514" s="774"/>
      <c r="S514" s="774"/>
      <c r="T514" s="774"/>
    </row>
    <row r="515" spans="1:20" ht="12.75" customHeight="1" x14ac:dyDescent="0.2">
      <c r="A515" s="774"/>
      <c r="B515" s="774"/>
      <c r="C515" s="774"/>
      <c r="D515" s="774"/>
      <c r="E515" s="774"/>
      <c r="F515" s="774"/>
      <c r="G515" s="774"/>
      <c r="H515" s="774"/>
      <c r="I515" s="774"/>
      <c r="J515" s="774"/>
      <c r="K515" s="774"/>
      <c r="L515" s="774"/>
      <c r="M515" s="774"/>
      <c r="N515" s="774"/>
      <c r="O515" s="774"/>
      <c r="P515" s="774"/>
      <c r="Q515" s="774"/>
      <c r="R515" s="774"/>
      <c r="S515" s="774"/>
      <c r="T515" s="774"/>
    </row>
    <row r="516" spans="1:20" ht="12.75" customHeight="1" x14ac:dyDescent="0.2">
      <c r="A516" s="774"/>
      <c r="B516" s="774"/>
      <c r="C516" s="774"/>
      <c r="D516" s="774"/>
      <c r="E516" s="774"/>
      <c r="F516" s="774"/>
      <c r="G516" s="774"/>
      <c r="H516" s="774"/>
      <c r="I516" s="774"/>
      <c r="J516" s="774"/>
      <c r="K516" s="774"/>
      <c r="L516" s="774"/>
      <c r="M516" s="774"/>
      <c r="N516" s="774"/>
      <c r="O516" s="774"/>
      <c r="P516" s="774"/>
      <c r="Q516" s="774"/>
      <c r="R516" s="774"/>
      <c r="S516" s="774"/>
      <c r="T516" s="774"/>
    </row>
    <row r="517" spans="1:20" ht="12.75" customHeight="1" x14ac:dyDescent="0.2">
      <c r="A517" s="774"/>
      <c r="B517" s="774"/>
      <c r="C517" s="774"/>
      <c r="D517" s="774"/>
      <c r="E517" s="774"/>
      <c r="F517" s="774"/>
      <c r="G517" s="774"/>
      <c r="H517" s="774"/>
      <c r="I517" s="774"/>
      <c r="J517" s="774"/>
      <c r="K517" s="774"/>
      <c r="L517" s="774"/>
      <c r="M517" s="774"/>
      <c r="N517" s="774"/>
      <c r="O517" s="774"/>
      <c r="P517" s="774"/>
      <c r="Q517" s="774"/>
      <c r="R517" s="774"/>
      <c r="S517" s="774"/>
      <c r="T517" s="774"/>
    </row>
    <row r="518" spans="1:20" ht="12.75" customHeight="1" x14ac:dyDescent="0.2">
      <c r="A518" s="774"/>
      <c r="B518" s="774"/>
      <c r="C518" s="774"/>
      <c r="D518" s="774"/>
      <c r="E518" s="774"/>
      <c r="F518" s="774"/>
      <c r="G518" s="774"/>
      <c r="H518" s="774"/>
      <c r="I518" s="774"/>
      <c r="J518" s="774"/>
      <c r="K518" s="774"/>
      <c r="L518" s="774"/>
      <c r="M518" s="774"/>
      <c r="N518" s="774"/>
      <c r="O518" s="774"/>
      <c r="P518" s="774"/>
      <c r="Q518" s="774"/>
      <c r="R518" s="774"/>
      <c r="S518" s="774"/>
      <c r="T518" s="774"/>
    </row>
    <row r="519" spans="1:20" ht="12.75" customHeight="1" x14ac:dyDescent="0.2">
      <c r="A519" s="774"/>
      <c r="B519" s="774"/>
      <c r="C519" s="774"/>
      <c r="D519" s="774"/>
      <c r="E519" s="774"/>
      <c r="F519" s="774"/>
      <c r="G519" s="774"/>
      <c r="H519" s="774"/>
      <c r="I519" s="774"/>
      <c r="J519" s="774"/>
      <c r="K519" s="774"/>
      <c r="L519" s="774"/>
      <c r="M519" s="774"/>
      <c r="N519" s="774"/>
      <c r="O519" s="774"/>
      <c r="P519" s="774"/>
      <c r="Q519" s="774"/>
      <c r="R519" s="774"/>
      <c r="S519" s="774"/>
      <c r="T519" s="774"/>
    </row>
    <row r="520" spans="1:20" ht="12.75" customHeight="1" x14ac:dyDescent="0.2">
      <c r="A520" s="774"/>
      <c r="B520" s="774"/>
      <c r="C520" s="774"/>
      <c r="D520" s="774"/>
      <c r="E520" s="774"/>
      <c r="F520" s="774"/>
      <c r="G520" s="774"/>
      <c r="H520" s="774"/>
      <c r="I520" s="774"/>
      <c r="J520" s="774"/>
      <c r="K520" s="774"/>
      <c r="L520" s="774"/>
      <c r="M520" s="774"/>
      <c r="N520" s="774"/>
      <c r="O520" s="774"/>
      <c r="P520" s="774"/>
      <c r="Q520" s="774"/>
      <c r="R520" s="774"/>
      <c r="S520" s="774"/>
      <c r="T520" s="774"/>
    </row>
    <row r="521" spans="1:20" ht="12.75" customHeight="1" x14ac:dyDescent="0.2">
      <c r="A521" s="774"/>
      <c r="B521" s="774"/>
      <c r="C521" s="774"/>
      <c r="D521" s="774"/>
      <c r="E521" s="774"/>
      <c r="F521" s="774"/>
      <c r="G521" s="774"/>
      <c r="H521" s="774"/>
      <c r="I521" s="774"/>
      <c r="J521" s="774"/>
      <c r="K521" s="774"/>
      <c r="L521" s="774"/>
      <c r="M521" s="774"/>
      <c r="N521" s="774"/>
      <c r="O521" s="774"/>
      <c r="P521" s="774"/>
      <c r="Q521" s="774"/>
      <c r="R521" s="774"/>
      <c r="S521" s="774"/>
      <c r="T521" s="774"/>
    </row>
    <row r="522" spans="1:20" ht="12.75" customHeight="1" x14ac:dyDescent="0.2">
      <c r="A522" s="774"/>
      <c r="B522" s="774"/>
      <c r="C522" s="774"/>
      <c r="D522" s="774"/>
      <c r="E522" s="774"/>
      <c r="F522" s="774"/>
      <c r="G522" s="774"/>
      <c r="H522" s="774"/>
      <c r="I522" s="774"/>
      <c r="J522" s="774"/>
      <c r="K522" s="774"/>
      <c r="L522" s="774"/>
      <c r="M522" s="774"/>
      <c r="N522" s="774"/>
      <c r="O522" s="774"/>
      <c r="P522" s="774"/>
      <c r="Q522" s="774"/>
      <c r="R522" s="774"/>
      <c r="S522" s="774"/>
      <c r="T522" s="774"/>
    </row>
    <row r="523" spans="1:20" ht="12.75" customHeight="1" x14ac:dyDescent="0.2">
      <c r="A523" s="774"/>
      <c r="B523" s="774"/>
      <c r="C523" s="774"/>
      <c r="D523" s="774"/>
      <c r="E523" s="774"/>
      <c r="F523" s="774"/>
      <c r="G523" s="774"/>
      <c r="H523" s="774"/>
      <c r="I523" s="774"/>
      <c r="J523" s="774"/>
      <c r="K523" s="774"/>
      <c r="L523" s="774"/>
      <c r="M523" s="774"/>
      <c r="N523" s="774"/>
      <c r="O523" s="774"/>
      <c r="P523" s="774"/>
      <c r="Q523" s="774"/>
      <c r="R523" s="774"/>
      <c r="S523" s="774"/>
      <c r="T523" s="774"/>
    </row>
    <row r="524" spans="1:20" ht="12.75" customHeight="1" x14ac:dyDescent="0.2">
      <c r="A524" s="774"/>
      <c r="B524" s="774"/>
      <c r="C524" s="774"/>
      <c r="D524" s="774"/>
      <c r="E524" s="774"/>
      <c r="F524" s="774"/>
      <c r="G524" s="774"/>
      <c r="H524" s="774"/>
      <c r="I524" s="774"/>
      <c r="J524" s="774"/>
      <c r="K524" s="774"/>
      <c r="L524" s="774"/>
      <c r="M524" s="774"/>
      <c r="N524" s="774"/>
      <c r="O524" s="774"/>
      <c r="P524" s="774"/>
      <c r="Q524" s="774"/>
      <c r="R524" s="774"/>
      <c r="S524" s="774"/>
      <c r="T524" s="774"/>
    </row>
    <row r="525" spans="1:20" ht="12.75" customHeight="1" x14ac:dyDescent="0.2">
      <c r="A525" s="774"/>
      <c r="B525" s="774"/>
      <c r="C525" s="774"/>
      <c r="D525" s="774"/>
      <c r="E525" s="774"/>
      <c r="F525" s="774"/>
      <c r="G525" s="774"/>
      <c r="H525" s="774"/>
      <c r="I525" s="774"/>
      <c r="J525" s="774"/>
      <c r="K525" s="774"/>
      <c r="L525" s="774"/>
      <c r="M525" s="774"/>
      <c r="N525" s="774"/>
      <c r="O525" s="774"/>
      <c r="P525" s="774"/>
      <c r="Q525" s="774"/>
      <c r="R525" s="774"/>
      <c r="S525" s="774"/>
      <c r="T525" s="774"/>
    </row>
    <row r="526" spans="1:20" ht="12.75" customHeight="1" x14ac:dyDescent="0.2">
      <c r="A526" s="774"/>
      <c r="B526" s="774"/>
      <c r="C526" s="774"/>
      <c r="D526" s="774"/>
      <c r="E526" s="774"/>
      <c r="F526" s="774"/>
      <c r="G526" s="774"/>
      <c r="H526" s="774"/>
      <c r="I526" s="774"/>
      <c r="J526" s="774"/>
      <c r="K526" s="774"/>
      <c r="L526" s="774"/>
      <c r="M526" s="774"/>
      <c r="N526" s="774"/>
      <c r="O526" s="774"/>
      <c r="P526" s="774"/>
      <c r="Q526" s="774"/>
      <c r="R526" s="774"/>
      <c r="S526" s="774"/>
      <c r="T526" s="774"/>
    </row>
    <row r="527" spans="1:20" ht="12.75" customHeight="1" x14ac:dyDescent="0.2">
      <c r="A527" s="774"/>
      <c r="B527" s="774"/>
      <c r="C527" s="774"/>
      <c r="D527" s="774"/>
      <c r="E527" s="774"/>
      <c r="F527" s="774"/>
      <c r="G527" s="774"/>
      <c r="H527" s="774"/>
      <c r="I527" s="774"/>
      <c r="J527" s="774"/>
      <c r="K527" s="774"/>
      <c r="L527" s="774"/>
      <c r="M527" s="774"/>
      <c r="N527" s="774"/>
      <c r="O527" s="774"/>
      <c r="P527" s="774"/>
      <c r="Q527" s="774"/>
      <c r="R527" s="774"/>
      <c r="S527" s="774"/>
      <c r="T527" s="774"/>
    </row>
    <row r="528" spans="1:20" ht="12.75" customHeight="1" x14ac:dyDescent="0.2">
      <c r="A528" s="774"/>
      <c r="B528" s="774"/>
      <c r="C528" s="774"/>
      <c r="D528" s="774"/>
      <c r="E528" s="774"/>
      <c r="F528" s="774"/>
      <c r="G528" s="774"/>
      <c r="H528" s="774"/>
      <c r="I528" s="774"/>
      <c r="J528" s="774"/>
      <c r="K528" s="774"/>
      <c r="L528" s="774"/>
      <c r="M528" s="774"/>
      <c r="N528" s="774"/>
      <c r="O528" s="774"/>
      <c r="P528" s="774"/>
      <c r="Q528" s="774"/>
      <c r="R528" s="774"/>
      <c r="S528" s="774"/>
      <c r="T528" s="774"/>
    </row>
    <row r="529" spans="1:20" ht="12.75" customHeight="1" x14ac:dyDescent="0.2">
      <c r="A529" s="774"/>
      <c r="B529" s="774"/>
      <c r="C529" s="774"/>
      <c r="D529" s="774"/>
      <c r="E529" s="774"/>
      <c r="F529" s="774"/>
      <c r="G529" s="774"/>
      <c r="H529" s="774"/>
      <c r="I529" s="774"/>
      <c r="J529" s="774"/>
      <c r="K529" s="774"/>
      <c r="L529" s="774"/>
      <c r="M529" s="774"/>
      <c r="N529" s="774"/>
      <c r="O529" s="774"/>
      <c r="P529" s="774"/>
      <c r="Q529" s="774"/>
      <c r="R529" s="774"/>
      <c r="S529" s="774"/>
      <c r="T529" s="774"/>
    </row>
    <row r="530" spans="1:20" ht="12.75" customHeight="1" x14ac:dyDescent="0.2">
      <c r="A530" s="774"/>
      <c r="B530" s="774"/>
      <c r="C530" s="774"/>
      <c r="D530" s="774"/>
      <c r="E530" s="774"/>
      <c r="F530" s="774"/>
      <c r="G530" s="774"/>
      <c r="H530" s="774"/>
      <c r="I530" s="774"/>
      <c r="J530" s="774"/>
      <c r="K530" s="774"/>
      <c r="L530" s="774"/>
      <c r="M530" s="774"/>
      <c r="N530" s="774"/>
      <c r="O530" s="774"/>
      <c r="P530" s="774"/>
      <c r="Q530" s="774"/>
      <c r="R530" s="774"/>
      <c r="S530" s="774"/>
      <c r="T530" s="774"/>
    </row>
    <row r="531" spans="1:20" ht="12.75" customHeight="1" x14ac:dyDescent="0.2">
      <c r="A531" s="774"/>
      <c r="B531" s="774"/>
      <c r="C531" s="774"/>
      <c r="D531" s="774"/>
      <c r="E531" s="774"/>
      <c r="F531" s="774"/>
      <c r="G531" s="774"/>
      <c r="H531" s="774"/>
      <c r="I531" s="774"/>
      <c r="J531" s="774"/>
      <c r="K531" s="774"/>
      <c r="L531" s="774"/>
      <c r="M531" s="774"/>
      <c r="N531" s="774"/>
      <c r="O531" s="774"/>
      <c r="P531" s="774"/>
      <c r="Q531" s="774"/>
      <c r="R531" s="774"/>
      <c r="S531" s="774"/>
      <c r="T531" s="774"/>
    </row>
    <row r="532" spans="1:20" ht="12.75" customHeight="1" x14ac:dyDescent="0.2">
      <c r="A532" s="774"/>
      <c r="B532" s="774"/>
      <c r="C532" s="774"/>
      <c r="D532" s="774"/>
      <c r="E532" s="774"/>
      <c r="F532" s="774"/>
      <c r="G532" s="774"/>
      <c r="H532" s="774"/>
      <c r="I532" s="774"/>
      <c r="J532" s="774"/>
      <c r="K532" s="774"/>
      <c r="L532" s="774"/>
      <c r="M532" s="774"/>
      <c r="N532" s="774"/>
      <c r="O532" s="774"/>
      <c r="P532" s="774"/>
      <c r="Q532" s="774"/>
      <c r="R532" s="774"/>
      <c r="S532" s="774"/>
      <c r="T532" s="774"/>
    </row>
    <row r="533" spans="1:20" ht="12.75" customHeight="1" x14ac:dyDescent="0.2">
      <c r="A533" s="774"/>
      <c r="B533" s="774"/>
      <c r="C533" s="774"/>
      <c r="D533" s="774"/>
      <c r="E533" s="774"/>
      <c r="F533" s="774"/>
      <c r="G533" s="774"/>
      <c r="H533" s="774"/>
      <c r="I533" s="774"/>
      <c r="J533" s="774"/>
      <c r="K533" s="774"/>
      <c r="L533" s="774"/>
      <c r="M533" s="774"/>
      <c r="N533" s="774"/>
      <c r="O533" s="774"/>
      <c r="P533" s="774"/>
      <c r="Q533" s="774"/>
      <c r="R533" s="774"/>
      <c r="S533" s="774"/>
      <c r="T533" s="774"/>
    </row>
    <row r="534" spans="1:20" ht="12.75" customHeight="1" x14ac:dyDescent="0.2">
      <c r="A534" s="774"/>
      <c r="B534" s="774"/>
      <c r="C534" s="774"/>
      <c r="D534" s="774"/>
      <c r="E534" s="774"/>
      <c r="F534" s="774"/>
      <c r="G534" s="774"/>
      <c r="H534" s="774"/>
      <c r="I534" s="774"/>
      <c r="J534" s="774"/>
      <c r="K534" s="774"/>
      <c r="L534" s="774"/>
      <c r="M534" s="774"/>
      <c r="N534" s="774"/>
      <c r="O534" s="774"/>
      <c r="P534" s="774"/>
      <c r="Q534" s="774"/>
      <c r="R534" s="774"/>
      <c r="S534" s="774"/>
      <c r="T534" s="774"/>
    </row>
    <row r="535" spans="1:20" ht="12.75" customHeight="1" x14ac:dyDescent="0.2">
      <c r="A535" s="774"/>
      <c r="B535" s="774"/>
      <c r="C535" s="774"/>
      <c r="D535" s="774"/>
      <c r="E535" s="774"/>
      <c r="F535" s="774"/>
      <c r="G535" s="774"/>
      <c r="H535" s="774"/>
      <c r="I535" s="774"/>
      <c r="J535" s="774"/>
      <c r="K535" s="774"/>
      <c r="L535" s="774"/>
      <c r="M535" s="774"/>
      <c r="N535" s="774"/>
      <c r="O535" s="774"/>
      <c r="P535" s="774"/>
      <c r="Q535" s="774"/>
      <c r="R535" s="774"/>
      <c r="S535" s="774"/>
      <c r="T535" s="774"/>
    </row>
    <row r="536" spans="1:20" ht="12.75" customHeight="1" x14ac:dyDescent="0.2">
      <c r="A536" s="774"/>
      <c r="B536" s="774"/>
      <c r="C536" s="774"/>
      <c r="D536" s="774"/>
      <c r="E536" s="774"/>
      <c r="F536" s="774"/>
      <c r="G536" s="774"/>
      <c r="H536" s="774"/>
      <c r="I536" s="774"/>
      <c r="J536" s="774"/>
      <c r="K536" s="774"/>
      <c r="L536" s="774"/>
      <c r="M536" s="774"/>
      <c r="N536" s="774"/>
      <c r="O536" s="774"/>
      <c r="P536" s="774"/>
      <c r="Q536" s="774"/>
      <c r="R536" s="774"/>
      <c r="S536" s="774"/>
      <c r="T536" s="774"/>
    </row>
    <row r="537" spans="1:20" ht="12.75" customHeight="1" x14ac:dyDescent="0.2">
      <c r="A537" s="774"/>
      <c r="B537" s="774"/>
      <c r="C537" s="774"/>
      <c r="D537" s="774"/>
      <c r="E537" s="774"/>
      <c r="F537" s="774"/>
      <c r="G537" s="774"/>
      <c r="H537" s="774"/>
      <c r="I537" s="774"/>
      <c r="J537" s="774"/>
      <c r="K537" s="774"/>
      <c r="L537" s="774"/>
      <c r="M537" s="774"/>
      <c r="N537" s="774"/>
      <c r="O537" s="774"/>
      <c r="P537" s="774"/>
      <c r="Q537" s="774"/>
      <c r="R537" s="774"/>
      <c r="S537" s="774"/>
      <c r="T537" s="774"/>
    </row>
    <row r="538" spans="1:20" ht="12.75" customHeight="1" x14ac:dyDescent="0.2">
      <c r="A538" s="774"/>
      <c r="B538" s="774"/>
      <c r="C538" s="774"/>
      <c r="D538" s="774"/>
      <c r="E538" s="774"/>
      <c r="F538" s="774"/>
      <c r="G538" s="774"/>
      <c r="H538" s="774"/>
      <c r="I538" s="774"/>
      <c r="J538" s="774"/>
      <c r="K538" s="774"/>
      <c r="L538" s="774"/>
      <c r="M538" s="774"/>
      <c r="N538" s="774"/>
      <c r="O538" s="774"/>
      <c r="P538" s="774"/>
      <c r="Q538" s="774"/>
      <c r="R538" s="774"/>
      <c r="S538" s="774"/>
      <c r="T538" s="774"/>
    </row>
    <row r="539" spans="1:20" ht="12.75" customHeight="1" x14ac:dyDescent="0.2">
      <c r="A539" s="774"/>
      <c r="B539" s="774"/>
      <c r="C539" s="774"/>
      <c r="D539" s="774"/>
      <c r="E539" s="774"/>
      <c r="F539" s="774"/>
      <c r="G539" s="774"/>
      <c r="H539" s="774"/>
      <c r="I539" s="774"/>
      <c r="J539" s="774"/>
      <c r="K539" s="774"/>
      <c r="L539" s="774"/>
      <c r="M539" s="774"/>
      <c r="N539" s="774"/>
      <c r="O539" s="774"/>
      <c r="P539" s="774"/>
      <c r="Q539" s="774"/>
      <c r="R539" s="774"/>
      <c r="S539" s="774"/>
      <c r="T539" s="774"/>
    </row>
    <row r="540" spans="1:20" ht="12.75" customHeight="1" x14ac:dyDescent="0.2">
      <c r="A540" s="774"/>
      <c r="B540" s="774"/>
      <c r="C540" s="774"/>
      <c r="D540" s="774"/>
      <c r="E540" s="774"/>
      <c r="F540" s="774"/>
      <c r="G540" s="774"/>
      <c r="H540" s="774"/>
      <c r="I540" s="774"/>
      <c r="J540" s="774"/>
      <c r="K540" s="774"/>
      <c r="L540" s="774"/>
      <c r="M540" s="774"/>
      <c r="N540" s="774"/>
      <c r="O540" s="774"/>
      <c r="P540" s="774"/>
      <c r="Q540" s="774"/>
      <c r="R540" s="774"/>
      <c r="S540" s="774"/>
      <c r="T540" s="774"/>
    </row>
    <row r="541" spans="1:20" ht="12.75" customHeight="1" x14ac:dyDescent="0.2">
      <c r="A541" s="774"/>
      <c r="B541" s="774"/>
      <c r="C541" s="774"/>
      <c r="D541" s="774"/>
      <c r="E541" s="774"/>
      <c r="F541" s="774"/>
      <c r="G541" s="774"/>
      <c r="H541" s="774"/>
      <c r="I541" s="774"/>
      <c r="J541" s="774"/>
      <c r="K541" s="774"/>
      <c r="L541" s="774"/>
      <c r="M541" s="774"/>
      <c r="N541" s="774"/>
      <c r="O541" s="774"/>
      <c r="P541" s="774"/>
      <c r="Q541" s="774"/>
      <c r="R541" s="774"/>
      <c r="S541" s="774"/>
      <c r="T541" s="774"/>
    </row>
    <row r="542" spans="1:20" ht="12.75" customHeight="1" x14ac:dyDescent="0.2">
      <c r="A542" s="774"/>
      <c r="B542" s="774"/>
      <c r="C542" s="774"/>
      <c r="D542" s="774"/>
      <c r="E542" s="774"/>
      <c r="F542" s="774"/>
      <c r="G542" s="774"/>
      <c r="H542" s="774"/>
      <c r="I542" s="774"/>
      <c r="J542" s="774"/>
      <c r="K542" s="774"/>
      <c r="L542" s="774"/>
      <c r="M542" s="774"/>
      <c r="N542" s="774"/>
      <c r="O542" s="774"/>
      <c r="P542" s="774"/>
      <c r="Q542" s="774"/>
      <c r="R542" s="774"/>
      <c r="S542" s="774"/>
      <c r="T542" s="774"/>
    </row>
    <row r="543" spans="1:20" ht="12.75" customHeight="1" x14ac:dyDescent="0.2">
      <c r="A543" s="774"/>
      <c r="B543" s="774"/>
      <c r="C543" s="774"/>
      <c r="D543" s="774"/>
      <c r="E543" s="774"/>
      <c r="F543" s="774"/>
      <c r="G543" s="774"/>
      <c r="H543" s="774"/>
      <c r="I543" s="774"/>
      <c r="J543" s="774"/>
      <c r="K543" s="774"/>
      <c r="L543" s="774"/>
      <c r="M543" s="774"/>
      <c r="N543" s="774"/>
      <c r="O543" s="774"/>
      <c r="P543" s="774"/>
      <c r="Q543" s="774"/>
      <c r="R543" s="774"/>
      <c r="S543" s="774"/>
      <c r="T543" s="774"/>
    </row>
    <row r="544" spans="1:20" ht="12.75" customHeight="1" x14ac:dyDescent="0.2">
      <c r="A544" s="774"/>
      <c r="B544" s="774"/>
      <c r="C544" s="774"/>
      <c r="D544" s="774"/>
      <c r="E544" s="774"/>
      <c r="F544" s="774"/>
      <c r="G544" s="774"/>
      <c r="H544" s="774"/>
      <c r="I544" s="774"/>
      <c r="J544" s="774"/>
      <c r="K544" s="774"/>
      <c r="L544" s="774"/>
      <c r="M544" s="774"/>
      <c r="N544" s="774"/>
      <c r="O544" s="774"/>
      <c r="P544" s="774"/>
      <c r="Q544" s="774"/>
      <c r="R544" s="774"/>
      <c r="S544" s="774"/>
      <c r="T544" s="774"/>
    </row>
    <row r="545" spans="1:20" ht="12.75" customHeight="1" x14ac:dyDescent="0.2">
      <c r="A545" s="774"/>
      <c r="B545" s="774"/>
      <c r="C545" s="774"/>
      <c r="D545" s="774"/>
      <c r="E545" s="774"/>
      <c r="F545" s="774"/>
      <c r="G545" s="774"/>
      <c r="H545" s="774"/>
      <c r="I545" s="774"/>
      <c r="J545" s="774"/>
      <c r="K545" s="774"/>
      <c r="L545" s="774"/>
      <c r="M545" s="774"/>
      <c r="N545" s="774"/>
      <c r="O545" s="774"/>
      <c r="P545" s="774"/>
      <c r="Q545" s="774"/>
      <c r="R545" s="774"/>
      <c r="S545" s="774"/>
      <c r="T545" s="774"/>
    </row>
    <row r="546" spans="1:20" ht="12.75" customHeight="1" x14ac:dyDescent="0.2">
      <c r="A546" s="774"/>
      <c r="B546" s="774"/>
      <c r="C546" s="774"/>
      <c r="D546" s="774"/>
      <c r="E546" s="774"/>
      <c r="F546" s="774"/>
      <c r="G546" s="774"/>
      <c r="H546" s="774"/>
      <c r="I546" s="774"/>
      <c r="J546" s="774"/>
      <c r="K546" s="774"/>
      <c r="L546" s="774"/>
      <c r="M546" s="774"/>
      <c r="N546" s="774"/>
      <c r="O546" s="774"/>
      <c r="P546" s="774"/>
      <c r="Q546" s="774"/>
      <c r="R546" s="774"/>
      <c r="S546" s="774"/>
      <c r="T546" s="774"/>
    </row>
    <row r="547" spans="1:20" ht="12.75" customHeight="1" x14ac:dyDescent="0.2">
      <c r="A547" s="774"/>
      <c r="B547" s="774"/>
      <c r="C547" s="774"/>
      <c r="D547" s="774"/>
      <c r="E547" s="774"/>
      <c r="F547" s="774"/>
      <c r="G547" s="774"/>
      <c r="H547" s="774"/>
      <c r="I547" s="774"/>
      <c r="J547" s="774"/>
      <c r="K547" s="774"/>
      <c r="L547" s="774"/>
      <c r="M547" s="774"/>
      <c r="N547" s="774"/>
      <c r="O547" s="774"/>
      <c r="P547" s="774"/>
      <c r="Q547" s="774"/>
      <c r="R547" s="774"/>
      <c r="S547" s="774"/>
      <c r="T547" s="774"/>
    </row>
    <row r="548" spans="1:20" ht="12.75" customHeight="1" x14ac:dyDescent="0.2">
      <c r="A548" s="774"/>
      <c r="B548" s="774"/>
      <c r="C548" s="774"/>
      <c r="D548" s="774"/>
      <c r="E548" s="774"/>
      <c r="F548" s="774"/>
      <c r="G548" s="774"/>
      <c r="H548" s="774"/>
      <c r="I548" s="774"/>
      <c r="J548" s="774"/>
      <c r="K548" s="774"/>
      <c r="L548" s="774"/>
      <c r="M548" s="774"/>
      <c r="N548" s="774"/>
      <c r="O548" s="774"/>
      <c r="P548" s="774"/>
      <c r="Q548" s="774"/>
      <c r="R548" s="774"/>
      <c r="S548" s="774"/>
      <c r="T548" s="774"/>
    </row>
    <row r="549" spans="1:20" ht="12.75" customHeight="1" x14ac:dyDescent="0.2">
      <c r="A549" s="774"/>
      <c r="B549" s="774"/>
      <c r="C549" s="774"/>
      <c r="D549" s="774"/>
      <c r="E549" s="774"/>
      <c r="F549" s="774"/>
      <c r="G549" s="774"/>
      <c r="H549" s="774"/>
      <c r="I549" s="774"/>
      <c r="J549" s="774"/>
      <c r="K549" s="774"/>
      <c r="L549" s="774"/>
      <c r="M549" s="774"/>
      <c r="N549" s="774"/>
      <c r="O549" s="774"/>
      <c r="P549" s="774"/>
      <c r="Q549" s="774"/>
      <c r="R549" s="774"/>
      <c r="S549" s="774"/>
      <c r="T549" s="774"/>
    </row>
    <row r="550" spans="1:20" ht="12.75" customHeight="1" x14ac:dyDescent="0.2">
      <c r="A550" s="774"/>
      <c r="B550" s="774"/>
      <c r="C550" s="774"/>
      <c r="D550" s="774"/>
      <c r="E550" s="774"/>
      <c r="F550" s="774"/>
      <c r="G550" s="774"/>
      <c r="H550" s="774"/>
      <c r="I550" s="774"/>
      <c r="J550" s="774"/>
      <c r="K550" s="774"/>
      <c r="L550" s="774"/>
      <c r="M550" s="774"/>
      <c r="N550" s="774"/>
      <c r="O550" s="774"/>
      <c r="P550" s="774"/>
      <c r="Q550" s="774"/>
      <c r="R550" s="774"/>
      <c r="S550" s="774"/>
      <c r="T550" s="774"/>
    </row>
    <row r="551" spans="1:20" ht="12.75" customHeight="1" x14ac:dyDescent="0.2">
      <c r="A551" s="774"/>
      <c r="B551" s="774"/>
      <c r="C551" s="774"/>
      <c r="D551" s="774"/>
      <c r="E551" s="774"/>
      <c r="F551" s="774"/>
      <c r="G551" s="774"/>
      <c r="H551" s="774"/>
      <c r="I551" s="774"/>
      <c r="J551" s="774"/>
      <c r="K551" s="774"/>
      <c r="L551" s="774"/>
      <c r="M551" s="774"/>
      <c r="N551" s="774"/>
      <c r="O551" s="774"/>
      <c r="P551" s="774"/>
      <c r="Q551" s="774"/>
      <c r="R551" s="774"/>
      <c r="S551" s="774"/>
      <c r="T551" s="774"/>
    </row>
    <row r="552" spans="1:20" ht="12.75" customHeight="1" x14ac:dyDescent="0.2">
      <c r="A552" s="774"/>
      <c r="B552" s="774"/>
      <c r="C552" s="774"/>
      <c r="D552" s="774"/>
      <c r="E552" s="774"/>
      <c r="F552" s="774"/>
      <c r="G552" s="774"/>
      <c r="H552" s="774"/>
      <c r="I552" s="774"/>
      <c r="J552" s="774"/>
      <c r="K552" s="774"/>
      <c r="L552" s="774"/>
      <c r="M552" s="774"/>
      <c r="N552" s="774"/>
      <c r="O552" s="774"/>
      <c r="P552" s="774"/>
      <c r="Q552" s="774"/>
      <c r="R552" s="774"/>
      <c r="S552" s="774"/>
      <c r="T552" s="774"/>
    </row>
    <row r="553" spans="1:20" ht="12.75" customHeight="1" x14ac:dyDescent="0.2">
      <c r="A553" s="774"/>
      <c r="B553" s="774"/>
      <c r="C553" s="774"/>
      <c r="D553" s="774"/>
      <c r="E553" s="774"/>
      <c r="F553" s="774"/>
      <c r="G553" s="774"/>
      <c r="H553" s="774"/>
      <c r="I553" s="774"/>
      <c r="J553" s="774"/>
      <c r="K553" s="774"/>
      <c r="L553" s="774"/>
      <c r="M553" s="774"/>
      <c r="N553" s="774"/>
      <c r="O553" s="774"/>
      <c r="P553" s="774"/>
      <c r="Q553" s="774"/>
      <c r="R553" s="774"/>
      <c r="S553" s="774"/>
      <c r="T553" s="774"/>
    </row>
    <row r="554" spans="1:20" ht="12.75" customHeight="1" x14ac:dyDescent="0.2">
      <c r="A554" s="774"/>
      <c r="B554" s="774"/>
      <c r="C554" s="774"/>
      <c r="D554" s="774"/>
      <c r="E554" s="774"/>
      <c r="F554" s="774"/>
      <c r="G554" s="774"/>
      <c r="H554" s="774"/>
      <c r="I554" s="774"/>
      <c r="J554" s="774"/>
      <c r="K554" s="774"/>
      <c r="L554" s="774"/>
      <c r="M554" s="774"/>
      <c r="N554" s="774"/>
      <c r="O554" s="774"/>
      <c r="P554" s="774"/>
      <c r="Q554" s="774"/>
      <c r="R554" s="774"/>
      <c r="S554" s="774"/>
      <c r="T554" s="774"/>
    </row>
    <row r="555" spans="1:20" ht="12.75" customHeight="1" x14ac:dyDescent="0.2">
      <c r="A555" s="774"/>
      <c r="B555" s="774"/>
      <c r="C555" s="774"/>
      <c r="D555" s="774"/>
      <c r="E555" s="774"/>
      <c r="F555" s="774"/>
      <c r="G555" s="774"/>
      <c r="H555" s="774"/>
      <c r="I555" s="774"/>
      <c r="J555" s="774"/>
      <c r="K555" s="774"/>
      <c r="L555" s="774"/>
      <c r="M555" s="774"/>
      <c r="N555" s="774"/>
      <c r="O555" s="774"/>
      <c r="P555" s="774"/>
      <c r="Q555" s="774"/>
      <c r="R555" s="774"/>
      <c r="S555" s="774"/>
      <c r="T555" s="774"/>
    </row>
    <row r="556" spans="1:20" ht="12.75" customHeight="1" x14ac:dyDescent="0.2">
      <c r="A556" s="774"/>
      <c r="B556" s="774"/>
      <c r="C556" s="774"/>
      <c r="D556" s="774"/>
      <c r="E556" s="774"/>
      <c r="F556" s="774"/>
      <c r="G556" s="774"/>
      <c r="H556" s="774"/>
      <c r="I556" s="774"/>
      <c r="J556" s="774"/>
      <c r="K556" s="774"/>
      <c r="L556" s="774"/>
      <c r="M556" s="774"/>
      <c r="N556" s="774"/>
      <c r="O556" s="774"/>
      <c r="P556" s="774"/>
      <c r="Q556" s="774"/>
      <c r="R556" s="774"/>
      <c r="S556" s="774"/>
      <c r="T556" s="774"/>
    </row>
    <row r="557" spans="1:20" ht="12.75" customHeight="1" x14ac:dyDescent="0.2">
      <c r="A557" s="774"/>
      <c r="B557" s="774"/>
      <c r="C557" s="774"/>
      <c r="D557" s="774"/>
      <c r="E557" s="774"/>
      <c r="F557" s="774"/>
      <c r="G557" s="774"/>
      <c r="H557" s="774"/>
      <c r="I557" s="774"/>
      <c r="J557" s="774"/>
      <c r="K557" s="774"/>
      <c r="L557" s="774"/>
      <c r="M557" s="774"/>
      <c r="N557" s="774"/>
      <c r="O557" s="774"/>
      <c r="P557" s="774"/>
      <c r="Q557" s="774"/>
      <c r="R557" s="774"/>
      <c r="S557" s="774"/>
      <c r="T557" s="774"/>
    </row>
    <row r="558" spans="1:20" ht="12.75" customHeight="1" x14ac:dyDescent="0.2">
      <c r="A558" s="774"/>
      <c r="B558" s="774"/>
      <c r="C558" s="774"/>
      <c r="D558" s="774"/>
      <c r="E558" s="774"/>
      <c r="F558" s="774"/>
      <c r="G558" s="774"/>
      <c r="H558" s="774"/>
      <c r="I558" s="774"/>
      <c r="J558" s="774"/>
      <c r="K558" s="774"/>
      <c r="L558" s="774"/>
      <c r="M558" s="774"/>
      <c r="N558" s="774"/>
      <c r="O558" s="774"/>
      <c r="P558" s="774"/>
      <c r="Q558" s="774"/>
      <c r="R558" s="774"/>
      <c r="S558" s="774"/>
      <c r="T558" s="774"/>
    </row>
    <row r="559" spans="1:20" ht="12.75" customHeight="1" x14ac:dyDescent="0.2">
      <c r="A559" s="774"/>
      <c r="B559" s="774"/>
      <c r="C559" s="774"/>
      <c r="D559" s="774"/>
      <c r="E559" s="774"/>
      <c r="F559" s="774"/>
      <c r="G559" s="774"/>
      <c r="H559" s="774"/>
      <c r="I559" s="774"/>
      <c r="J559" s="774"/>
      <c r="K559" s="774"/>
      <c r="L559" s="774"/>
      <c r="M559" s="774"/>
      <c r="N559" s="774"/>
      <c r="O559" s="774"/>
      <c r="P559" s="774"/>
      <c r="Q559" s="774"/>
      <c r="R559" s="774"/>
      <c r="S559" s="774"/>
      <c r="T559" s="774"/>
    </row>
    <row r="560" spans="1:20" ht="12.75" customHeight="1" x14ac:dyDescent="0.2">
      <c r="A560" s="774"/>
      <c r="B560" s="774"/>
      <c r="C560" s="774"/>
      <c r="D560" s="774"/>
      <c r="E560" s="774"/>
      <c r="F560" s="774"/>
      <c r="G560" s="774"/>
      <c r="H560" s="774"/>
      <c r="I560" s="774"/>
      <c r="J560" s="774"/>
      <c r="K560" s="774"/>
      <c r="L560" s="774"/>
      <c r="M560" s="774"/>
      <c r="N560" s="774"/>
      <c r="O560" s="774"/>
      <c r="P560" s="774"/>
      <c r="Q560" s="774"/>
      <c r="R560" s="774"/>
      <c r="S560" s="774"/>
      <c r="T560" s="774"/>
    </row>
    <row r="561" spans="1:20" ht="12.75" customHeight="1" x14ac:dyDescent="0.2">
      <c r="A561" s="774"/>
      <c r="B561" s="774"/>
      <c r="C561" s="774"/>
      <c r="D561" s="774"/>
      <c r="E561" s="774"/>
      <c r="F561" s="774"/>
      <c r="G561" s="774"/>
      <c r="H561" s="774"/>
      <c r="I561" s="774"/>
      <c r="J561" s="774"/>
      <c r="K561" s="774"/>
      <c r="L561" s="774"/>
      <c r="M561" s="774"/>
      <c r="N561" s="774"/>
      <c r="O561" s="774"/>
      <c r="P561" s="774"/>
      <c r="Q561" s="774"/>
      <c r="R561" s="774"/>
      <c r="S561" s="774"/>
      <c r="T561" s="774"/>
    </row>
    <row r="562" spans="1:20" ht="12.75" customHeight="1" x14ac:dyDescent="0.2">
      <c r="A562" s="774"/>
      <c r="B562" s="774"/>
      <c r="C562" s="774"/>
      <c r="D562" s="774"/>
      <c r="E562" s="774"/>
      <c r="F562" s="774"/>
      <c r="G562" s="774"/>
      <c r="H562" s="774"/>
      <c r="I562" s="774"/>
      <c r="J562" s="774"/>
      <c r="K562" s="774"/>
      <c r="L562" s="774"/>
      <c r="M562" s="774"/>
      <c r="N562" s="774"/>
      <c r="O562" s="774"/>
      <c r="P562" s="774"/>
      <c r="Q562" s="774"/>
      <c r="R562" s="774"/>
      <c r="S562" s="774"/>
      <c r="T562" s="774"/>
    </row>
    <row r="563" spans="1:20" ht="12.75" customHeight="1" x14ac:dyDescent="0.2">
      <c r="A563" s="774"/>
      <c r="B563" s="774"/>
      <c r="C563" s="774"/>
      <c r="D563" s="774"/>
      <c r="E563" s="774"/>
      <c r="F563" s="774"/>
      <c r="G563" s="774"/>
      <c r="H563" s="774"/>
      <c r="I563" s="774"/>
      <c r="J563" s="774"/>
      <c r="K563" s="774"/>
      <c r="L563" s="774"/>
      <c r="M563" s="774"/>
      <c r="N563" s="774"/>
      <c r="O563" s="774"/>
      <c r="P563" s="774"/>
      <c r="Q563" s="774"/>
      <c r="R563" s="774"/>
      <c r="S563" s="774"/>
      <c r="T563" s="774"/>
    </row>
    <row r="564" spans="1:20" ht="12.75" customHeight="1" x14ac:dyDescent="0.2">
      <c r="A564" s="774"/>
      <c r="B564" s="774"/>
      <c r="C564" s="774"/>
      <c r="D564" s="774"/>
      <c r="E564" s="774"/>
      <c r="F564" s="774"/>
      <c r="G564" s="774"/>
      <c r="H564" s="774"/>
      <c r="I564" s="774"/>
      <c r="J564" s="774"/>
      <c r="K564" s="774"/>
      <c r="L564" s="774"/>
      <c r="M564" s="774"/>
      <c r="N564" s="774"/>
      <c r="O564" s="774"/>
      <c r="P564" s="774"/>
      <c r="Q564" s="774"/>
      <c r="R564" s="774"/>
      <c r="S564" s="774"/>
      <c r="T564" s="774"/>
    </row>
    <row r="565" spans="1:20" ht="12.75" customHeight="1" x14ac:dyDescent="0.2">
      <c r="A565" s="774"/>
      <c r="B565" s="774"/>
      <c r="C565" s="774"/>
      <c r="D565" s="774"/>
      <c r="E565" s="774"/>
      <c r="F565" s="774"/>
      <c r="G565" s="774"/>
      <c r="H565" s="774"/>
      <c r="I565" s="774"/>
      <c r="J565" s="774"/>
      <c r="K565" s="774"/>
      <c r="L565" s="774"/>
      <c r="M565" s="774"/>
      <c r="N565" s="774"/>
      <c r="O565" s="774"/>
      <c r="P565" s="774"/>
      <c r="Q565" s="774"/>
      <c r="R565" s="774"/>
      <c r="S565" s="774"/>
      <c r="T565" s="774"/>
    </row>
    <row r="566" spans="1:20" ht="12.75" customHeight="1" x14ac:dyDescent="0.2">
      <c r="A566" s="774"/>
      <c r="B566" s="774"/>
      <c r="C566" s="774"/>
      <c r="D566" s="774"/>
      <c r="E566" s="774"/>
      <c r="F566" s="774"/>
      <c r="G566" s="774"/>
      <c r="H566" s="774"/>
      <c r="I566" s="774"/>
      <c r="J566" s="774"/>
      <c r="K566" s="774"/>
      <c r="L566" s="774"/>
      <c r="M566" s="774"/>
      <c r="N566" s="774"/>
      <c r="O566" s="774"/>
      <c r="P566" s="774"/>
      <c r="Q566" s="774"/>
      <c r="R566" s="774"/>
      <c r="S566" s="774"/>
      <c r="T566" s="774"/>
    </row>
    <row r="567" spans="1:20" ht="12.75" customHeight="1" x14ac:dyDescent="0.2">
      <c r="A567" s="774"/>
      <c r="B567" s="774"/>
      <c r="C567" s="774"/>
      <c r="D567" s="774"/>
      <c r="E567" s="774"/>
      <c r="F567" s="774"/>
      <c r="G567" s="774"/>
      <c r="H567" s="774"/>
      <c r="I567" s="774"/>
      <c r="J567" s="774"/>
      <c r="K567" s="774"/>
      <c r="L567" s="774"/>
      <c r="M567" s="774"/>
      <c r="N567" s="774"/>
      <c r="O567" s="774"/>
      <c r="P567" s="774"/>
      <c r="Q567" s="774"/>
      <c r="R567" s="774"/>
      <c r="S567" s="774"/>
      <c r="T567" s="774"/>
    </row>
    <row r="568" spans="1:20" ht="12.75" customHeight="1" x14ac:dyDescent="0.2">
      <c r="A568" s="774"/>
      <c r="B568" s="774"/>
      <c r="C568" s="774"/>
      <c r="D568" s="774"/>
      <c r="E568" s="774"/>
      <c r="F568" s="774"/>
      <c r="G568" s="774"/>
      <c r="H568" s="774"/>
      <c r="I568" s="774"/>
      <c r="J568" s="774"/>
      <c r="K568" s="774"/>
      <c r="L568" s="774"/>
      <c r="M568" s="774"/>
      <c r="N568" s="774"/>
      <c r="O568" s="774"/>
      <c r="P568" s="774"/>
      <c r="Q568" s="774"/>
      <c r="R568" s="774"/>
      <c r="S568" s="774"/>
      <c r="T568" s="774"/>
    </row>
    <row r="569" spans="1:20" ht="12.75" customHeight="1" x14ac:dyDescent="0.2">
      <c r="A569" s="774"/>
      <c r="B569" s="774"/>
      <c r="C569" s="774"/>
      <c r="D569" s="774"/>
      <c r="E569" s="774"/>
      <c r="F569" s="774"/>
      <c r="G569" s="774"/>
      <c r="H569" s="774"/>
      <c r="I569" s="774"/>
      <c r="J569" s="774"/>
      <c r="K569" s="774"/>
      <c r="L569" s="774"/>
      <c r="M569" s="774"/>
      <c r="N569" s="774"/>
      <c r="O569" s="774"/>
      <c r="P569" s="774"/>
      <c r="Q569" s="774"/>
      <c r="R569" s="774"/>
      <c r="S569" s="774"/>
      <c r="T569" s="774"/>
    </row>
    <row r="570" spans="1:20" ht="12.75" customHeight="1" x14ac:dyDescent="0.2">
      <c r="A570" s="774"/>
      <c r="B570" s="774"/>
      <c r="C570" s="774"/>
      <c r="D570" s="774"/>
      <c r="E570" s="774"/>
      <c r="F570" s="774"/>
      <c r="G570" s="774"/>
      <c r="H570" s="774"/>
      <c r="I570" s="774"/>
      <c r="J570" s="774"/>
      <c r="K570" s="774"/>
      <c r="L570" s="774"/>
      <c r="M570" s="774"/>
      <c r="N570" s="774"/>
      <c r="O570" s="774"/>
      <c r="P570" s="774"/>
      <c r="Q570" s="774"/>
      <c r="R570" s="774"/>
      <c r="S570" s="774"/>
      <c r="T570" s="774"/>
    </row>
    <row r="571" spans="1:20" ht="12.75" customHeight="1" x14ac:dyDescent="0.2">
      <c r="A571" s="774"/>
      <c r="B571" s="774"/>
      <c r="C571" s="774"/>
      <c r="D571" s="774"/>
      <c r="E571" s="774"/>
      <c r="F571" s="774"/>
      <c r="G571" s="774"/>
      <c r="H571" s="774"/>
      <c r="I571" s="774"/>
      <c r="J571" s="774"/>
      <c r="K571" s="774"/>
      <c r="L571" s="774"/>
      <c r="M571" s="774"/>
      <c r="N571" s="774"/>
      <c r="O571" s="774"/>
      <c r="P571" s="774"/>
      <c r="Q571" s="774"/>
      <c r="R571" s="774"/>
      <c r="S571" s="774"/>
      <c r="T571" s="774"/>
    </row>
    <row r="572" spans="1:20" ht="12.75" customHeight="1" x14ac:dyDescent="0.2">
      <c r="A572" s="774"/>
      <c r="B572" s="774"/>
      <c r="C572" s="774"/>
      <c r="D572" s="774"/>
      <c r="E572" s="774"/>
      <c r="F572" s="774"/>
      <c r="G572" s="774"/>
      <c r="H572" s="774"/>
      <c r="I572" s="774"/>
      <c r="J572" s="774"/>
      <c r="K572" s="774"/>
      <c r="L572" s="774"/>
      <c r="M572" s="774"/>
      <c r="N572" s="774"/>
      <c r="O572" s="774"/>
      <c r="P572" s="774"/>
      <c r="Q572" s="774"/>
      <c r="R572" s="774"/>
      <c r="S572" s="774"/>
      <c r="T572" s="774"/>
    </row>
    <row r="573" spans="1:20" ht="12.75" customHeight="1" x14ac:dyDescent="0.2">
      <c r="A573" s="774"/>
      <c r="B573" s="774"/>
      <c r="C573" s="774"/>
      <c r="D573" s="774"/>
      <c r="E573" s="774"/>
      <c r="F573" s="774"/>
      <c r="G573" s="774"/>
      <c r="H573" s="774"/>
      <c r="I573" s="774"/>
      <c r="J573" s="774"/>
      <c r="K573" s="774"/>
      <c r="L573" s="774"/>
      <c r="M573" s="774"/>
      <c r="N573" s="774"/>
      <c r="O573" s="774"/>
      <c r="P573" s="774"/>
      <c r="Q573" s="774"/>
      <c r="R573" s="774"/>
      <c r="S573" s="774"/>
      <c r="T573" s="774"/>
    </row>
    <row r="574" spans="1:20" ht="12.75" customHeight="1" x14ac:dyDescent="0.2">
      <c r="A574" s="774"/>
      <c r="B574" s="774"/>
      <c r="C574" s="774"/>
      <c r="D574" s="774"/>
      <c r="E574" s="774"/>
      <c r="F574" s="774"/>
      <c r="G574" s="774"/>
      <c r="H574" s="774"/>
      <c r="I574" s="774"/>
      <c r="J574" s="774"/>
      <c r="K574" s="774"/>
      <c r="L574" s="774"/>
      <c r="M574" s="774"/>
      <c r="N574" s="774"/>
      <c r="O574" s="774"/>
      <c r="P574" s="774"/>
      <c r="Q574" s="774"/>
      <c r="R574" s="774"/>
      <c r="S574" s="774"/>
      <c r="T574" s="774"/>
    </row>
    <row r="575" spans="1:20" ht="12.75" customHeight="1" x14ac:dyDescent="0.2">
      <c r="A575" s="774"/>
      <c r="B575" s="774"/>
      <c r="C575" s="774"/>
      <c r="D575" s="774"/>
      <c r="E575" s="774"/>
      <c r="F575" s="774"/>
      <c r="G575" s="774"/>
      <c r="H575" s="774"/>
      <c r="I575" s="774"/>
      <c r="J575" s="774"/>
      <c r="K575" s="774"/>
      <c r="L575" s="774"/>
      <c r="M575" s="774"/>
      <c r="N575" s="774"/>
      <c r="O575" s="774"/>
      <c r="P575" s="774"/>
      <c r="Q575" s="774"/>
      <c r="R575" s="774"/>
      <c r="S575" s="774"/>
      <c r="T575" s="774"/>
    </row>
    <row r="576" spans="1:20" ht="12.75" customHeight="1" x14ac:dyDescent="0.2">
      <c r="A576" s="774"/>
      <c r="B576" s="774"/>
      <c r="C576" s="774"/>
      <c r="D576" s="774"/>
      <c r="E576" s="774"/>
      <c r="F576" s="774"/>
      <c r="G576" s="774"/>
      <c r="H576" s="774"/>
      <c r="I576" s="774"/>
      <c r="J576" s="774"/>
      <c r="K576" s="774"/>
      <c r="L576" s="774"/>
      <c r="M576" s="774"/>
      <c r="N576" s="774"/>
      <c r="O576" s="774"/>
      <c r="P576" s="774"/>
      <c r="Q576" s="774"/>
      <c r="R576" s="774"/>
      <c r="S576" s="774"/>
      <c r="T576" s="774"/>
    </row>
    <row r="577" spans="1:20" ht="12.75" customHeight="1" x14ac:dyDescent="0.2">
      <c r="A577" s="774"/>
      <c r="B577" s="774"/>
      <c r="C577" s="774"/>
      <c r="D577" s="774"/>
      <c r="E577" s="774"/>
      <c r="F577" s="774"/>
      <c r="G577" s="774"/>
      <c r="H577" s="774"/>
      <c r="I577" s="774"/>
      <c r="J577" s="774"/>
      <c r="K577" s="774"/>
      <c r="L577" s="774"/>
      <c r="M577" s="774"/>
      <c r="N577" s="774"/>
      <c r="O577" s="774"/>
      <c r="P577" s="774"/>
      <c r="Q577" s="774"/>
      <c r="R577" s="774"/>
      <c r="S577" s="774"/>
      <c r="T577" s="774"/>
    </row>
    <row r="578" spans="1:20" ht="12.75" customHeight="1" x14ac:dyDescent="0.2">
      <c r="A578" s="774"/>
      <c r="B578" s="774"/>
      <c r="C578" s="774"/>
      <c r="D578" s="774"/>
      <c r="E578" s="774"/>
      <c r="F578" s="774"/>
      <c r="G578" s="774"/>
      <c r="H578" s="774"/>
      <c r="I578" s="774"/>
      <c r="J578" s="774"/>
      <c r="K578" s="774"/>
      <c r="L578" s="774"/>
      <c r="M578" s="774"/>
      <c r="N578" s="774"/>
      <c r="O578" s="774"/>
      <c r="P578" s="774"/>
      <c r="Q578" s="774"/>
      <c r="R578" s="774"/>
      <c r="S578" s="774"/>
      <c r="T578" s="774"/>
    </row>
    <row r="579" spans="1:20" ht="12.75" customHeight="1" x14ac:dyDescent="0.2">
      <c r="A579" s="774"/>
      <c r="B579" s="774"/>
      <c r="C579" s="774"/>
      <c r="D579" s="774"/>
      <c r="E579" s="774"/>
      <c r="F579" s="774"/>
      <c r="G579" s="774"/>
      <c r="H579" s="774"/>
      <c r="I579" s="774"/>
      <c r="J579" s="774"/>
      <c r="K579" s="774"/>
      <c r="L579" s="774"/>
      <c r="M579" s="774"/>
      <c r="N579" s="774"/>
      <c r="O579" s="774"/>
      <c r="P579" s="774"/>
      <c r="Q579" s="774"/>
      <c r="R579" s="774"/>
      <c r="S579" s="774"/>
      <c r="T579" s="774"/>
    </row>
    <row r="580" spans="1:20" ht="12.75" customHeight="1" x14ac:dyDescent="0.2">
      <c r="A580" s="774"/>
      <c r="B580" s="774"/>
      <c r="C580" s="774"/>
      <c r="D580" s="774"/>
      <c r="E580" s="774"/>
      <c r="F580" s="774"/>
      <c r="G580" s="774"/>
      <c r="H580" s="774"/>
      <c r="I580" s="774"/>
      <c r="J580" s="774"/>
      <c r="K580" s="774"/>
      <c r="L580" s="774"/>
      <c r="M580" s="774"/>
      <c r="N580" s="774"/>
      <c r="O580" s="774"/>
      <c r="P580" s="774"/>
      <c r="Q580" s="774"/>
      <c r="R580" s="774"/>
      <c r="S580" s="774"/>
      <c r="T580" s="774"/>
    </row>
    <row r="581" spans="1:20" ht="12.75" customHeight="1" x14ac:dyDescent="0.2">
      <c r="A581" s="774"/>
      <c r="B581" s="774"/>
      <c r="C581" s="774"/>
      <c r="D581" s="774"/>
      <c r="E581" s="774"/>
      <c r="F581" s="774"/>
      <c r="G581" s="774"/>
      <c r="H581" s="774"/>
      <c r="I581" s="774"/>
      <c r="J581" s="774"/>
      <c r="K581" s="774"/>
      <c r="L581" s="774"/>
      <c r="M581" s="774"/>
      <c r="N581" s="774"/>
      <c r="O581" s="774"/>
      <c r="P581" s="774"/>
      <c r="Q581" s="774"/>
      <c r="R581" s="774"/>
      <c r="S581" s="774"/>
      <c r="T581" s="774"/>
    </row>
    <row r="582" spans="1:20" ht="12.75" customHeight="1" x14ac:dyDescent="0.2">
      <c r="A582" s="774"/>
      <c r="B582" s="774"/>
      <c r="C582" s="774"/>
      <c r="D582" s="774"/>
      <c r="E582" s="774"/>
      <c r="F582" s="774"/>
      <c r="G582" s="774"/>
      <c r="H582" s="774"/>
      <c r="I582" s="774"/>
      <c r="J582" s="774"/>
      <c r="K582" s="774"/>
      <c r="L582" s="774"/>
      <c r="M582" s="774"/>
      <c r="N582" s="774"/>
      <c r="O582" s="774"/>
      <c r="P582" s="774"/>
      <c r="Q582" s="774"/>
      <c r="R582" s="774"/>
      <c r="S582" s="774"/>
      <c r="T582" s="774"/>
    </row>
    <row r="583" spans="1:20" ht="12.75" customHeight="1" x14ac:dyDescent="0.2">
      <c r="A583" s="774"/>
      <c r="B583" s="774"/>
      <c r="C583" s="774"/>
      <c r="D583" s="774"/>
      <c r="E583" s="774"/>
      <c r="F583" s="774"/>
      <c r="G583" s="774"/>
      <c r="H583" s="774"/>
      <c r="I583" s="774"/>
      <c r="J583" s="774"/>
      <c r="K583" s="774"/>
      <c r="L583" s="774"/>
      <c r="M583" s="774"/>
      <c r="N583" s="774"/>
      <c r="O583" s="774"/>
      <c r="P583" s="774"/>
      <c r="Q583" s="774"/>
      <c r="R583" s="774"/>
      <c r="S583" s="774"/>
      <c r="T583" s="774"/>
    </row>
    <row r="584" spans="1:20" ht="12.75" customHeight="1" x14ac:dyDescent="0.2">
      <c r="A584" s="774"/>
      <c r="B584" s="774"/>
      <c r="C584" s="774"/>
      <c r="D584" s="774"/>
      <c r="E584" s="774"/>
      <c r="F584" s="774"/>
      <c r="G584" s="774"/>
      <c r="H584" s="774"/>
      <c r="I584" s="774"/>
      <c r="J584" s="774"/>
      <c r="K584" s="774"/>
      <c r="L584" s="774"/>
      <c r="M584" s="774"/>
      <c r="N584" s="774"/>
      <c r="O584" s="774"/>
      <c r="P584" s="774"/>
      <c r="Q584" s="774"/>
      <c r="R584" s="774"/>
      <c r="S584" s="774"/>
      <c r="T584" s="774"/>
    </row>
    <row r="585" spans="1:20" ht="12.75" customHeight="1" x14ac:dyDescent="0.2">
      <c r="A585" s="774"/>
      <c r="B585" s="774"/>
      <c r="C585" s="774"/>
      <c r="D585" s="774"/>
      <c r="E585" s="774"/>
      <c r="F585" s="774"/>
      <c r="G585" s="774"/>
      <c r="H585" s="774"/>
      <c r="I585" s="774"/>
      <c r="J585" s="774"/>
      <c r="K585" s="774"/>
      <c r="L585" s="774"/>
      <c r="M585" s="774"/>
      <c r="N585" s="774"/>
      <c r="O585" s="774"/>
      <c r="P585" s="774"/>
      <c r="Q585" s="774"/>
      <c r="R585" s="774"/>
      <c r="S585" s="774"/>
      <c r="T585" s="774"/>
    </row>
    <row r="586" spans="1:20" ht="12.75" customHeight="1" x14ac:dyDescent="0.2">
      <c r="A586" s="774"/>
      <c r="B586" s="774"/>
      <c r="C586" s="774"/>
      <c r="D586" s="774"/>
      <c r="E586" s="774"/>
      <c r="F586" s="774"/>
      <c r="G586" s="774"/>
      <c r="H586" s="774"/>
      <c r="I586" s="774"/>
      <c r="J586" s="774"/>
      <c r="K586" s="774"/>
      <c r="L586" s="774"/>
      <c r="M586" s="774"/>
      <c r="N586" s="774"/>
      <c r="O586" s="774"/>
      <c r="P586" s="774"/>
      <c r="Q586" s="774"/>
      <c r="R586" s="774"/>
      <c r="S586" s="774"/>
      <c r="T586" s="774"/>
    </row>
    <row r="587" spans="1:20" ht="12.75" customHeight="1" x14ac:dyDescent="0.2">
      <c r="A587" s="774"/>
      <c r="B587" s="774"/>
      <c r="C587" s="774"/>
      <c r="D587" s="774"/>
      <c r="E587" s="774"/>
      <c r="F587" s="774"/>
      <c r="G587" s="774"/>
      <c r="H587" s="774"/>
      <c r="I587" s="774"/>
      <c r="J587" s="774"/>
      <c r="K587" s="774"/>
      <c r="L587" s="774"/>
      <c r="M587" s="774"/>
      <c r="N587" s="774"/>
      <c r="O587" s="774"/>
      <c r="P587" s="774"/>
      <c r="Q587" s="774"/>
      <c r="R587" s="774"/>
      <c r="S587" s="774"/>
      <c r="T587" s="774"/>
    </row>
    <row r="588" spans="1:20" ht="12.75" customHeight="1" x14ac:dyDescent="0.2">
      <c r="A588" s="774"/>
      <c r="B588" s="774"/>
      <c r="C588" s="774"/>
      <c r="D588" s="774"/>
      <c r="E588" s="774"/>
      <c r="F588" s="774"/>
      <c r="G588" s="774"/>
      <c r="H588" s="774"/>
      <c r="I588" s="774"/>
      <c r="J588" s="774"/>
      <c r="K588" s="774"/>
      <c r="L588" s="774"/>
      <c r="M588" s="774"/>
      <c r="N588" s="774"/>
      <c r="O588" s="774"/>
      <c r="P588" s="774"/>
      <c r="Q588" s="774"/>
      <c r="R588" s="774"/>
      <c r="S588" s="774"/>
      <c r="T588" s="774"/>
    </row>
    <row r="589" spans="1:20" ht="12.75" customHeight="1" x14ac:dyDescent="0.2">
      <c r="A589" s="774"/>
      <c r="B589" s="774"/>
      <c r="C589" s="774"/>
      <c r="D589" s="774"/>
      <c r="E589" s="774"/>
      <c r="F589" s="774"/>
      <c r="G589" s="774"/>
      <c r="H589" s="774"/>
      <c r="I589" s="774"/>
      <c r="J589" s="774"/>
      <c r="K589" s="774"/>
      <c r="L589" s="774"/>
      <c r="M589" s="774"/>
      <c r="N589" s="774"/>
      <c r="O589" s="774"/>
      <c r="P589" s="774"/>
      <c r="Q589" s="774"/>
      <c r="R589" s="774"/>
      <c r="S589" s="774"/>
      <c r="T589" s="774"/>
    </row>
    <row r="590" spans="1:20" ht="12.75" customHeight="1" x14ac:dyDescent="0.2">
      <c r="A590" s="774"/>
      <c r="B590" s="774"/>
      <c r="C590" s="774"/>
      <c r="D590" s="774"/>
      <c r="E590" s="774"/>
      <c r="F590" s="774"/>
      <c r="G590" s="774"/>
      <c r="H590" s="774"/>
      <c r="I590" s="774"/>
      <c r="J590" s="774"/>
      <c r="K590" s="774"/>
      <c r="L590" s="774"/>
      <c r="M590" s="774"/>
      <c r="N590" s="774"/>
      <c r="O590" s="774"/>
      <c r="P590" s="774"/>
      <c r="Q590" s="774"/>
      <c r="R590" s="774"/>
      <c r="S590" s="774"/>
      <c r="T590" s="774"/>
    </row>
    <row r="591" spans="1:20" ht="12.75" customHeight="1" x14ac:dyDescent="0.2">
      <c r="A591" s="774"/>
      <c r="B591" s="774"/>
      <c r="C591" s="774"/>
      <c r="D591" s="774"/>
      <c r="E591" s="774"/>
      <c r="F591" s="774"/>
      <c r="G591" s="774"/>
      <c r="H591" s="774"/>
      <c r="I591" s="774"/>
      <c r="J591" s="774"/>
      <c r="K591" s="774"/>
      <c r="L591" s="774"/>
      <c r="M591" s="774"/>
      <c r="N591" s="774"/>
      <c r="O591" s="774"/>
      <c r="P591" s="774"/>
      <c r="Q591" s="774"/>
      <c r="R591" s="774"/>
      <c r="S591" s="774"/>
      <c r="T591" s="774"/>
    </row>
    <row r="592" spans="1:20" ht="12.75" customHeight="1" x14ac:dyDescent="0.2">
      <c r="A592" s="774"/>
      <c r="B592" s="774"/>
      <c r="C592" s="774"/>
      <c r="D592" s="774"/>
      <c r="E592" s="774"/>
      <c r="F592" s="774"/>
      <c r="G592" s="774"/>
      <c r="H592" s="774"/>
      <c r="I592" s="774"/>
      <c r="J592" s="774"/>
      <c r="K592" s="774"/>
      <c r="L592" s="774"/>
      <c r="M592" s="774"/>
      <c r="N592" s="774"/>
      <c r="O592" s="774"/>
      <c r="P592" s="774"/>
      <c r="Q592" s="774"/>
      <c r="R592" s="774"/>
      <c r="S592" s="774"/>
      <c r="T592" s="774"/>
    </row>
    <row r="593" spans="1:20" ht="12.75" customHeight="1" x14ac:dyDescent="0.2">
      <c r="A593" s="774"/>
      <c r="B593" s="774"/>
      <c r="C593" s="774"/>
      <c r="D593" s="774"/>
      <c r="E593" s="774"/>
      <c r="F593" s="774"/>
      <c r="G593" s="774"/>
      <c r="H593" s="774"/>
      <c r="I593" s="774"/>
      <c r="J593" s="774"/>
      <c r="K593" s="774"/>
      <c r="L593" s="774"/>
      <c r="M593" s="774"/>
      <c r="N593" s="774"/>
      <c r="O593" s="774"/>
      <c r="P593" s="774"/>
      <c r="Q593" s="774"/>
      <c r="R593" s="774"/>
      <c r="S593" s="774"/>
      <c r="T593" s="774"/>
    </row>
    <row r="594" spans="1:20" ht="12.75" customHeight="1" x14ac:dyDescent="0.2">
      <c r="A594" s="774"/>
      <c r="B594" s="774"/>
      <c r="C594" s="774"/>
      <c r="D594" s="774"/>
      <c r="E594" s="774"/>
      <c r="F594" s="774"/>
      <c r="G594" s="774"/>
      <c r="H594" s="774"/>
      <c r="I594" s="774"/>
      <c r="J594" s="774"/>
      <c r="K594" s="774"/>
      <c r="L594" s="774"/>
      <c r="M594" s="774"/>
      <c r="N594" s="774"/>
      <c r="O594" s="774"/>
      <c r="P594" s="774"/>
      <c r="Q594" s="774"/>
      <c r="R594" s="774"/>
      <c r="S594" s="774"/>
      <c r="T594" s="774"/>
    </row>
    <row r="595" spans="1:20" ht="12.75" customHeight="1" x14ac:dyDescent="0.2">
      <c r="A595" s="774"/>
      <c r="B595" s="774"/>
      <c r="C595" s="774"/>
      <c r="D595" s="774"/>
      <c r="E595" s="774"/>
      <c r="F595" s="774"/>
      <c r="G595" s="774"/>
      <c r="H595" s="774"/>
      <c r="I595" s="774"/>
      <c r="J595" s="774"/>
      <c r="K595" s="774"/>
      <c r="L595" s="774"/>
      <c r="M595" s="774"/>
      <c r="N595" s="774"/>
      <c r="O595" s="774"/>
      <c r="P595" s="774"/>
      <c r="Q595" s="774"/>
      <c r="R595" s="774"/>
      <c r="S595" s="774"/>
      <c r="T595" s="774"/>
    </row>
    <row r="596" spans="1:20" ht="12.75" customHeight="1" x14ac:dyDescent="0.2">
      <c r="A596" s="774"/>
      <c r="B596" s="774"/>
      <c r="C596" s="774"/>
      <c r="D596" s="774"/>
      <c r="E596" s="774"/>
      <c r="F596" s="774"/>
      <c r="G596" s="774"/>
      <c r="H596" s="774"/>
      <c r="I596" s="774"/>
      <c r="J596" s="774"/>
      <c r="K596" s="774"/>
      <c r="L596" s="774"/>
      <c r="M596" s="774"/>
      <c r="N596" s="774"/>
      <c r="O596" s="774"/>
      <c r="P596" s="774"/>
      <c r="Q596" s="774"/>
      <c r="R596" s="774"/>
      <c r="S596" s="774"/>
      <c r="T596" s="774"/>
    </row>
    <row r="597" spans="1:20" ht="12.75" customHeight="1" x14ac:dyDescent="0.2">
      <c r="A597" s="774"/>
      <c r="B597" s="774"/>
      <c r="C597" s="774"/>
      <c r="D597" s="774"/>
      <c r="E597" s="774"/>
      <c r="F597" s="774"/>
      <c r="G597" s="774"/>
      <c r="H597" s="774"/>
      <c r="I597" s="774"/>
      <c r="J597" s="774"/>
      <c r="K597" s="774"/>
      <c r="L597" s="774"/>
      <c r="M597" s="774"/>
      <c r="N597" s="774"/>
      <c r="O597" s="774"/>
      <c r="P597" s="774"/>
      <c r="Q597" s="774"/>
      <c r="R597" s="774"/>
      <c r="S597" s="774"/>
      <c r="T597" s="774"/>
    </row>
    <row r="598" spans="1:20" ht="12.75" customHeight="1" x14ac:dyDescent="0.2">
      <c r="A598" s="774"/>
      <c r="B598" s="774"/>
      <c r="C598" s="774"/>
      <c r="D598" s="774"/>
      <c r="E598" s="774"/>
      <c r="F598" s="774"/>
      <c r="G598" s="774"/>
      <c r="H598" s="774"/>
      <c r="I598" s="774"/>
      <c r="J598" s="774"/>
      <c r="K598" s="774"/>
      <c r="L598" s="774"/>
      <c r="M598" s="774"/>
      <c r="N598" s="774"/>
      <c r="O598" s="774"/>
      <c r="P598" s="774"/>
      <c r="Q598" s="774"/>
      <c r="R598" s="774"/>
      <c r="S598" s="774"/>
      <c r="T598" s="774"/>
    </row>
    <row r="599" spans="1:20" ht="12.75" customHeight="1" x14ac:dyDescent="0.2">
      <c r="A599" s="774"/>
      <c r="B599" s="774"/>
      <c r="C599" s="774"/>
      <c r="D599" s="774"/>
      <c r="E599" s="774"/>
      <c r="F599" s="774"/>
      <c r="G599" s="774"/>
      <c r="H599" s="774"/>
      <c r="I599" s="774"/>
      <c r="J599" s="774"/>
      <c r="K599" s="774"/>
      <c r="L599" s="774"/>
      <c r="M599" s="774"/>
      <c r="N599" s="774"/>
      <c r="O599" s="774"/>
      <c r="P599" s="774"/>
      <c r="Q599" s="774"/>
      <c r="R599" s="774"/>
      <c r="S599" s="774"/>
      <c r="T599" s="774"/>
    </row>
    <row r="600" spans="1:20" ht="12.75" customHeight="1" x14ac:dyDescent="0.2">
      <c r="A600" s="774"/>
      <c r="B600" s="774"/>
      <c r="C600" s="774"/>
      <c r="D600" s="774"/>
      <c r="E600" s="774"/>
      <c r="F600" s="774"/>
      <c r="G600" s="774"/>
      <c r="H600" s="774"/>
      <c r="I600" s="774"/>
      <c r="J600" s="774"/>
      <c r="K600" s="774"/>
      <c r="L600" s="774"/>
      <c r="M600" s="774"/>
      <c r="N600" s="774"/>
      <c r="O600" s="774"/>
      <c r="P600" s="774"/>
      <c r="Q600" s="774"/>
      <c r="R600" s="774"/>
      <c r="S600" s="774"/>
      <c r="T600" s="774"/>
    </row>
    <row r="601" spans="1:20" ht="12.75" customHeight="1" x14ac:dyDescent="0.2">
      <c r="A601" s="774"/>
      <c r="B601" s="774"/>
      <c r="C601" s="774"/>
      <c r="D601" s="774"/>
      <c r="E601" s="774"/>
      <c r="F601" s="774"/>
      <c r="G601" s="774"/>
      <c r="H601" s="774"/>
      <c r="I601" s="774"/>
      <c r="J601" s="774"/>
      <c r="K601" s="774"/>
      <c r="L601" s="774"/>
      <c r="M601" s="774"/>
      <c r="N601" s="774"/>
      <c r="O601" s="774"/>
      <c r="P601" s="774"/>
      <c r="Q601" s="774"/>
      <c r="R601" s="774"/>
      <c r="S601" s="774"/>
      <c r="T601" s="774"/>
    </row>
    <row r="602" spans="1:20" ht="12.75" customHeight="1" x14ac:dyDescent="0.2">
      <c r="A602" s="774"/>
      <c r="B602" s="774"/>
      <c r="C602" s="774"/>
      <c r="D602" s="774"/>
      <c r="E602" s="774"/>
      <c r="F602" s="774"/>
      <c r="G602" s="774"/>
      <c r="H602" s="774"/>
      <c r="I602" s="774"/>
      <c r="J602" s="774"/>
      <c r="K602" s="774"/>
      <c r="L602" s="774"/>
      <c r="M602" s="774"/>
      <c r="N602" s="774"/>
      <c r="O602" s="774"/>
      <c r="P602" s="774"/>
      <c r="Q602" s="774"/>
      <c r="R602" s="774"/>
      <c r="S602" s="774"/>
      <c r="T602" s="774"/>
    </row>
    <row r="603" spans="1:20" ht="12.75" customHeight="1" x14ac:dyDescent="0.2">
      <c r="A603" s="774"/>
      <c r="B603" s="774"/>
      <c r="C603" s="774"/>
      <c r="D603" s="774"/>
      <c r="E603" s="774"/>
      <c r="F603" s="774"/>
      <c r="G603" s="774"/>
      <c r="H603" s="774"/>
      <c r="I603" s="774"/>
      <c r="J603" s="774"/>
      <c r="K603" s="774"/>
      <c r="L603" s="774"/>
      <c r="M603" s="774"/>
      <c r="N603" s="774"/>
      <c r="O603" s="774"/>
      <c r="P603" s="774"/>
      <c r="Q603" s="774"/>
      <c r="R603" s="774"/>
      <c r="S603" s="774"/>
      <c r="T603" s="774"/>
    </row>
    <row r="604" spans="1:20" ht="12.75" customHeight="1" x14ac:dyDescent="0.2">
      <c r="A604" s="774"/>
      <c r="B604" s="774"/>
      <c r="C604" s="774"/>
      <c r="D604" s="774"/>
      <c r="E604" s="774"/>
      <c r="F604" s="774"/>
      <c r="G604" s="774"/>
      <c r="H604" s="774"/>
      <c r="I604" s="774"/>
      <c r="J604" s="774"/>
      <c r="K604" s="774"/>
      <c r="L604" s="774"/>
      <c r="M604" s="774"/>
      <c r="N604" s="774"/>
      <c r="O604" s="774"/>
      <c r="P604" s="774"/>
      <c r="Q604" s="774"/>
      <c r="R604" s="774"/>
      <c r="S604" s="774"/>
      <c r="T604" s="774"/>
    </row>
    <row r="605" spans="1:20" ht="12.75" customHeight="1" x14ac:dyDescent="0.2">
      <c r="A605" s="774"/>
      <c r="B605" s="774"/>
      <c r="C605" s="774"/>
      <c r="D605" s="774"/>
      <c r="E605" s="774"/>
      <c r="F605" s="774"/>
      <c r="G605" s="774"/>
      <c r="H605" s="774"/>
      <c r="I605" s="774"/>
      <c r="J605" s="774"/>
      <c r="K605" s="774"/>
      <c r="L605" s="774"/>
      <c r="M605" s="774"/>
      <c r="N605" s="774"/>
      <c r="O605" s="774"/>
      <c r="P605" s="774"/>
      <c r="Q605" s="774"/>
      <c r="R605" s="774"/>
      <c r="S605" s="774"/>
      <c r="T605" s="774"/>
    </row>
    <row r="606" spans="1:20" ht="12.75" customHeight="1" x14ac:dyDescent="0.2">
      <c r="A606" s="774"/>
      <c r="B606" s="774"/>
      <c r="C606" s="774"/>
      <c r="D606" s="774"/>
      <c r="E606" s="774"/>
      <c r="F606" s="774"/>
      <c r="G606" s="774"/>
      <c r="H606" s="774"/>
      <c r="I606" s="774"/>
      <c r="J606" s="774"/>
      <c r="K606" s="774"/>
      <c r="L606" s="774"/>
      <c r="M606" s="774"/>
      <c r="N606" s="774"/>
      <c r="O606" s="774"/>
      <c r="P606" s="774"/>
      <c r="Q606" s="774"/>
      <c r="R606" s="774"/>
      <c r="S606" s="774"/>
      <c r="T606" s="774"/>
    </row>
    <row r="607" spans="1:20" ht="12.75" customHeight="1" x14ac:dyDescent="0.2">
      <c r="A607" s="774"/>
      <c r="B607" s="774"/>
      <c r="C607" s="774"/>
      <c r="D607" s="774"/>
      <c r="E607" s="774"/>
      <c r="F607" s="774"/>
      <c r="G607" s="774"/>
      <c r="H607" s="774"/>
      <c r="I607" s="774"/>
      <c r="J607" s="774"/>
      <c r="K607" s="774"/>
      <c r="L607" s="774"/>
      <c r="M607" s="774"/>
      <c r="N607" s="774"/>
      <c r="O607" s="774"/>
      <c r="P607" s="774"/>
      <c r="Q607" s="774"/>
      <c r="R607" s="774"/>
      <c r="S607" s="774"/>
      <c r="T607" s="774"/>
    </row>
    <row r="608" spans="1:20" ht="12.75" customHeight="1" x14ac:dyDescent="0.2">
      <c r="A608" s="774"/>
      <c r="B608" s="774"/>
      <c r="C608" s="774"/>
      <c r="D608" s="774"/>
      <c r="E608" s="774"/>
      <c r="F608" s="774"/>
      <c r="G608" s="774"/>
      <c r="H608" s="774"/>
      <c r="I608" s="774"/>
      <c r="J608" s="774"/>
      <c r="K608" s="774"/>
      <c r="L608" s="774"/>
      <c r="M608" s="774"/>
      <c r="N608" s="774"/>
      <c r="O608" s="774"/>
      <c r="P608" s="774"/>
      <c r="Q608" s="774"/>
      <c r="R608" s="774"/>
      <c r="S608" s="774"/>
      <c r="T608" s="774"/>
    </row>
    <row r="609" spans="1:20" ht="12.75" customHeight="1" x14ac:dyDescent="0.2">
      <c r="A609" s="774"/>
      <c r="B609" s="774"/>
      <c r="C609" s="774"/>
      <c r="D609" s="774"/>
      <c r="E609" s="774"/>
      <c r="F609" s="774"/>
      <c r="G609" s="774"/>
      <c r="H609" s="774"/>
      <c r="I609" s="774"/>
      <c r="J609" s="774"/>
      <c r="K609" s="774"/>
      <c r="L609" s="774"/>
      <c r="M609" s="774"/>
      <c r="N609" s="774"/>
      <c r="O609" s="774"/>
      <c r="P609" s="774"/>
      <c r="Q609" s="774"/>
      <c r="R609" s="774"/>
      <c r="S609" s="774"/>
      <c r="T609" s="774"/>
    </row>
    <row r="610" spans="1:20" ht="12.75" customHeight="1" x14ac:dyDescent="0.2">
      <c r="A610" s="774"/>
      <c r="B610" s="774"/>
      <c r="C610" s="774"/>
      <c r="D610" s="774"/>
      <c r="E610" s="774"/>
      <c r="F610" s="774"/>
      <c r="G610" s="774"/>
      <c r="H610" s="774"/>
      <c r="I610" s="774"/>
      <c r="J610" s="774"/>
      <c r="K610" s="774"/>
      <c r="L610" s="774"/>
      <c r="M610" s="774"/>
      <c r="N610" s="774"/>
      <c r="O610" s="774"/>
      <c r="P610" s="774"/>
      <c r="Q610" s="774"/>
      <c r="R610" s="774"/>
      <c r="S610" s="774"/>
      <c r="T610" s="774"/>
    </row>
    <row r="611" spans="1:20" ht="12.75" customHeight="1" x14ac:dyDescent="0.2">
      <c r="A611" s="774"/>
      <c r="B611" s="774"/>
      <c r="C611" s="774"/>
      <c r="D611" s="774"/>
      <c r="E611" s="774"/>
      <c r="F611" s="774"/>
      <c r="G611" s="774"/>
      <c r="H611" s="774"/>
      <c r="I611" s="774"/>
      <c r="J611" s="774"/>
      <c r="K611" s="774"/>
      <c r="L611" s="774"/>
      <c r="M611" s="774"/>
      <c r="N611" s="774"/>
      <c r="O611" s="774"/>
      <c r="P611" s="774"/>
      <c r="Q611" s="774"/>
      <c r="R611" s="774"/>
      <c r="S611" s="774"/>
      <c r="T611" s="774"/>
    </row>
    <row r="612" spans="1:20" ht="12.75" customHeight="1" x14ac:dyDescent="0.2">
      <c r="A612" s="774"/>
      <c r="B612" s="774"/>
      <c r="C612" s="774"/>
      <c r="D612" s="774"/>
      <c r="E612" s="774"/>
      <c r="F612" s="774"/>
      <c r="G612" s="774"/>
      <c r="H612" s="774"/>
      <c r="I612" s="774"/>
      <c r="J612" s="774"/>
      <c r="K612" s="774"/>
      <c r="L612" s="774"/>
      <c r="M612" s="774"/>
      <c r="N612" s="774"/>
      <c r="O612" s="774"/>
      <c r="P612" s="774"/>
      <c r="Q612" s="774"/>
      <c r="R612" s="774"/>
      <c r="S612" s="774"/>
      <c r="T612" s="774"/>
    </row>
    <row r="613" spans="1:20" ht="12.75" customHeight="1" x14ac:dyDescent="0.2">
      <c r="A613" s="774"/>
      <c r="B613" s="774"/>
      <c r="C613" s="774"/>
      <c r="D613" s="774"/>
      <c r="E613" s="774"/>
      <c r="F613" s="774"/>
      <c r="G613" s="774"/>
      <c r="H613" s="774"/>
      <c r="I613" s="774"/>
      <c r="J613" s="774"/>
      <c r="K613" s="774"/>
      <c r="L613" s="774"/>
      <c r="M613" s="774"/>
      <c r="N613" s="774"/>
      <c r="O613" s="774"/>
      <c r="P613" s="774"/>
      <c r="Q613" s="774"/>
      <c r="R613" s="774"/>
      <c r="S613" s="774"/>
      <c r="T613" s="774"/>
    </row>
    <row r="614" spans="1:20" ht="12.75" customHeight="1" x14ac:dyDescent="0.2">
      <c r="A614" s="774"/>
      <c r="B614" s="774"/>
      <c r="C614" s="774"/>
      <c r="D614" s="774"/>
      <c r="E614" s="774"/>
      <c r="F614" s="774"/>
      <c r="G614" s="774"/>
      <c r="H614" s="774"/>
      <c r="I614" s="774"/>
      <c r="J614" s="774"/>
      <c r="K614" s="774"/>
      <c r="L614" s="774"/>
      <c r="M614" s="774"/>
      <c r="N614" s="774"/>
      <c r="O614" s="774"/>
      <c r="P614" s="774"/>
      <c r="Q614" s="774"/>
      <c r="R614" s="774"/>
      <c r="S614" s="774"/>
      <c r="T614" s="774"/>
    </row>
    <row r="615" spans="1:20" ht="12.75" customHeight="1" x14ac:dyDescent="0.2">
      <c r="A615" s="774"/>
      <c r="B615" s="774"/>
      <c r="C615" s="774"/>
      <c r="D615" s="774"/>
      <c r="E615" s="774"/>
      <c r="F615" s="774"/>
      <c r="G615" s="774"/>
      <c r="H615" s="774"/>
      <c r="I615" s="774"/>
      <c r="J615" s="774"/>
      <c r="K615" s="774"/>
      <c r="L615" s="774"/>
      <c r="M615" s="774"/>
      <c r="N615" s="774"/>
      <c r="O615" s="774"/>
      <c r="P615" s="774"/>
      <c r="Q615" s="774"/>
      <c r="R615" s="774"/>
      <c r="S615" s="774"/>
      <c r="T615" s="774"/>
    </row>
    <row r="616" spans="1:20" ht="12.75" customHeight="1" x14ac:dyDescent="0.2">
      <c r="A616" s="774"/>
      <c r="B616" s="774"/>
      <c r="C616" s="774"/>
      <c r="D616" s="774"/>
      <c r="E616" s="774"/>
      <c r="F616" s="774"/>
      <c r="G616" s="774"/>
      <c r="H616" s="774"/>
      <c r="I616" s="774"/>
      <c r="J616" s="774"/>
      <c r="K616" s="774"/>
      <c r="L616" s="774"/>
      <c r="M616" s="774"/>
      <c r="N616" s="774"/>
      <c r="O616" s="774"/>
      <c r="P616" s="774"/>
      <c r="Q616" s="774"/>
      <c r="R616" s="774"/>
      <c r="S616" s="774"/>
      <c r="T616" s="774"/>
    </row>
    <row r="617" spans="1:20" ht="12.75" customHeight="1" x14ac:dyDescent="0.2">
      <c r="A617" s="774"/>
      <c r="B617" s="774"/>
      <c r="C617" s="774"/>
      <c r="D617" s="774"/>
      <c r="E617" s="774"/>
      <c r="F617" s="774"/>
      <c r="G617" s="774"/>
      <c r="H617" s="774"/>
      <c r="I617" s="774"/>
      <c r="J617" s="774"/>
      <c r="K617" s="774"/>
      <c r="L617" s="774"/>
      <c r="M617" s="774"/>
      <c r="N617" s="774"/>
      <c r="O617" s="774"/>
      <c r="P617" s="774"/>
      <c r="Q617" s="774"/>
      <c r="R617" s="774"/>
      <c r="S617" s="774"/>
      <c r="T617" s="774"/>
    </row>
    <row r="618" spans="1:20" ht="12.75" customHeight="1" x14ac:dyDescent="0.2">
      <c r="A618" s="774"/>
      <c r="B618" s="774"/>
      <c r="C618" s="774"/>
      <c r="D618" s="774"/>
      <c r="E618" s="774"/>
      <c r="F618" s="774"/>
      <c r="G618" s="774"/>
      <c r="H618" s="774"/>
      <c r="I618" s="774"/>
      <c r="J618" s="774"/>
      <c r="K618" s="774"/>
      <c r="L618" s="774"/>
      <c r="M618" s="774"/>
      <c r="N618" s="774"/>
      <c r="O618" s="774"/>
      <c r="P618" s="774"/>
      <c r="Q618" s="774"/>
      <c r="R618" s="774"/>
      <c r="S618" s="774"/>
      <c r="T618" s="774"/>
    </row>
    <row r="619" spans="1:20" ht="12.75" customHeight="1" x14ac:dyDescent="0.2">
      <c r="A619" s="774"/>
      <c r="B619" s="774"/>
      <c r="C619" s="774"/>
      <c r="D619" s="774"/>
      <c r="E619" s="774"/>
      <c r="F619" s="774"/>
      <c r="G619" s="774"/>
      <c r="H619" s="774"/>
      <c r="I619" s="774"/>
      <c r="J619" s="774"/>
      <c r="K619" s="774"/>
      <c r="L619" s="774"/>
      <c r="M619" s="774"/>
      <c r="N619" s="774"/>
      <c r="O619" s="774"/>
      <c r="P619" s="774"/>
      <c r="Q619" s="774"/>
      <c r="R619" s="774"/>
      <c r="S619" s="774"/>
      <c r="T619" s="774"/>
    </row>
    <row r="620" spans="1:20" ht="12.75" customHeight="1" x14ac:dyDescent="0.2">
      <c r="A620" s="774"/>
      <c r="B620" s="774"/>
      <c r="C620" s="774"/>
      <c r="D620" s="774"/>
      <c r="E620" s="774"/>
      <c r="F620" s="774"/>
      <c r="G620" s="774"/>
      <c r="H620" s="774"/>
      <c r="I620" s="774"/>
      <c r="J620" s="774"/>
      <c r="K620" s="774"/>
      <c r="L620" s="774"/>
      <c r="M620" s="774"/>
      <c r="N620" s="774"/>
      <c r="O620" s="774"/>
      <c r="P620" s="774"/>
      <c r="Q620" s="774"/>
      <c r="R620" s="774"/>
      <c r="S620" s="774"/>
      <c r="T620" s="774"/>
    </row>
    <row r="621" spans="1:20" ht="12.75" customHeight="1" x14ac:dyDescent="0.2">
      <c r="A621" s="774"/>
      <c r="B621" s="774"/>
      <c r="C621" s="774"/>
      <c r="D621" s="774"/>
      <c r="E621" s="774"/>
      <c r="F621" s="774"/>
      <c r="G621" s="774"/>
      <c r="H621" s="774"/>
      <c r="I621" s="774"/>
      <c r="J621" s="774"/>
      <c r="K621" s="774"/>
      <c r="L621" s="774"/>
      <c r="M621" s="774"/>
      <c r="N621" s="774"/>
      <c r="O621" s="774"/>
      <c r="P621" s="774"/>
      <c r="Q621" s="774"/>
      <c r="R621" s="774"/>
      <c r="S621" s="774"/>
      <c r="T621" s="774"/>
    </row>
    <row r="622" spans="1:20" ht="12.75" customHeight="1" x14ac:dyDescent="0.2">
      <c r="A622" s="774"/>
      <c r="B622" s="774"/>
      <c r="C622" s="774"/>
      <c r="D622" s="774"/>
      <c r="E622" s="774"/>
      <c r="F622" s="774"/>
      <c r="G622" s="774"/>
      <c r="H622" s="774"/>
      <c r="I622" s="774"/>
      <c r="J622" s="774"/>
      <c r="K622" s="774"/>
      <c r="L622" s="774"/>
      <c r="M622" s="774"/>
      <c r="N622" s="774"/>
      <c r="O622" s="774"/>
      <c r="P622" s="774"/>
      <c r="Q622" s="774"/>
      <c r="R622" s="774"/>
      <c r="S622" s="774"/>
      <c r="T622" s="774"/>
    </row>
    <row r="623" spans="1:20" ht="12.75" customHeight="1" x14ac:dyDescent="0.2">
      <c r="A623" s="774"/>
      <c r="B623" s="774"/>
      <c r="C623" s="774"/>
      <c r="D623" s="774"/>
      <c r="E623" s="774"/>
      <c r="F623" s="774"/>
      <c r="G623" s="774"/>
      <c r="H623" s="774"/>
      <c r="I623" s="774"/>
      <c r="J623" s="774"/>
      <c r="K623" s="774"/>
      <c r="L623" s="774"/>
      <c r="M623" s="774"/>
      <c r="N623" s="774"/>
      <c r="O623" s="774"/>
      <c r="P623" s="774"/>
      <c r="Q623" s="774"/>
      <c r="R623" s="774"/>
      <c r="S623" s="774"/>
      <c r="T623" s="774"/>
    </row>
    <row r="624" spans="1:20" ht="12.75" customHeight="1" x14ac:dyDescent="0.2">
      <c r="A624" s="774"/>
      <c r="B624" s="774"/>
      <c r="C624" s="774"/>
      <c r="D624" s="774"/>
      <c r="E624" s="774"/>
      <c r="F624" s="774"/>
      <c r="G624" s="774"/>
      <c r="H624" s="774"/>
      <c r="I624" s="774"/>
      <c r="J624" s="774"/>
      <c r="K624" s="774"/>
      <c r="L624" s="774"/>
      <c r="M624" s="774"/>
      <c r="N624" s="774"/>
      <c r="O624" s="774"/>
      <c r="P624" s="774"/>
      <c r="Q624" s="774"/>
      <c r="R624" s="774"/>
      <c r="S624" s="774"/>
      <c r="T624" s="774"/>
    </row>
    <row r="625" spans="1:20" ht="12.75" customHeight="1" x14ac:dyDescent="0.2">
      <c r="A625" s="774"/>
      <c r="B625" s="774"/>
      <c r="C625" s="774"/>
      <c r="D625" s="774"/>
      <c r="E625" s="774"/>
      <c r="F625" s="774"/>
      <c r="G625" s="774"/>
      <c r="H625" s="774"/>
      <c r="I625" s="774"/>
      <c r="J625" s="774"/>
      <c r="K625" s="774"/>
      <c r="L625" s="774"/>
      <c r="M625" s="774"/>
      <c r="N625" s="774"/>
      <c r="O625" s="774"/>
      <c r="P625" s="774"/>
      <c r="Q625" s="774"/>
      <c r="R625" s="774"/>
      <c r="S625" s="774"/>
      <c r="T625" s="774"/>
    </row>
    <row r="626" spans="1:20" ht="12.75" customHeight="1" x14ac:dyDescent="0.2">
      <c r="A626" s="774"/>
      <c r="B626" s="774"/>
      <c r="C626" s="774"/>
      <c r="D626" s="774"/>
      <c r="E626" s="774"/>
      <c r="F626" s="774"/>
      <c r="G626" s="774"/>
      <c r="H626" s="774"/>
      <c r="I626" s="774"/>
      <c r="J626" s="774"/>
      <c r="K626" s="774"/>
      <c r="L626" s="774"/>
      <c r="M626" s="774"/>
      <c r="N626" s="774"/>
      <c r="O626" s="774"/>
      <c r="P626" s="774"/>
      <c r="Q626" s="774"/>
      <c r="R626" s="774"/>
      <c r="S626" s="774"/>
      <c r="T626" s="774"/>
    </row>
    <row r="627" spans="1:20" ht="12.75" customHeight="1" x14ac:dyDescent="0.2">
      <c r="A627" s="774"/>
      <c r="B627" s="774"/>
      <c r="C627" s="774"/>
      <c r="D627" s="774"/>
      <c r="E627" s="774"/>
      <c r="F627" s="774"/>
      <c r="G627" s="774"/>
      <c r="H627" s="774"/>
      <c r="I627" s="774"/>
      <c r="J627" s="774"/>
      <c r="K627" s="774"/>
      <c r="L627" s="774"/>
      <c r="M627" s="774"/>
      <c r="N627" s="774"/>
      <c r="O627" s="774"/>
      <c r="P627" s="774"/>
      <c r="Q627" s="774"/>
      <c r="R627" s="774"/>
      <c r="S627" s="774"/>
      <c r="T627" s="774"/>
    </row>
    <row r="628" spans="1:20" ht="12.75" customHeight="1" x14ac:dyDescent="0.2">
      <c r="A628" s="774"/>
      <c r="B628" s="774"/>
      <c r="C628" s="774"/>
      <c r="D628" s="774"/>
      <c r="E628" s="774"/>
      <c r="F628" s="774"/>
      <c r="G628" s="774"/>
      <c r="H628" s="774"/>
      <c r="I628" s="774"/>
      <c r="J628" s="774"/>
      <c r="K628" s="774"/>
      <c r="L628" s="774"/>
      <c r="M628" s="774"/>
      <c r="N628" s="774"/>
      <c r="O628" s="774"/>
      <c r="P628" s="774"/>
      <c r="Q628" s="774"/>
      <c r="R628" s="774"/>
      <c r="S628" s="774"/>
      <c r="T628" s="774"/>
    </row>
    <row r="629" spans="1:20" ht="12.75" customHeight="1" x14ac:dyDescent="0.2">
      <c r="A629" s="774"/>
      <c r="B629" s="774"/>
      <c r="C629" s="774"/>
      <c r="D629" s="774"/>
      <c r="E629" s="774"/>
      <c r="F629" s="774"/>
      <c r="G629" s="774"/>
      <c r="H629" s="774"/>
      <c r="I629" s="774"/>
      <c r="J629" s="774"/>
      <c r="K629" s="774"/>
      <c r="L629" s="774"/>
      <c r="M629" s="774"/>
      <c r="N629" s="774"/>
      <c r="O629" s="774"/>
      <c r="P629" s="774"/>
      <c r="Q629" s="774"/>
      <c r="R629" s="774"/>
      <c r="S629" s="774"/>
      <c r="T629" s="774"/>
    </row>
    <row r="630" spans="1:20" ht="12.75" customHeight="1" x14ac:dyDescent="0.2">
      <c r="A630" s="774"/>
      <c r="B630" s="774"/>
      <c r="C630" s="774"/>
      <c r="D630" s="774"/>
      <c r="E630" s="774"/>
      <c r="F630" s="774"/>
      <c r="G630" s="774"/>
      <c r="H630" s="774"/>
      <c r="I630" s="774"/>
      <c r="J630" s="774"/>
      <c r="K630" s="774"/>
      <c r="L630" s="774"/>
      <c r="M630" s="774"/>
      <c r="N630" s="774"/>
      <c r="O630" s="774"/>
      <c r="P630" s="774"/>
      <c r="Q630" s="774"/>
      <c r="R630" s="774"/>
      <c r="S630" s="774"/>
      <c r="T630" s="774"/>
    </row>
    <row r="631" spans="1:20" ht="12.75" customHeight="1" x14ac:dyDescent="0.2">
      <c r="A631" s="774"/>
      <c r="B631" s="774"/>
      <c r="C631" s="774"/>
      <c r="D631" s="774"/>
      <c r="E631" s="774"/>
      <c r="F631" s="774"/>
      <c r="G631" s="774"/>
      <c r="H631" s="774"/>
      <c r="I631" s="774"/>
      <c r="J631" s="774"/>
      <c r="K631" s="774"/>
      <c r="L631" s="774"/>
      <c r="M631" s="774"/>
      <c r="N631" s="774"/>
      <c r="O631" s="774"/>
      <c r="P631" s="774"/>
      <c r="Q631" s="774"/>
      <c r="R631" s="774"/>
      <c r="S631" s="774"/>
      <c r="T631" s="774"/>
    </row>
    <row r="632" spans="1:20" ht="12.75" customHeight="1" x14ac:dyDescent="0.2">
      <c r="A632" s="774"/>
      <c r="B632" s="774"/>
      <c r="C632" s="774"/>
      <c r="D632" s="774"/>
      <c r="E632" s="774"/>
      <c r="F632" s="774"/>
      <c r="G632" s="774"/>
      <c r="H632" s="774"/>
      <c r="I632" s="774"/>
      <c r="J632" s="774"/>
      <c r="K632" s="774"/>
      <c r="L632" s="774"/>
      <c r="M632" s="774"/>
      <c r="N632" s="774"/>
      <c r="O632" s="774"/>
      <c r="P632" s="774"/>
      <c r="Q632" s="774"/>
      <c r="R632" s="774"/>
      <c r="S632" s="774"/>
      <c r="T632" s="774"/>
    </row>
    <row r="633" spans="1:20" ht="12.75" customHeight="1" x14ac:dyDescent="0.2">
      <c r="A633" s="774"/>
      <c r="B633" s="774"/>
      <c r="C633" s="774"/>
      <c r="D633" s="774"/>
      <c r="E633" s="774"/>
      <c r="F633" s="774"/>
      <c r="G633" s="774"/>
      <c r="H633" s="774"/>
      <c r="I633" s="774"/>
      <c r="J633" s="774"/>
      <c r="K633" s="774"/>
      <c r="L633" s="774"/>
      <c r="M633" s="774"/>
      <c r="N633" s="774"/>
      <c r="O633" s="774"/>
      <c r="P633" s="774"/>
      <c r="Q633" s="774"/>
      <c r="R633" s="774"/>
      <c r="S633" s="774"/>
      <c r="T633" s="774"/>
    </row>
    <row r="634" spans="1:20" ht="12.75" customHeight="1" x14ac:dyDescent="0.2">
      <c r="A634" s="774"/>
      <c r="B634" s="774"/>
      <c r="C634" s="774"/>
      <c r="D634" s="774"/>
      <c r="E634" s="774"/>
      <c r="F634" s="774"/>
      <c r="G634" s="774"/>
      <c r="H634" s="774"/>
      <c r="I634" s="774"/>
      <c r="J634" s="774"/>
      <c r="K634" s="774"/>
      <c r="L634" s="774"/>
      <c r="M634" s="774"/>
      <c r="N634" s="774"/>
      <c r="O634" s="774"/>
      <c r="P634" s="774"/>
      <c r="Q634" s="774"/>
      <c r="R634" s="774"/>
      <c r="S634" s="774"/>
      <c r="T634" s="774"/>
    </row>
    <row r="635" spans="1:20" ht="12.75" customHeight="1" x14ac:dyDescent="0.2">
      <c r="A635" s="774"/>
      <c r="B635" s="774"/>
      <c r="C635" s="774"/>
      <c r="D635" s="774"/>
      <c r="E635" s="774"/>
      <c r="F635" s="774"/>
      <c r="G635" s="774"/>
      <c r="H635" s="774"/>
      <c r="I635" s="774"/>
      <c r="J635" s="774"/>
      <c r="K635" s="774"/>
      <c r="L635" s="774"/>
      <c r="M635" s="774"/>
      <c r="N635" s="774"/>
      <c r="O635" s="774"/>
      <c r="P635" s="774"/>
      <c r="Q635" s="774"/>
      <c r="R635" s="774"/>
      <c r="S635" s="774"/>
      <c r="T635" s="774"/>
    </row>
    <row r="636" spans="1:20" ht="12.75" customHeight="1" x14ac:dyDescent="0.2">
      <c r="A636" s="774"/>
      <c r="B636" s="774"/>
      <c r="C636" s="774"/>
      <c r="D636" s="774"/>
      <c r="E636" s="774"/>
      <c r="F636" s="774"/>
      <c r="G636" s="774"/>
      <c r="H636" s="774"/>
      <c r="I636" s="774"/>
      <c r="J636" s="774"/>
      <c r="K636" s="774"/>
      <c r="L636" s="774"/>
      <c r="M636" s="774"/>
      <c r="N636" s="774"/>
      <c r="O636" s="774"/>
      <c r="P636" s="774"/>
      <c r="Q636" s="774"/>
      <c r="R636" s="774"/>
      <c r="S636" s="774"/>
      <c r="T636" s="774"/>
    </row>
    <row r="637" spans="1:20" ht="12.75" customHeight="1" x14ac:dyDescent="0.2">
      <c r="A637" s="774"/>
      <c r="B637" s="774"/>
      <c r="C637" s="774"/>
      <c r="D637" s="774"/>
      <c r="E637" s="774"/>
      <c r="F637" s="774"/>
      <c r="G637" s="774"/>
      <c r="H637" s="774"/>
      <c r="I637" s="774"/>
      <c r="J637" s="774"/>
      <c r="K637" s="774"/>
      <c r="L637" s="774"/>
      <c r="M637" s="774"/>
      <c r="N637" s="774"/>
      <c r="O637" s="774"/>
      <c r="P637" s="774"/>
      <c r="Q637" s="774"/>
      <c r="R637" s="774"/>
      <c r="S637" s="774"/>
      <c r="T637" s="774"/>
    </row>
    <row r="638" spans="1:20" ht="12.75" customHeight="1" x14ac:dyDescent="0.2">
      <c r="A638" s="774"/>
      <c r="B638" s="774"/>
      <c r="C638" s="774"/>
      <c r="D638" s="774"/>
      <c r="E638" s="774"/>
      <c r="F638" s="774"/>
      <c r="G638" s="774"/>
      <c r="H638" s="774"/>
      <c r="I638" s="774"/>
      <c r="J638" s="774"/>
      <c r="K638" s="774"/>
      <c r="L638" s="774"/>
      <c r="M638" s="774"/>
      <c r="N638" s="774"/>
      <c r="O638" s="774"/>
      <c r="P638" s="774"/>
      <c r="Q638" s="774"/>
      <c r="R638" s="774"/>
      <c r="S638" s="774"/>
      <c r="T638" s="774"/>
    </row>
    <row r="639" spans="1:20" ht="12.75" customHeight="1" x14ac:dyDescent="0.2">
      <c r="A639" s="774"/>
      <c r="B639" s="774"/>
      <c r="C639" s="774"/>
      <c r="D639" s="774"/>
      <c r="E639" s="774"/>
      <c r="F639" s="774"/>
      <c r="G639" s="774"/>
      <c r="H639" s="774"/>
      <c r="I639" s="774"/>
      <c r="J639" s="774"/>
      <c r="K639" s="774"/>
      <c r="L639" s="774"/>
      <c r="M639" s="774"/>
      <c r="N639" s="774"/>
      <c r="O639" s="774"/>
      <c r="P639" s="774"/>
      <c r="Q639" s="774"/>
      <c r="R639" s="774"/>
      <c r="S639" s="774"/>
      <c r="T639" s="774"/>
    </row>
    <row r="640" spans="1:20" ht="12.75" customHeight="1" x14ac:dyDescent="0.2">
      <c r="A640" s="774"/>
      <c r="B640" s="774"/>
      <c r="C640" s="774"/>
      <c r="D640" s="774"/>
      <c r="E640" s="774"/>
      <c r="F640" s="774"/>
      <c r="G640" s="774"/>
      <c r="H640" s="774"/>
      <c r="I640" s="774"/>
      <c r="J640" s="774"/>
      <c r="K640" s="774"/>
      <c r="L640" s="774"/>
      <c r="M640" s="774"/>
      <c r="N640" s="774"/>
      <c r="O640" s="774"/>
      <c r="P640" s="774"/>
      <c r="Q640" s="774"/>
      <c r="R640" s="774"/>
      <c r="S640" s="774"/>
      <c r="T640" s="774"/>
    </row>
    <row r="641" spans="1:20" ht="12.75" customHeight="1" x14ac:dyDescent="0.2">
      <c r="A641" s="774"/>
      <c r="B641" s="774"/>
      <c r="C641" s="774"/>
      <c r="D641" s="774"/>
      <c r="E641" s="774"/>
      <c r="F641" s="774"/>
      <c r="G641" s="774"/>
      <c r="H641" s="774"/>
      <c r="I641" s="774"/>
      <c r="J641" s="774"/>
      <c r="K641" s="774"/>
      <c r="L641" s="774"/>
      <c r="M641" s="774"/>
      <c r="N641" s="774"/>
      <c r="O641" s="774"/>
      <c r="P641" s="774"/>
      <c r="Q641" s="774"/>
      <c r="R641" s="774"/>
      <c r="S641" s="774"/>
      <c r="T641" s="774"/>
    </row>
    <row r="642" spans="1:20" ht="12.75" customHeight="1" x14ac:dyDescent="0.2">
      <c r="A642" s="774"/>
      <c r="B642" s="774"/>
      <c r="C642" s="774"/>
      <c r="D642" s="774"/>
      <c r="E642" s="774"/>
      <c r="F642" s="774"/>
      <c r="G642" s="774"/>
      <c r="H642" s="774"/>
      <c r="I642" s="774"/>
      <c r="J642" s="774"/>
      <c r="K642" s="774"/>
      <c r="L642" s="774"/>
      <c r="M642" s="774"/>
      <c r="N642" s="774"/>
      <c r="O642" s="774"/>
      <c r="P642" s="774"/>
      <c r="Q642" s="774"/>
      <c r="R642" s="774"/>
      <c r="S642" s="774"/>
      <c r="T642" s="774"/>
    </row>
    <row r="643" spans="1:20" ht="12.75" customHeight="1" x14ac:dyDescent="0.2">
      <c r="A643" s="774"/>
      <c r="B643" s="774"/>
      <c r="C643" s="774"/>
      <c r="D643" s="774"/>
      <c r="E643" s="774"/>
      <c r="F643" s="774"/>
      <c r="G643" s="774"/>
      <c r="H643" s="774"/>
      <c r="I643" s="774"/>
      <c r="J643" s="774"/>
      <c r="K643" s="774"/>
      <c r="L643" s="774"/>
      <c r="M643" s="774"/>
      <c r="N643" s="774"/>
      <c r="O643" s="774"/>
      <c r="P643" s="774"/>
      <c r="Q643" s="774"/>
      <c r="R643" s="774"/>
      <c r="S643" s="774"/>
      <c r="T643" s="774"/>
    </row>
    <row r="644" spans="1:20" ht="12.75" customHeight="1" x14ac:dyDescent="0.2">
      <c r="A644" s="774"/>
      <c r="B644" s="774"/>
      <c r="C644" s="774"/>
      <c r="D644" s="774"/>
      <c r="E644" s="774"/>
      <c r="F644" s="774"/>
      <c r="G644" s="774"/>
      <c r="H644" s="774"/>
      <c r="I644" s="774"/>
      <c r="J644" s="774"/>
      <c r="K644" s="774"/>
      <c r="L644" s="774"/>
      <c r="M644" s="774"/>
      <c r="N644" s="774"/>
      <c r="O644" s="774"/>
      <c r="P644" s="774"/>
      <c r="Q644" s="774"/>
      <c r="R644" s="774"/>
      <c r="S644" s="774"/>
      <c r="T644" s="774"/>
    </row>
    <row r="645" spans="1:20" ht="12.75" customHeight="1" x14ac:dyDescent="0.2">
      <c r="A645" s="774"/>
      <c r="B645" s="774"/>
      <c r="C645" s="774"/>
      <c r="D645" s="774"/>
      <c r="E645" s="774"/>
      <c r="F645" s="774"/>
      <c r="G645" s="774"/>
      <c r="H645" s="774"/>
      <c r="I645" s="774"/>
      <c r="J645" s="774"/>
      <c r="K645" s="774"/>
      <c r="L645" s="774"/>
      <c r="M645" s="774"/>
      <c r="N645" s="774"/>
      <c r="O645" s="774"/>
      <c r="P645" s="774"/>
      <c r="Q645" s="774"/>
      <c r="R645" s="774"/>
      <c r="S645" s="774"/>
      <c r="T645" s="774"/>
    </row>
    <row r="646" spans="1:20" ht="12.75" customHeight="1" x14ac:dyDescent="0.2">
      <c r="A646" s="774"/>
      <c r="B646" s="774"/>
      <c r="C646" s="774"/>
      <c r="D646" s="774"/>
      <c r="E646" s="774"/>
      <c r="F646" s="774"/>
      <c r="G646" s="774"/>
      <c r="H646" s="774"/>
      <c r="I646" s="774"/>
      <c r="J646" s="774"/>
      <c r="K646" s="774"/>
      <c r="L646" s="774"/>
      <c r="M646" s="774"/>
      <c r="N646" s="774"/>
      <c r="O646" s="774"/>
      <c r="P646" s="774"/>
      <c r="Q646" s="774"/>
      <c r="R646" s="774"/>
      <c r="S646" s="774"/>
      <c r="T646" s="774"/>
    </row>
    <row r="647" spans="1:20" ht="12.75" customHeight="1" x14ac:dyDescent="0.2">
      <c r="A647" s="774"/>
      <c r="B647" s="774"/>
      <c r="C647" s="774"/>
      <c r="D647" s="774"/>
      <c r="E647" s="774"/>
      <c r="F647" s="774"/>
      <c r="G647" s="774"/>
      <c r="H647" s="774"/>
      <c r="I647" s="774"/>
      <c r="J647" s="774"/>
      <c r="K647" s="774"/>
      <c r="L647" s="774"/>
      <c r="M647" s="774"/>
      <c r="N647" s="774"/>
      <c r="O647" s="774"/>
      <c r="P647" s="774"/>
      <c r="Q647" s="774"/>
      <c r="R647" s="774"/>
      <c r="S647" s="774"/>
      <c r="T647" s="774"/>
    </row>
    <row r="648" spans="1:20" ht="12.75" customHeight="1" x14ac:dyDescent="0.2">
      <c r="A648" s="774"/>
      <c r="B648" s="774"/>
      <c r="C648" s="774"/>
      <c r="D648" s="774"/>
      <c r="E648" s="774"/>
      <c r="F648" s="774"/>
      <c r="G648" s="774"/>
      <c r="H648" s="774"/>
      <c r="I648" s="774"/>
      <c r="J648" s="774"/>
      <c r="K648" s="774"/>
      <c r="L648" s="774"/>
      <c r="M648" s="774"/>
      <c r="N648" s="774"/>
      <c r="O648" s="774"/>
      <c r="P648" s="774"/>
      <c r="Q648" s="774"/>
      <c r="R648" s="774"/>
      <c r="S648" s="774"/>
      <c r="T648" s="774"/>
    </row>
    <row r="649" spans="1:20" ht="12.75" customHeight="1" x14ac:dyDescent="0.2">
      <c r="A649" s="774"/>
      <c r="B649" s="774"/>
      <c r="C649" s="774"/>
      <c r="D649" s="774"/>
      <c r="E649" s="774"/>
      <c r="F649" s="774"/>
      <c r="G649" s="774"/>
      <c r="H649" s="774"/>
      <c r="I649" s="774"/>
      <c r="J649" s="774"/>
      <c r="K649" s="774"/>
      <c r="L649" s="774"/>
      <c r="M649" s="774"/>
      <c r="N649" s="774"/>
      <c r="O649" s="774"/>
      <c r="P649" s="774"/>
      <c r="Q649" s="774"/>
      <c r="R649" s="774"/>
      <c r="S649" s="774"/>
      <c r="T649" s="774"/>
    </row>
    <row r="650" spans="1:20" ht="12.75" customHeight="1" x14ac:dyDescent="0.2">
      <c r="A650" s="774"/>
      <c r="B650" s="774"/>
      <c r="C650" s="774"/>
      <c r="D650" s="774"/>
      <c r="E650" s="774"/>
      <c r="F650" s="774"/>
      <c r="G650" s="774"/>
      <c r="H650" s="774"/>
      <c r="I650" s="774"/>
      <c r="J650" s="774"/>
      <c r="K650" s="774"/>
      <c r="L650" s="774"/>
      <c r="M650" s="774"/>
      <c r="N650" s="774"/>
      <c r="O650" s="774"/>
      <c r="P650" s="774"/>
      <c r="Q650" s="774"/>
      <c r="R650" s="774"/>
      <c r="S650" s="774"/>
      <c r="T650" s="774"/>
    </row>
    <row r="651" spans="1:20" ht="12.75" customHeight="1" x14ac:dyDescent="0.2">
      <c r="A651" s="774"/>
      <c r="B651" s="774"/>
      <c r="C651" s="774"/>
      <c r="D651" s="774"/>
      <c r="E651" s="774"/>
      <c r="F651" s="774"/>
      <c r="G651" s="774"/>
      <c r="H651" s="774"/>
      <c r="I651" s="774"/>
      <c r="J651" s="774"/>
      <c r="K651" s="774"/>
      <c r="L651" s="774"/>
      <c r="M651" s="774"/>
      <c r="N651" s="774"/>
      <c r="O651" s="774"/>
      <c r="P651" s="774"/>
      <c r="Q651" s="774"/>
      <c r="R651" s="774"/>
      <c r="S651" s="774"/>
      <c r="T651" s="774"/>
    </row>
    <row r="652" spans="1:20" ht="12.75" customHeight="1" x14ac:dyDescent="0.2">
      <c r="A652" s="774"/>
      <c r="B652" s="774"/>
      <c r="C652" s="774"/>
      <c r="D652" s="774"/>
      <c r="E652" s="774"/>
      <c r="F652" s="774"/>
      <c r="G652" s="774"/>
      <c r="H652" s="774"/>
      <c r="I652" s="774"/>
      <c r="J652" s="774"/>
      <c r="K652" s="774"/>
      <c r="L652" s="774"/>
      <c r="M652" s="774"/>
      <c r="N652" s="774"/>
      <c r="O652" s="774"/>
      <c r="P652" s="774"/>
      <c r="Q652" s="774"/>
      <c r="R652" s="774"/>
      <c r="S652" s="774"/>
      <c r="T652" s="774"/>
    </row>
    <row r="653" spans="1:20" ht="12.75" customHeight="1" x14ac:dyDescent="0.2">
      <c r="A653" s="774"/>
      <c r="B653" s="774"/>
      <c r="C653" s="774"/>
      <c r="D653" s="774"/>
      <c r="E653" s="774"/>
      <c r="F653" s="774"/>
      <c r="G653" s="774"/>
      <c r="H653" s="774"/>
      <c r="I653" s="774"/>
      <c r="J653" s="774"/>
      <c r="K653" s="774"/>
      <c r="L653" s="774"/>
      <c r="M653" s="774"/>
      <c r="N653" s="774"/>
      <c r="O653" s="774"/>
      <c r="P653" s="774"/>
      <c r="Q653" s="774"/>
      <c r="R653" s="774"/>
      <c r="S653" s="774"/>
      <c r="T653" s="774"/>
    </row>
    <row r="654" spans="1:20" ht="12.75" customHeight="1" x14ac:dyDescent="0.2">
      <c r="A654" s="774"/>
      <c r="B654" s="774"/>
      <c r="C654" s="774"/>
      <c r="D654" s="774"/>
      <c r="E654" s="774"/>
      <c r="F654" s="774"/>
      <c r="G654" s="774"/>
      <c r="H654" s="774"/>
      <c r="I654" s="774"/>
      <c r="J654" s="774"/>
      <c r="K654" s="774"/>
      <c r="L654" s="774"/>
      <c r="M654" s="774"/>
      <c r="N654" s="774"/>
      <c r="O654" s="774"/>
      <c r="P654" s="774"/>
      <c r="Q654" s="774"/>
      <c r="R654" s="774"/>
      <c r="S654" s="774"/>
      <c r="T654" s="774"/>
    </row>
    <row r="655" spans="1:20" ht="12.75" customHeight="1" x14ac:dyDescent="0.2">
      <c r="A655" s="774"/>
      <c r="B655" s="774"/>
      <c r="C655" s="774"/>
      <c r="D655" s="774"/>
      <c r="E655" s="774"/>
      <c r="F655" s="774"/>
      <c r="G655" s="774"/>
      <c r="H655" s="774"/>
      <c r="I655" s="774"/>
      <c r="J655" s="774"/>
      <c r="K655" s="774"/>
      <c r="L655" s="774"/>
      <c r="M655" s="774"/>
      <c r="N655" s="774"/>
      <c r="O655" s="774"/>
      <c r="P655" s="774"/>
      <c r="Q655" s="774"/>
      <c r="R655" s="774"/>
      <c r="S655" s="774"/>
      <c r="T655" s="774"/>
    </row>
    <row r="656" spans="1:20" ht="12.75" customHeight="1" x14ac:dyDescent="0.2">
      <c r="A656" s="774"/>
      <c r="B656" s="774"/>
      <c r="C656" s="774"/>
      <c r="D656" s="774"/>
      <c r="E656" s="774"/>
      <c r="F656" s="774"/>
      <c r="G656" s="774"/>
      <c r="H656" s="774"/>
      <c r="I656" s="774"/>
      <c r="J656" s="774"/>
      <c r="K656" s="774"/>
      <c r="L656" s="774"/>
      <c r="M656" s="774"/>
      <c r="N656" s="774"/>
      <c r="O656" s="774"/>
      <c r="P656" s="774"/>
      <c r="Q656" s="774"/>
      <c r="R656" s="774"/>
      <c r="S656" s="774"/>
      <c r="T656" s="774"/>
    </row>
    <row r="657" spans="1:20" ht="12.75" customHeight="1" x14ac:dyDescent="0.2">
      <c r="A657" s="774"/>
      <c r="B657" s="774"/>
      <c r="C657" s="774"/>
      <c r="D657" s="774"/>
      <c r="E657" s="774"/>
      <c r="F657" s="774"/>
      <c r="G657" s="774"/>
      <c r="H657" s="774"/>
      <c r="I657" s="774"/>
      <c r="J657" s="774"/>
      <c r="K657" s="774"/>
      <c r="L657" s="774"/>
      <c r="M657" s="774"/>
      <c r="N657" s="774"/>
      <c r="O657" s="774"/>
      <c r="P657" s="774"/>
      <c r="Q657" s="774"/>
      <c r="R657" s="774"/>
      <c r="S657" s="774"/>
      <c r="T657" s="774"/>
    </row>
    <row r="658" spans="1:20" ht="12.75" customHeight="1" x14ac:dyDescent="0.2">
      <c r="A658" s="774"/>
      <c r="B658" s="774"/>
      <c r="C658" s="774"/>
      <c r="D658" s="774"/>
      <c r="E658" s="774"/>
      <c r="F658" s="774"/>
      <c r="G658" s="774"/>
      <c r="H658" s="774"/>
      <c r="I658" s="774"/>
      <c r="J658" s="774"/>
      <c r="K658" s="774"/>
      <c r="L658" s="774"/>
      <c r="M658" s="774"/>
      <c r="N658" s="774"/>
      <c r="O658" s="774"/>
      <c r="P658" s="774"/>
      <c r="Q658" s="774"/>
      <c r="R658" s="774"/>
      <c r="S658" s="774"/>
      <c r="T658" s="774"/>
    </row>
    <row r="659" spans="1:20" ht="12.75" customHeight="1" x14ac:dyDescent="0.2">
      <c r="A659" s="774"/>
      <c r="B659" s="774"/>
      <c r="C659" s="774"/>
      <c r="D659" s="774"/>
      <c r="E659" s="774"/>
      <c r="F659" s="774"/>
      <c r="G659" s="774"/>
      <c r="H659" s="774"/>
      <c r="I659" s="774"/>
      <c r="J659" s="774"/>
      <c r="K659" s="774"/>
      <c r="L659" s="774"/>
      <c r="M659" s="774"/>
      <c r="N659" s="774"/>
      <c r="O659" s="774"/>
      <c r="P659" s="774"/>
      <c r="Q659" s="774"/>
      <c r="R659" s="774"/>
      <c r="S659" s="774"/>
      <c r="T659" s="774"/>
    </row>
    <row r="660" spans="1:20" ht="12.75" customHeight="1" x14ac:dyDescent="0.2">
      <c r="A660" s="774"/>
      <c r="B660" s="774"/>
      <c r="C660" s="774"/>
      <c r="D660" s="774"/>
      <c r="E660" s="774"/>
      <c r="F660" s="774"/>
      <c r="G660" s="774"/>
      <c r="H660" s="774"/>
      <c r="I660" s="774"/>
      <c r="J660" s="774"/>
      <c r="K660" s="774"/>
      <c r="L660" s="774"/>
      <c r="M660" s="774"/>
      <c r="N660" s="774"/>
      <c r="O660" s="774"/>
      <c r="P660" s="774"/>
      <c r="Q660" s="774"/>
      <c r="R660" s="774"/>
      <c r="S660" s="774"/>
      <c r="T660" s="774"/>
    </row>
    <row r="661" spans="1:20" ht="12.75" customHeight="1" x14ac:dyDescent="0.2">
      <c r="A661" s="774"/>
      <c r="B661" s="774"/>
      <c r="C661" s="774"/>
      <c r="D661" s="774"/>
      <c r="E661" s="774"/>
      <c r="F661" s="774"/>
      <c r="G661" s="774"/>
      <c r="H661" s="774"/>
      <c r="I661" s="774"/>
      <c r="J661" s="774"/>
      <c r="K661" s="774"/>
      <c r="L661" s="774"/>
      <c r="M661" s="774"/>
      <c r="N661" s="774"/>
      <c r="O661" s="774"/>
      <c r="P661" s="774"/>
      <c r="Q661" s="774"/>
      <c r="R661" s="774"/>
      <c r="S661" s="774"/>
      <c r="T661" s="774"/>
    </row>
    <row r="662" spans="1:20" ht="12.75" customHeight="1" x14ac:dyDescent="0.2">
      <c r="A662" s="774"/>
      <c r="B662" s="774"/>
      <c r="C662" s="774"/>
      <c r="D662" s="774"/>
      <c r="E662" s="774"/>
      <c r="F662" s="774"/>
      <c r="G662" s="774"/>
      <c r="H662" s="774"/>
      <c r="I662" s="774"/>
      <c r="J662" s="774"/>
      <c r="K662" s="774"/>
      <c r="L662" s="774"/>
      <c r="M662" s="774"/>
      <c r="N662" s="774"/>
      <c r="O662" s="774"/>
      <c r="P662" s="774"/>
      <c r="Q662" s="774"/>
      <c r="R662" s="774"/>
      <c r="S662" s="774"/>
      <c r="T662" s="774"/>
    </row>
    <row r="663" spans="1:20" ht="12.75" customHeight="1" x14ac:dyDescent="0.2">
      <c r="A663" s="774"/>
      <c r="B663" s="774"/>
      <c r="C663" s="774"/>
      <c r="D663" s="774"/>
      <c r="E663" s="774"/>
      <c r="F663" s="774"/>
      <c r="G663" s="774"/>
      <c r="H663" s="774"/>
      <c r="I663" s="774"/>
      <c r="J663" s="774"/>
      <c r="K663" s="774"/>
      <c r="L663" s="774"/>
      <c r="M663" s="774"/>
      <c r="N663" s="774"/>
      <c r="O663" s="774"/>
      <c r="P663" s="774"/>
      <c r="Q663" s="774"/>
      <c r="R663" s="774"/>
      <c r="S663" s="774"/>
      <c r="T663" s="774"/>
    </row>
    <row r="664" spans="1:20" ht="12.75" customHeight="1" x14ac:dyDescent="0.2">
      <c r="A664" s="774"/>
      <c r="B664" s="774"/>
      <c r="C664" s="774"/>
      <c r="D664" s="774"/>
      <c r="E664" s="774"/>
      <c r="F664" s="774"/>
      <c r="G664" s="774"/>
      <c r="H664" s="774"/>
      <c r="I664" s="774"/>
      <c r="J664" s="774"/>
      <c r="K664" s="774"/>
      <c r="L664" s="774"/>
      <c r="M664" s="774"/>
      <c r="N664" s="774"/>
      <c r="O664" s="774"/>
      <c r="P664" s="774"/>
      <c r="Q664" s="774"/>
      <c r="R664" s="774"/>
      <c r="S664" s="774"/>
      <c r="T664" s="774"/>
    </row>
    <row r="665" spans="1:20" ht="12.75" customHeight="1" x14ac:dyDescent="0.2">
      <c r="A665" s="774"/>
      <c r="B665" s="774"/>
      <c r="C665" s="774"/>
      <c r="D665" s="774"/>
      <c r="E665" s="774"/>
      <c r="F665" s="774"/>
      <c r="G665" s="774"/>
      <c r="H665" s="774"/>
      <c r="I665" s="774"/>
      <c r="J665" s="774"/>
      <c r="K665" s="774"/>
      <c r="L665" s="774"/>
      <c r="M665" s="774"/>
      <c r="N665" s="774"/>
      <c r="O665" s="774"/>
      <c r="P665" s="774"/>
      <c r="Q665" s="774"/>
      <c r="R665" s="774"/>
      <c r="S665" s="774"/>
      <c r="T665" s="774"/>
    </row>
    <row r="666" spans="1:20" ht="12.75" customHeight="1" x14ac:dyDescent="0.2">
      <c r="A666" s="774"/>
      <c r="B666" s="774"/>
      <c r="C666" s="774"/>
      <c r="D666" s="774"/>
      <c r="E666" s="774"/>
      <c r="F666" s="774"/>
      <c r="G666" s="774"/>
      <c r="H666" s="774"/>
      <c r="I666" s="774"/>
      <c r="J666" s="774"/>
      <c r="K666" s="774"/>
      <c r="L666" s="774"/>
      <c r="M666" s="774"/>
      <c r="N666" s="774"/>
      <c r="O666" s="774"/>
      <c r="P666" s="774"/>
      <c r="Q666" s="774"/>
      <c r="R666" s="774"/>
      <c r="S666" s="774"/>
      <c r="T666" s="774"/>
    </row>
    <row r="667" spans="1:20" ht="12.75" customHeight="1" x14ac:dyDescent="0.2">
      <c r="A667" s="774"/>
      <c r="B667" s="774"/>
      <c r="C667" s="774"/>
      <c r="D667" s="774"/>
      <c r="E667" s="774"/>
      <c r="F667" s="774"/>
      <c r="G667" s="774"/>
      <c r="H667" s="774"/>
      <c r="I667" s="774"/>
      <c r="J667" s="774"/>
      <c r="K667" s="774"/>
      <c r="L667" s="774"/>
      <c r="M667" s="774"/>
      <c r="N667" s="774"/>
      <c r="O667" s="774"/>
      <c r="P667" s="774"/>
      <c r="Q667" s="774"/>
      <c r="R667" s="774"/>
      <c r="S667" s="774"/>
      <c r="T667" s="774"/>
    </row>
    <row r="668" spans="1:20" ht="12.75" customHeight="1" x14ac:dyDescent="0.2">
      <c r="A668" s="774"/>
      <c r="B668" s="774"/>
      <c r="C668" s="774"/>
      <c r="D668" s="774"/>
      <c r="E668" s="774"/>
      <c r="F668" s="774"/>
      <c r="G668" s="774"/>
      <c r="H668" s="774"/>
      <c r="I668" s="774"/>
      <c r="J668" s="774"/>
      <c r="K668" s="774"/>
      <c r="L668" s="774"/>
      <c r="M668" s="774"/>
      <c r="N668" s="774"/>
      <c r="O668" s="774"/>
      <c r="P668" s="774"/>
      <c r="Q668" s="774"/>
      <c r="R668" s="774"/>
      <c r="S668" s="774"/>
      <c r="T668" s="774"/>
    </row>
    <row r="669" spans="1:20" ht="12.75" customHeight="1" x14ac:dyDescent="0.2">
      <c r="A669" s="774"/>
      <c r="B669" s="774"/>
      <c r="C669" s="774"/>
      <c r="D669" s="774"/>
      <c r="E669" s="774"/>
      <c r="F669" s="774"/>
      <c r="G669" s="774"/>
      <c r="H669" s="774"/>
      <c r="I669" s="774"/>
      <c r="J669" s="774"/>
      <c r="K669" s="774"/>
      <c r="L669" s="774"/>
      <c r="M669" s="774"/>
      <c r="N669" s="774"/>
      <c r="O669" s="774"/>
      <c r="P669" s="774"/>
      <c r="Q669" s="774"/>
      <c r="R669" s="774"/>
      <c r="S669" s="774"/>
      <c r="T669" s="774"/>
    </row>
    <row r="670" spans="1:20" ht="12.75" customHeight="1" x14ac:dyDescent="0.2">
      <c r="A670" s="774"/>
      <c r="B670" s="774"/>
      <c r="C670" s="774"/>
      <c r="D670" s="774"/>
      <c r="E670" s="774"/>
      <c r="F670" s="774"/>
      <c r="G670" s="774"/>
      <c r="H670" s="774"/>
      <c r="I670" s="774"/>
      <c r="J670" s="774"/>
      <c r="K670" s="774"/>
      <c r="L670" s="774"/>
      <c r="M670" s="774"/>
      <c r="N670" s="774"/>
      <c r="O670" s="774"/>
      <c r="P670" s="774"/>
      <c r="Q670" s="774"/>
      <c r="R670" s="774"/>
      <c r="S670" s="774"/>
      <c r="T670" s="774"/>
    </row>
    <row r="671" spans="1:20" ht="12.75" customHeight="1" x14ac:dyDescent="0.2">
      <c r="A671" s="774"/>
      <c r="B671" s="774"/>
      <c r="C671" s="774"/>
      <c r="D671" s="774"/>
      <c r="E671" s="774"/>
      <c r="F671" s="774"/>
      <c r="G671" s="774"/>
      <c r="H671" s="774"/>
      <c r="I671" s="774"/>
      <c r="J671" s="774"/>
      <c r="K671" s="774"/>
      <c r="L671" s="774"/>
      <c r="M671" s="774"/>
      <c r="N671" s="774"/>
      <c r="O671" s="774"/>
      <c r="P671" s="774"/>
      <c r="Q671" s="774"/>
      <c r="R671" s="774"/>
      <c r="S671" s="774"/>
      <c r="T671" s="774"/>
    </row>
    <row r="672" spans="1:20" ht="12.75" customHeight="1" x14ac:dyDescent="0.2">
      <c r="A672" s="774"/>
      <c r="B672" s="774"/>
      <c r="C672" s="774"/>
      <c r="D672" s="774"/>
      <c r="E672" s="774"/>
      <c r="F672" s="774"/>
      <c r="G672" s="774"/>
      <c r="H672" s="774"/>
      <c r="I672" s="774"/>
      <c r="J672" s="774"/>
      <c r="K672" s="774"/>
      <c r="L672" s="774"/>
      <c r="M672" s="774"/>
      <c r="N672" s="774"/>
      <c r="O672" s="774"/>
      <c r="P672" s="774"/>
      <c r="Q672" s="774"/>
      <c r="R672" s="774"/>
      <c r="S672" s="774"/>
      <c r="T672" s="774"/>
    </row>
    <row r="673" spans="1:20" ht="12.75" customHeight="1" x14ac:dyDescent="0.2">
      <c r="A673" s="774"/>
      <c r="B673" s="774"/>
      <c r="C673" s="774"/>
      <c r="D673" s="774"/>
      <c r="E673" s="774"/>
      <c r="F673" s="774"/>
      <c r="G673" s="774"/>
      <c r="H673" s="774"/>
      <c r="I673" s="774"/>
      <c r="J673" s="774"/>
      <c r="K673" s="774"/>
      <c r="L673" s="774"/>
      <c r="M673" s="774"/>
      <c r="N673" s="774"/>
      <c r="O673" s="774"/>
      <c r="P673" s="774"/>
      <c r="Q673" s="774"/>
      <c r="R673" s="774"/>
      <c r="S673" s="774"/>
      <c r="T673" s="774"/>
    </row>
    <row r="674" spans="1:20" ht="12.75" customHeight="1" x14ac:dyDescent="0.2">
      <c r="A674" s="774"/>
      <c r="B674" s="774"/>
      <c r="C674" s="774"/>
      <c r="D674" s="774"/>
      <c r="E674" s="774"/>
      <c r="F674" s="774"/>
      <c r="G674" s="774"/>
      <c r="H674" s="774"/>
      <c r="I674" s="774"/>
      <c r="J674" s="774"/>
      <c r="K674" s="774"/>
      <c r="L674" s="774"/>
      <c r="M674" s="774"/>
      <c r="N674" s="774"/>
      <c r="O674" s="774"/>
      <c r="P674" s="774"/>
      <c r="Q674" s="774"/>
      <c r="R674" s="774"/>
      <c r="S674" s="774"/>
      <c r="T674" s="774"/>
    </row>
    <row r="675" spans="1:20" ht="12.75" customHeight="1" x14ac:dyDescent="0.2">
      <c r="A675" s="774"/>
      <c r="B675" s="774"/>
      <c r="C675" s="774"/>
      <c r="D675" s="774"/>
      <c r="E675" s="774"/>
      <c r="F675" s="774"/>
      <c r="G675" s="774"/>
      <c r="H675" s="774"/>
      <c r="I675" s="774"/>
      <c r="J675" s="774"/>
      <c r="K675" s="774"/>
      <c r="L675" s="774"/>
      <c r="M675" s="774"/>
      <c r="N675" s="774"/>
      <c r="O675" s="774"/>
      <c r="P675" s="774"/>
      <c r="Q675" s="774"/>
      <c r="R675" s="774"/>
      <c r="S675" s="774"/>
      <c r="T675" s="774"/>
    </row>
    <row r="676" spans="1:20" ht="12.75" customHeight="1" x14ac:dyDescent="0.2">
      <c r="A676" s="774"/>
      <c r="B676" s="774"/>
      <c r="C676" s="774"/>
      <c r="D676" s="774"/>
      <c r="E676" s="774"/>
      <c r="F676" s="774"/>
      <c r="G676" s="774"/>
      <c r="H676" s="774"/>
      <c r="I676" s="774"/>
      <c r="J676" s="774"/>
      <c r="K676" s="774"/>
      <c r="L676" s="774"/>
      <c r="M676" s="774"/>
      <c r="N676" s="774"/>
      <c r="O676" s="774"/>
      <c r="P676" s="774"/>
      <c r="Q676" s="774"/>
      <c r="R676" s="774"/>
      <c r="S676" s="774"/>
      <c r="T676" s="774"/>
    </row>
    <row r="677" spans="1:20" ht="12.75" customHeight="1" x14ac:dyDescent="0.2">
      <c r="A677" s="774"/>
      <c r="B677" s="774"/>
      <c r="C677" s="774"/>
      <c r="D677" s="774"/>
      <c r="E677" s="774"/>
      <c r="F677" s="774"/>
      <c r="G677" s="774"/>
      <c r="H677" s="774"/>
      <c r="I677" s="774"/>
      <c r="J677" s="774"/>
      <c r="K677" s="774"/>
      <c r="L677" s="774"/>
      <c r="M677" s="774"/>
      <c r="N677" s="774"/>
      <c r="O677" s="774"/>
      <c r="P677" s="774"/>
      <c r="Q677" s="774"/>
      <c r="R677" s="774"/>
      <c r="S677" s="774"/>
      <c r="T677" s="774"/>
    </row>
    <row r="678" spans="1:20" ht="12.75" customHeight="1" x14ac:dyDescent="0.2">
      <c r="A678" s="774"/>
      <c r="B678" s="774"/>
      <c r="C678" s="774"/>
      <c r="D678" s="774"/>
      <c r="E678" s="774"/>
      <c r="F678" s="774"/>
      <c r="G678" s="774"/>
      <c r="H678" s="774"/>
      <c r="I678" s="774"/>
      <c r="J678" s="774"/>
      <c r="K678" s="774"/>
      <c r="L678" s="774"/>
      <c r="M678" s="774"/>
      <c r="N678" s="774"/>
      <c r="O678" s="774"/>
      <c r="P678" s="774"/>
      <c r="Q678" s="774"/>
      <c r="R678" s="774"/>
      <c r="S678" s="774"/>
      <c r="T678" s="774"/>
    </row>
    <row r="679" spans="1:20" ht="12.75" customHeight="1" x14ac:dyDescent="0.2">
      <c r="A679" s="774"/>
      <c r="B679" s="774"/>
      <c r="C679" s="774"/>
      <c r="D679" s="774"/>
      <c r="E679" s="774"/>
      <c r="F679" s="774"/>
      <c r="G679" s="774"/>
      <c r="H679" s="774"/>
      <c r="I679" s="774"/>
      <c r="J679" s="774"/>
      <c r="K679" s="774"/>
      <c r="L679" s="774"/>
      <c r="M679" s="774"/>
      <c r="N679" s="774"/>
      <c r="O679" s="774"/>
      <c r="P679" s="774"/>
      <c r="Q679" s="774"/>
      <c r="R679" s="774"/>
      <c r="S679" s="774"/>
      <c r="T679" s="774"/>
    </row>
    <row r="680" spans="1:20" ht="12.75" customHeight="1" x14ac:dyDescent="0.2">
      <c r="A680" s="774"/>
      <c r="B680" s="774"/>
      <c r="C680" s="774"/>
      <c r="D680" s="774"/>
      <c r="E680" s="774"/>
      <c r="F680" s="774"/>
      <c r="G680" s="774"/>
      <c r="H680" s="774"/>
      <c r="I680" s="774"/>
      <c r="J680" s="774"/>
      <c r="K680" s="774"/>
      <c r="L680" s="774"/>
      <c r="M680" s="774"/>
      <c r="N680" s="774"/>
      <c r="O680" s="774"/>
      <c r="P680" s="774"/>
      <c r="Q680" s="774"/>
      <c r="R680" s="774"/>
      <c r="S680" s="774"/>
      <c r="T680" s="774"/>
    </row>
    <row r="681" spans="1:20" ht="12.75" customHeight="1" x14ac:dyDescent="0.2">
      <c r="A681" s="774"/>
      <c r="B681" s="774"/>
      <c r="C681" s="774"/>
      <c r="D681" s="774"/>
      <c r="E681" s="774"/>
      <c r="F681" s="774"/>
      <c r="G681" s="774"/>
      <c r="H681" s="774"/>
      <c r="I681" s="774"/>
      <c r="J681" s="774"/>
      <c r="K681" s="774"/>
      <c r="L681" s="774"/>
      <c r="M681" s="774"/>
      <c r="N681" s="774"/>
      <c r="O681" s="774"/>
      <c r="P681" s="774"/>
      <c r="Q681" s="774"/>
      <c r="R681" s="774"/>
      <c r="S681" s="774"/>
      <c r="T681" s="774"/>
    </row>
    <row r="682" spans="1:20" ht="12.75" customHeight="1" x14ac:dyDescent="0.2">
      <c r="A682" s="774"/>
      <c r="B682" s="774"/>
      <c r="C682" s="774"/>
      <c r="D682" s="774"/>
      <c r="E682" s="774"/>
      <c r="F682" s="774"/>
      <c r="G682" s="774"/>
      <c r="H682" s="774"/>
      <c r="I682" s="774"/>
      <c r="J682" s="774"/>
      <c r="K682" s="774"/>
      <c r="L682" s="774"/>
      <c r="M682" s="774"/>
      <c r="N682" s="774"/>
      <c r="O682" s="774"/>
      <c r="P682" s="774"/>
      <c r="Q682" s="774"/>
      <c r="R682" s="774"/>
      <c r="S682" s="774"/>
      <c r="T682" s="774"/>
    </row>
    <row r="683" spans="1:20" ht="12.75" customHeight="1" x14ac:dyDescent="0.2">
      <c r="A683" s="774"/>
      <c r="B683" s="774"/>
      <c r="C683" s="774"/>
      <c r="D683" s="774"/>
      <c r="E683" s="774"/>
      <c r="F683" s="774"/>
      <c r="G683" s="774"/>
      <c r="H683" s="774"/>
      <c r="I683" s="774"/>
      <c r="J683" s="774"/>
      <c r="K683" s="774"/>
      <c r="L683" s="774"/>
      <c r="M683" s="774"/>
      <c r="N683" s="774"/>
      <c r="O683" s="774"/>
      <c r="P683" s="774"/>
      <c r="Q683" s="774"/>
      <c r="R683" s="774"/>
      <c r="S683" s="774"/>
      <c r="T683" s="774"/>
    </row>
    <row r="684" spans="1:20" ht="12.75" customHeight="1" x14ac:dyDescent="0.2">
      <c r="A684" s="774"/>
      <c r="B684" s="774"/>
      <c r="C684" s="774"/>
      <c r="D684" s="774"/>
      <c r="E684" s="774"/>
      <c r="F684" s="774"/>
      <c r="G684" s="774"/>
      <c r="H684" s="774"/>
      <c r="I684" s="774"/>
      <c r="J684" s="774"/>
      <c r="K684" s="774"/>
      <c r="L684" s="774"/>
      <c r="M684" s="774"/>
      <c r="N684" s="774"/>
      <c r="O684" s="774"/>
      <c r="P684" s="774"/>
      <c r="Q684" s="774"/>
      <c r="R684" s="774"/>
      <c r="S684" s="774"/>
      <c r="T684" s="774"/>
    </row>
    <row r="685" spans="1:20" ht="12.75" customHeight="1" x14ac:dyDescent="0.2">
      <c r="A685" s="774"/>
      <c r="B685" s="774"/>
      <c r="C685" s="774"/>
      <c r="D685" s="774"/>
      <c r="E685" s="774"/>
      <c r="F685" s="774"/>
      <c r="G685" s="774"/>
      <c r="H685" s="774"/>
      <c r="I685" s="774"/>
      <c r="J685" s="774"/>
      <c r="K685" s="774"/>
      <c r="L685" s="774"/>
      <c r="M685" s="774"/>
      <c r="N685" s="774"/>
      <c r="O685" s="774"/>
      <c r="P685" s="774"/>
      <c r="Q685" s="774"/>
      <c r="R685" s="774"/>
      <c r="S685" s="774"/>
      <c r="T685" s="774"/>
    </row>
    <row r="686" spans="1:20" ht="12.75" customHeight="1" x14ac:dyDescent="0.2">
      <c r="A686" s="774"/>
      <c r="B686" s="774"/>
      <c r="C686" s="774"/>
      <c r="D686" s="774"/>
      <c r="E686" s="774"/>
      <c r="F686" s="774"/>
      <c r="G686" s="774"/>
      <c r="H686" s="774"/>
      <c r="I686" s="774"/>
      <c r="J686" s="774"/>
      <c r="K686" s="774"/>
      <c r="L686" s="774"/>
      <c r="M686" s="774"/>
      <c r="N686" s="774"/>
      <c r="O686" s="774"/>
      <c r="P686" s="774"/>
      <c r="Q686" s="774"/>
      <c r="R686" s="774"/>
      <c r="S686" s="774"/>
      <c r="T686" s="774"/>
    </row>
    <row r="687" spans="1:20" ht="12.75" customHeight="1" x14ac:dyDescent="0.2">
      <c r="A687" s="774"/>
      <c r="B687" s="774"/>
      <c r="C687" s="774"/>
      <c r="D687" s="774"/>
      <c r="E687" s="774"/>
      <c r="F687" s="774"/>
      <c r="G687" s="774"/>
      <c r="H687" s="774"/>
      <c r="I687" s="774"/>
      <c r="J687" s="774"/>
      <c r="K687" s="774"/>
      <c r="L687" s="774"/>
      <c r="M687" s="774"/>
      <c r="N687" s="774"/>
      <c r="O687" s="774"/>
      <c r="P687" s="774"/>
      <c r="Q687" s="774"/>
      <c r="R687" s="774"/>
      <c r="S687" s="774"/>
      <c r="T687" s="774"/>
    </row>
    <row r="688" spans="1:20" ht="12.75" customHeight="1" x14ac:dyDescent="0.2">
      <c r="A688" s="774"/>
      <c r="B688" s="774"/>
      <c r="C688" s="774"/>
      <c r="D688" s="774"/>
      <c r="E688" s="774"/>
      <c r="F688" s="774"/>
      <c r="G688" s="774"/>
      <c r="H688" s="774"/>
      <c r="I688" s="774"/>
      <c r="J688" s="774"/>
      <c r="K688" s="774"/>
      <c r="L688" s="774"/>
      <c r="M688" s="774"/>
      <c r="N688" s="774"/>
      <c r="O688" s="774"/>
      <c r="P688" s="774"/>
      <c r="Q688" s="774"/>
      <c r="R688" s="774"/>
      <c r="S688" s="774"/>
      <c r="T688" s="774"/>
    </row>
    <row r="689" spans="1:20" ht="12.75" customHeight="1" x14ac:dyDescent="0.2">
      <c r="A689" s="774"/>
      <c r="B689" s="774"/>
      <c r="C689" s="774"/>
      <c r="D689" s="774"/>
      <c r="E689" s="774"/>
      <c r="F689" s="774"/>
      <c r="G689" s="774"/>
      <c r="H689" s="774"/>
      <c r="I689" s="774"/>
      <c r="J689" s="774"/>
      <c r="K689" s="774"/>
      <c r="L689" s="774"/>
      <c r="M689" s="774"/>
      <c r="N689" s="774"/>
      <c r="O689" s="774"/>
      <c r="P689" s="774"/>
      <c r="Q689" s="774"/>
      <c r="R689" s="774"/>
      <c r="S689" s="774"/>
      <c r="T689" s="774"/>
    </row>
    <row r="690" spans="1:20" ht="12.75" customHeight="1" x14ac:dyDescent="0.2">
      <c r="A690" s="774"/>
      <c r="B690" s="774"/>
      <c r="C690" s="774"/>
      <c r="D690" s="774"/>
      <c r="E690" s="774"/>
      <c r="F690" s="774"/>
      <c r="G690" s="774"/>
      <c r="H690" s="774"/>
      <c r="I690" s="774"/>
      <c r="J690" s="774"/>
      <c r="K690" s="774"/>
      <c r="L690" s="774"/>
      <c r="M690" s="774"/>
      <c r="N690" s="774"/>
      <c r="O690" s="774"/>
      <c r="P690" s="774"/>
      <c r="Q690" s="774"/>
      <c r="R690" s="774"/>
      <c r="S690" s="774"/>
      <c r="T690" s="774"/>
    </row>
    <row r="691" spans="1:20" ht="12.75" customHeight="1" x14ac:dyDescent="0.2">
      <c r="A691" s="774"/>
      <c r="B691" s="774"/>
      <c r="C691" s="774"/>
      <c r="D691" s="774"/>
      <c r="E691" s="774"/>
      <c r="F691" s="774"/>
      <c r="G691" s="774"/>
      <c r="H691" s="774"/>
      <c r="I691" s="774"/>
      <c r="J691" s="774"/>
      <c r="K691" s="774"/>
      <c r="L691" s="774"/>
      <c r="M691" s="774"/>
      <c r="N691" s="774"/>
      <c r="O691" s="774"/>
      <c r="P691" s="774"/>
      <c r="Q691" s="774"/>
      <c r="R691" s="774"/>
      <c r="S691" s="774"/>
      <c r="T691" s="774"/>
    </row>
    <row r="692" spans="1:20" ht="12.75" customHeight="1" x14ac:dyDescent="0.2">
      <c r="A692" s="774"/>
      <c r="B692" s="774"/>
      <c r="C692" s="774"/>
      <c r="D692" s="774"/>
      <c r="E692" s="774"/>
      <c r="F692" s="774"/>
      <c r="G692" s="774"/>
      <c r="H692" s="774"/>
      <c r="I692" s="774"/>
      <c r="J692" s="774"/>
      <c r="K692" s="774"/>
      <c r="L692" s="774"/>
      <c r="M692" s="774"/>
      <c r="N692" s="774"/>
      <c r="O692" s="774"/>
      <c r="P692" s="774"/>
      <c r="Q692" s="774"/>
      <c r="R692" s="774"/>
      <c r="S692" s="774"/>
      <c r="T692" s="774"/>
    </row>
    <row r="693" spans="1:20" ht="12.75" customHeight="1" x14ac:dyDescent="0.2">
      <c r="A693" s="774"/>
      <c r="B693" s="774"/>
      <c r="C693" s="774"/>
      <c r="D693" s="774"/>
      <c r="E693" s="774"/>
      <c r="F693" s="774"/>
      <c r="G693" s="774"/>
      <c r="H693" s="774"/>
      <c r="I693" s="774"/>
      <c r="J693" s="774"/>
      <c r="K693" s="774"/>
      <c r="L693" s="774"/>
      <c r="M693" s="774"/>
      <c r="N693" s="774"/>
      <c r="O693" s="774"/>
      <c r="P693" s="774"/>
      <c r="Q693" s="774"/>
      <c r="R693" s="774"/>
      <c r="S693" s="774"/>
      <c r="T693" s="774"/>
    </row>
    <row r="694" spans="1:20" ht="12.75" customHeight="1" x14ac:dyDescent="0.2">
      <c r="A694" s="774"/>
      <c r="B694" s="774"/>
      <c r="C694" s="774"/>
      <c r="D694" s="774"/>
      <c r="E694" s="774"/>
      <c r="F694" s="774"/>
      <c r="G694" s="774"/>
      <c r="H694" s="774"/>
      <c r="I694" s="774"/>
      <c r="J694" s="774"/>
      <c r="K694" s="774"/>
      <c r="L694" s="774"/>
      <c r="M694" s="774"/>
      <c r="N694" s="774"/>
      <c r="O694" s="774"/>
      <c r="P694" s="774"/>
      <c r="Q694" s="774"/>
      <c r="R694" s="774"/>
      <c r="S694" s="774"/>
      <c r="T694" s="774"/>
    </row>
    <row r="695" spans="1:20" ht="12.75" customHeight="1" x14ac:dyDescent="0.2">
      <c r="A695" s="774"/>
      <c r="B695" s="774"/>
      <c r="C695" s="774"/>
      <c r="D695" s="774"/>
      <c r="E695" s="774"/>
      <c r="F695" s="774"/>
      <c r="G695" s="774"/>
      <c r="H695" s="774"/>
      <c r="I695" s="774"/>
      <c r="J695" s="774"/>
      <c r="K695" s="774"/>
      <c r="L695" s="774"/>
      <c r="M695" s="774"/>
      <c r="N695" s="774"/>
      <c r="O695" s="774"/>
      <c r="P695" s="774"/>
      <c r="Q695" s="774"/>
      <c r="R695" s="774"/>
      <c r="S695" s="774"/>
      <c r="T695" s="774"/>
    </row>
    <row r="696" spans="1:20" ht="12.75" customHeight="1" x14ac:dyDescent="0.2">
      <c r="A696" s="774"/>
      <c r="B696" s="774"/>
      <c r="C696" s="774"/>
      <c r="D696" s="774"/>
      <c r="E696" s="774"/>
      <c r="F696" s="774"/>
      <c r="G696" s="774"/>
      <c r="H696" s="774"/>
      <c r="I696" s="774"/>
      <c r="J696" s="774"/>
      <c r="K696" s="774"/>
      <c r="L696" s="774"/>
      <c r="M696" s="774"/>
      <c r="N696" s="774"/>
      <c r="O696" s="774"/>
      <c r="P696" s="774"/>
      <c r="Q696" s="774"/>
      <c r="R696" s="774"/>
      <c r="S696" s="774"/>
      <c r="T696" s="774"/>
    </row>
    <row r="697" spans="1:20" ht="12.75" customHeight="1" x14ac:dyDescent="0.2">
      <c r="A697" s="774"/>
      <c r="B697" s="774"/>
      <c r="C697" s="774"/>
      <c r="D697" s="774"/>
      <c r="E697" s="774"/>
      <c r="F697" s="774"/>
      <c r="G697" s="774"/>
      <c r="H697" s="774"/>
      <c r="I697" s="774"/>
      <c r="J697" s="774"/>
      <c r="K697" s="774"/>
      <c r="L697" s="774"/>
      <c r="M697" s="774"/>
      <c r="N697" s="774"/>
      <c r="O697" s="774"/>
      <c r="P697" s="774"/>
      <c r="Q697" s="774"/>
      <c r="R697" s="774"/>
      <c r="S697" s="774"/>
      <c r="T697" s="774"/>
    </row>
    <row r="698" spans="1:20" ht="12.75" customHeight="1" x14ac:dyDescent="0.2">
      <c r="A698" s="774"/>
      <c r="B698" s="774"/>
      <c r="C698" s="774"/>
      <c r="D698" s="774"/>
      <c r="E698" s="774"/>
      <c r="F698" s="774"/>
      <c r="G698" s="774"/>
      <c r="H698" s="774"/>
      <c r="I698" s="774"/>
      <c r="J698" s="774"/>
      <c r="K698" s="774"/>
      <c r="L698" s="774"/>
      <c r="M698" s="774"/>
      <c r="N698" s="774"/>
      <c r="O698" s="774"/>
      <c r="P698" s="774"/>
      <c r="Q698" s="774"/>
      <c r="R698" s="774"/>
      <c r="S698" s="774"/>
      <c r="T698" s="774"/>
    </row>
    <row r="699" spans="1:20" ht="12.75" customHeight="1" x14ac:dyDescent="0.2">
      <c r="A699" s="774"/>
      <c r="B699" s="774"/>
      <c r="C699" s="774"/>
      <c r="D699" s="774"/>
      <c r="E699" s="774"/>
      <c r="F699" s="774"/>
      <c r="G699" s="774"/>
      <c r="H699" s="774"/>
      <c r="I699" s="774"/>
      <c r="J699" s="774"/>
      <c r="K699" s="774"/>
      <c r="L699" s="774"/>
      <c r="M699" s="774"/>
      <c r="N699" s="774"/>
      <c r="O699" s="774"/>
      <c r="P699" s="774"/>
      <c r="Q699" s="774"/>
      <c r="R699" s="774"/>
      <c r="S699" s="774"/>
      <c r="T699" s="774"/>
    </row>
    <row r="700" spans="1:20" ht="12.75" customHeight="1" x14ac:dyDescent="0.2">
      <c r="A700" s="774"/>
      <c r="B700" s="774"/>
      <c r="C700" s="774"/>
      <c r="D700" s="774"/>
      <c r="E700" s="774"/>
      <c r="F700" s="774"/>
      <c r="G700" s="774"/>
      <c r="H700" s="774"/>
      <c r="I700" s="774"/>
      <c r="J700" s="774"/>
      <c r="K700" s="774"/>
      <c r="L700" s="774"/>
      <c r="M700" s="774"/>
      <c r="N700" s="774"/>
      <c r="O700" s="774"/>
      <c r="P700" s="774"/>
      <c r="Q700" s="774"/>
      <c r="R700" s="774"/>
      <c r="S700" s="774"/>
      <c r="T700" s="774"/>
    </row>
    <row r="701" spans="1:20" ht="12.75" customHeight="1" x14ac:dyDescent="0.2">
      <c r="A701" s="774"/>
      <c r="B701" s="774"/>
      <c r="C701" s="774"/>
      <c r="D701" s="774"/>
      <c r="E701" s="774"/>
      <c r="F701" s="774"/>
      <c r="G701" s="774"/>
      <c r="H701" s="774"/>
      <c r="I701" s="774"/>
      <c r="J701" s="774"/>
      <c r="K701" s="774"/>
      <c r="L701" s="774"/>
      <c r="M701" s="774"/>
      <c r="N701" s="774"/>
      <c r="O701" s="774"/>
      <c r="P701" s="774"/>
      <c r="Q701" s="774"/>
      <c r="R701" s="774"/>
      <c r="S701" s="774"/>
      <c r="T701" s="774"/>
    </row>
    <row r="702" spans="1:20" ht="12.75" customHeight="1" x14ac:dyDescent="0.2">
      <c r="A702" s="774"/>
      <c r="B702" s="774"/>
      <c r="C702" s="774"/>
      <c r="D702" s="774"/>
      <c r="E702" s="774"/>
      <c r="F702" s="774"/>
      <c r="G702" s="774"/>
      <c r="H702" s="774"/>
      <c r="I702" s="774"/>
      <c r="J702" s="774"/>
      <c r="K702" s="774"/>
      <c r="L702" s="774"/>
      <c r="M702" s="774"/>
      <c r="N702" s="774"/>
      <c r="O702" s="774"/>
      <c r="P702" s="774"/>
      <c r="Q702" s="774"/>
      <c r="R702" s="774"/>
      <c r="S702" s="774"/>
      <c r="T702" s="774"/>
    </row>
    <row r="703" spans="1:20" ht="12.75" customHeight="1" x14ac:dyDescent="0.2">
      <c r="A703" s="774"/>
      <c r="B703" s="774"/>
      <c r="C703" s="774"/>
      <c r="D703" s="774"/>
      <c r="E703" s="774"/>
      <c r="F703" s="774"/>
      <c r="G703" s="774"/>
      <c r="H703" s="774"/>
      <c r="I703" s="774"/>
      <c r="J703" s="774"/>
      <c r="K703" s="774"/>
      <c r="L703" s="774"/>
      <c r="M703" s="774"/>
      <c r="N703" s="774"/>
      <c r="O703" s="774"/>
      <c r="P703" s="774"/>
      <c r="Q703" s="774"/>
      <c r="R703" s="774"/>
      <c r="S703" s="774"/>
      <c r="T703" s="774"/>
    </row>
    <row r="704" spans="1:20" ht="12.75" customHeight="1" x14ac:dyDescent="0.2">
      <c r="A704" s="774"/>
      <c r="B704" s="774"/>
      <c r="C704" s="774"/>
      <c r="D704" s="774"/>
      <c r="E704" s="774"/>
      <c r="F704" s="774"/>
      <c r="G704" s="774"/>
      <c r="H704" s="774"/>
      <c r="I704" s="774"/>
      <c r="J704" s="774"/>
      <c r="K704" s="774"/>
      <c r="L704" s="774"/>
      <c r="M704" s="774"/>
      <c r="N704" s="774"/>
      <c r="O704" s="774"/>
      <c r="P704" s="774"/>
      <c r="Q704" s="774"/>
      <c r="R704" s="774"/>
      <c r="S704" s="774"/>
      <c r="T704" s="774"/>
    </row>
    <row r="705" spans="1:20" ht="12.75" customHeight="1" x14ac:dyDescent="0.2">
      <c r="A705" s="774"/>
      <c r="B705" s="774"/>
      <c r="C705" s="774"/>
      <c r="D705" s="774"/>
      <c r="E705" s="774"/>
      <c r="F705" s="774"/>
      <c r="G705" s="774"/>
      <c r="H705" s="774"/>
      <c r="I705" s="774"/>
      <c r="J705" s="774"/>
      <c r="K705" s="774"/>
      <c r="L705" s="774"/>
      <c r="M705" s="774"/>
      <c r="N705" s="774"/>
      <c r="O705" s="774"/>
      <c r="P705" s="774"/>
      <c r="Q705" s="774"/>
      <c r="R705" s="774"/>
      <c r="S705" s="774"/>
      <c r="T705" s="774"/>
    </row>
    <row r="706" spans="1:20" ht="12.75" customHeight="1" x14ac:dyDescent="0.2">
      <c r="A706" s="774"/>
      <c r="B706" s="774"/>
      <c r="C706" s="774"/>
      <c r="D706" s="774"/>
      <c r="E706" s="774"/>
      <c r="F706" s="774"/>
      <c r="G706" s="774"/>
      <c r="H706" s="774"/>
      <c r="I706" s="774"/>
      <c r="J706" s="774"/>
      <c r="K706" s="774"/>
      <c r="L706" s="774"/>
      <c r="M706" s="774"/>
      <c r="N706" s="774"/>
      <c r="O706" s="774"/>
      <c r="P706" s="774"/>
      <c r="Q706" s="774"/>
      <c r="R706" s="774"/>
      <c r="S706" s="774"/>
      <c r="T706" s="774"/>
    </row>
    <row r="707" spans="1:20" ht="12.75" customHeight="1" x14ac:dyDescent="0.2">
      <c r="A707" s="774"/>
      <c r="B707" s="774"/>
      <c r="C707" s="774"/>
      <c r="D707" s="774"/>
      <c r="E707" s="774"/>
      <c r="F707" s="774"/>
      <c r="G707" s="774"/>
      <c r="H707" s="774"/>
      <c r="I707" s="774"/>
      <c r="J707" s="774"/>
      <c r="K707" s="774"/>
      <c r="L707" s="774"/>
      <c r="M707" s="774"/>
      <c r="N707" s="774"/>
      <c r="O707" s="774"/>
      <c r="P707" s="774"/>
      <c r="Q707" s="774"/>
      <c r="R707" s="774"/>
      <c r="S707" s="774"/>
      <c r="T707" s="774"/>
    </row>
    <row r="708" spans="1:20" ht="12.75" customHeight="1" x14ac:dyDescent="0.2">
      <c r="A708" s="774"/>
      <c r="B708" s="774"/>
      <c r="C708" s="774"/>
      <c r="D708" s="774"/>
      <c r="E708" s="774"/>
      <c r="F708" s="774"/>
      <c r="G708" s="774"/>
      <c r="H708" s="774"/>
      <c r="I708" s="774"/>
      <c r="J708" s="774"/>
      <c r="K708" s="774"/>
      <c r="L708" s="774"/>
      <c r="M708" s="774"/>
      <c r="N708" s="774"/>
      <c r="O708" s="774"/>
      <c r="P708" s="774"/>
      <c r="Q708" s="774"/>
      <c r="R708" s="774"/>
      <c r="S708" s="774"/>
      <c r="T708" s="774"/>
    </row>
    <row r="709" spans="1:20" ht="12.75" customHeight="1" x14ac:dyDescent="0.2">
      <c r="A709" s="774"/>
      <c r="B709" s="774"/>
      <c r="C709" s="774"/>
      <c r="D709" s="774"/>
      <c r="E709" s="774"/>
      <c r="F709" s="774"/>
      <c r="G709" s="774"/>
      <c r="H709" s="774"/>
      <c r="I709" s="774"/>
      <c r="J709" s="774"/>
      <c r="K709" s="774"/>
      <c r="L709" s="774"/>
      <c r="M709" s="774"/>
      <c r="N709" s="774"/>
      <c r="O709" s="774"/>
      <c r="P709" s="774"/>
      <c r="Q709" s="774"/>
      <c r="R709" s="774"/>
      <c r="S709" s="774"/>
      <c r="T709" s="774"/>
    </row>
    <row r="710" spans="1:20" ht="12.75" customHeight="1" x14ac:dyDescent="0.2">
      <c r="A710" s="774"/>
      <c r="B710" s="774"/>
      <c r="C710" s="774"/>
      <c r="D710" s="774"/>
      <c r="E710" s="774"/>
      <c r="F710" s="774"/>
      <c r="G710" s="774"/>
      <c r="H710" s="774"/>
      <c r="I710" s="774"/>
      <c r="J710" s="774"/>
      <c r="K710" s="774"/>
      <c r="L710" s="774"/>
      <c r="M710" s="774"/>
      <c r="N710" s="774"/>
      <c r="O710" s="774"/>
      <c r="P710" s="774"/>
      <c r="Q710" s="774"/>
      <c r="R710" s="774"/>
      <c r="S710" s="774"/>
      <c r="T710" s="774"/>
    </row>
    <row r="711" spans="1:20" ht="12.75" customHeight="1" x14ac:dyDescent="0.2">
      <c r="A711" s="774"/>
      <c r="B711" s="774"/>
      <c r="C711" s="774"/>
      <c r="D711" s="774"/>
      <c r="E711" s="774"/>
      <c r="F711" s="774"/>
      <c r="G711" s="774"/>
      <c r="H711" s="774"/>
      <c r="I711" s="774"/>
      <c r="J711" s="774"/>
      <c r="K711" s="774"/>
      <c r="L711" s="774"/>
      <c r="M711" s="774"/>
      <c r="N711" s="774"/>
      <c r="O711" s="774"/>
      <c r="P711" s="774"/>
      <c r="Q711" s="774"/>
      <c r="R711" s="774"/>
      <c r="S711" s="774"/>
      <c r="T711" s="774"/>
    </row>
    <row r="712" spans="1:20" ht="12.75" customHeight="1" x14ac:dyDescent="0.2">
      <c r="A712" s="774"/>
      <c r="B712" s="774"/>
      <c r="C712" s="774"/>
      <c r="D712" s="774"/>
      <c r="E712" s="774"/>
      <c r="F712" s="774"/>
      <c r="G712" s="774"/>
      <c r="H712" s="774"/>
      <c r="I712" s="774"/>
      <c r="J712" s="774"/>
      <c r="K712" s="774"/>
      <c r="L712" s="774"/>
      <c r="M712" s="774"/>
      <c r="N712" s="774"/>
      <c r="O712" s="774"/>
      <c r="P712" s="774"/>
      <c r="Q712" s="774"/>
      <c r="R712" s="774"/>
      <c r="S712" s="774"/>
      <c r="T712" s="774"/>
    </row>
    <row r="713" spans="1:20" ht="12.75" customHeight="1" x14ac:dyDescent="0.2">
      <c r="A713" s="774"/>
      <c r="B713" s="774"/>
      <c r="C713" s="774"/>
      <c r="D713" s="774"/>
      <c r="E713" s="774"/>
      <c r="F713" s="774"/>
      <c r="G713" s="774"/>
      <c r="H713" s="774"/>
      <c r="I713" s="774"/>
      <c r="J713" s="774"/>
      <c r="K713" s="774"/>
      <c r="L713" s="774"/>
      <c r="M713" s="774"/>
      <c r="N713" s="774"/>
      <c r="O713" s="774"/>
      <c r="P713" s="774"/>
      <c r="Q713" s="774"/>
      <c r="R713" s="774"/>
      <c r="S713" s="774"/>
      <c r="T713" s="774"/>
    </row>
    <row r="714" spans="1:20" ht="12.75" customHeight="1" x14ac:dyDescent="0.2">
      <c r="A714" s="774"/>
      <c r="B714" s="774"/>
      <c r="C714" s="774"/>
      <c r="D714" s="774"/>
      <c r="E714" s="774"/>
      <c r="F714" s="774"/>
      <c r="G714" s="774"/>
      <c r="H714" s="774"/>
      <c r="I714" s="774"/>
      <c r="J714" s="774"/>
      <c r="K714" s="774"/>
      <c r="L714" s="774"/>
      <c r="M714" s="774"/>
      <c r="N714" s="774"/>
      <c r="O714" s="774"/>
      <c r="P714" s="774"/>
      <c r="Q714" s="774"/>
      <c r="R714" s="774"/>
      <c r="S714" s="774"/>
      <c r="T714" s="774"/>
    </row>
    <row r="715" spans="1:20" ht="12.75" customHeight="1" x14ac:dyDescent="0.2">
      <c r="A715" s="774"/>
      <c r="B715" s="774"/>
      <c r="C715" s="774"/>
      <c r="D715" s="774"/>
      <c r="E715" s="774"/>
      <c r="F715" s="774"/>
      <c r="G715" s="774"/>
      <c r="H715" s="774"/>
      <c r="I715" s="774"/>
      <c r="J715" s="774"/>
      <c r="K715" s="774"/>
      <c r="L715" s="774"/>
      <c r="M715" s="774"/>
      <c r="N715" s="774"/>
      <c r="O715" s="774"/>
      <c r="P715" s="774"/>
      <c r="Q715" s="774"/>
      <c r="R715" s="774"/>
      <c r="S715" s="774"/>
      <c r="T715" s="774"/>
    </row>
    <row r="716" spans="1:20" ht="12.75" customHeight="1" x14ac:dyDescent="0.2">
      <c r="A716" s="774"/>
      <c r="B716" s="774"/>
      <c r="C716" s="774"/>
      <c r="D716" s="774"/>
      <c r="E716" s="774"/>
      <c r="F716" s="774"/>
      <c r="G716" s="774"/>
      <c r="H716" s="774"/>
      <c r="I716" s="774"/>
      <c r="J716" s="774"/>
      <c r="K716" s="774"/>
      <c r="L716" s="774"/>
      <c r="M716" s="774"/>
      <c r="N716" s="774"/>
      <c r="O716" s="774"/>
      <c r="P716" s="774"/>
      <c r="Q716" s="774"/>
      <c r="R716" s="774"/>
      <c r="S716" s="774"/>
      <c r="T716" s="774"/>
    </row>
    <row r="717" spans="1:20" ht="12.75" customHeight="1" x14ac:dyDescent="0.2">
      <c r="A717" s="774"/>
      <c r="B717" s="774"/>
      <c r="C717" s="774"/>
      <c r="D717" s="774"/>
      <c r="E717" s="774"/>
      <c r="F717" s="774"/>
      <c r="G717" s="774"/>
      <c r="H717" s="774"/>
      <c r="I717" s="774"/>
      <c r="J717" s="774"/>
      <c r="K717" s="774"/>
      <c r="L717" s="774"/>
      <c r="M717" s="774"/>
      <c r="N717" s="774"/>
      <c r="O717" s="774"/>
      <c r="P717" s="774"/>
      <c r="Q717" s="774"/>
      <c r="R717" s="774"/>
      <c r="S717" s="774"/>
      <c r="T717" s="774"/>
    </row>
    <row r="718" spans="1:20" ht="12.75" customHeight="1" x14ac:dyDescent="0.2">
      <c r="A718" s="774"/>
      <c r="B718" s="774"/>
      <c r="C718" s="774"/>
      <c r="D718" s="774"/>
      <c r="E718" s="774"/>
      <c r="F718" s="774"/>
      <c r="G718" s="774"/>
      <c r="H718" s="774"/>
      <c r="I718" s="774"/>
      <c r="J718" s="774"/>
      <c r="K718" s="774"/>
      <c r="L718" s="774"/>
      <c r="M718" s="774"/>
      <c r="N718" s="774"/>
      <c r="O718" s="774"/>
      <c r="P718" s="774"/>
      <c r="Q718" s="774"/>
      <c r="R718" s="774"/>
      <c r="S718" s="774"/>
      <c r="T718" s="774"/>
    </row>
    <row r="719" spans="1:20" ht="12.75" customHeight="1" x14ac:dyDescent="0.2">
      <c r="A719" s="774"/>
      <c r="B719" s="774"/>
      <c r="C719" s="774"/>
      <c r="D719" s="774"/>
      <c r="E719" s="774"/>
      <c r="F719" s="774"/>
      <c r="G719" s="774"/>
      <c r="H719" s="774"/>
      <c r="I719" s="774"/>
      <c r="J719" s="774"/>
      <c r="K719" s="774"/>
      <c r="L719" s="774"/>
      <c r="M719" s="774"/>
      <c r="N719" s="774"/>
      <c r="O719" s="774"/>
      <c r="P719" s="774"/>
      <c r="Q719" s="774"/>
      <c r="R719" s="774"/>
      <c r="S719" s="774"/>
      <c r="T719" s="774"/>
    </row>
    <row r="720" spans="1:20" ht="12.75" customHeight="1" x14ac:dyDescent="0.2">
      <c r="A720" s="774"/>
      <c r="B720" s="774"/>
      <c r="C720" s="774"/>
      <c r="D720" s="774"/>
      <c r="E720" s="774"/>
      <c r="F720" s="774"/>
      <c r="G720" s="774"/>
      <c r="H720" s="774"/>
      <c r="I720" s="774"/>
      <c r="J720" s="774"/>
      <c r="K720" s="774"/>
      <c r="L720" s="774"/>
      <c r="M720" s="774"/>
      <c r="N720" s="774"/>
      <c r="O720" s="774"/>
      <c r="P720" s="774"/>
      <c r="Q720" s="774"/>
      <c r="R720" s="774"/>
      <c r="S720" s="774"/>
      <c r="T720" s="774"/>
    </row>
    <row r="721" spans="1:20" ht="12.75" customHeight="1" x14ac:dyDescent="0.2">
      <c r="A721" s="774"/>
      <c r="B721" s="774"/>
      <c r="C721" s="774"/>
      <c r="D721" s="774"/>
      <c r="E721" s="774"/>
      <c r="F721" s="774"/>
      <c r="G721" s="774"/>
      <c r="H721" s="774"/>
      <c r="I721" s="774"/>
      <c r="J721" s="774"/>
      <c r="K721" s="774"/>
      <c r="L721" s="774"/>
      <c r="M721" s="774"/>
      <c r="N721" s="774"/>
      <c r="O721" s="774"/>
      <c r="P721" s="774"/>
      <c r="Q721" s="774"/>
      <c r="R721" s="774"/>
      <c r="S721" s="774"/>
      <c r="T721" s="774"/>
    </row>
    <row r="722" spans="1:20" ht="12.75" customHeight="1" x14ac:dyDescent="0.2">
      <c r="A722" s="774"/>
      <c r="B722" s="774"/>
      <c r="C722" s="774"/>
      <c r="D722" s="774"/>
      <c r="E722" s="774"/>
      <c r="F722" s="774"/>
      <c r="G722" s="774"/>
      <c r="H722" s="774"/>
      <c r="I722" s="774"/>
      <c r="J722" s="774"/>
      <c r="K722" s="774"/>
      <c r="L722" s="774"/>
      <c r="M722" s="774"/>
      <c r="N722" s="774"/>
      <c r="O722" s="774"/>
      <c r="P722" s="774"/>
      <c r="Q722" s="774"/>
      <c r="R722" s="774"/>
      <c r="S722" s="774"/>
      <c r="T722" s="774"/>
    </row>
    <row r="723" spans="1:20" ht="12.75" customHeight="1" x14ac:dyDescent="0.2">
      <c r="A723" s="774"/>
      <c r="B723" s="774"/>
      <c r="C723" s="774"/>
      <c r="D723" s="774"/>
      <c r="E723" s="774"/>
      <c r="F723" s="774"/>
      <c r="G723" s="774"/>
      <c r="H723" s="774"/>
      <c r="I723" s="774"/>
      <c r="J723" s="774"/>
      <c r="K723" s="774"/>
      <c r="L723" s="774"/>
      <c r="M723" s="774"/>
      <c r="N723" s="774"/>
      <c r="O723" s="774"/>
      <c r="P723" s="774"/>
      <c r="Q723" s="774"/>
      <c r="R723" s="774"/>
      <c r="S723" s="774"/>
      <c r="T723" s="774"/>
    </row>
    <row r="724" spans="1:20" ht="12.75" customHeight="1" x14ac:dyDescent="0.2">
      <c r="A724" s="774"/>
      <c r="B724" s="774"/>
      <c r="C724" s="774"/>
      <c r="D724" s="774"/>
      <c r="E724" s="774"/>
      <c r="F724" s="774"/>
      <c r="G724" s="774"/>
      <c r="H724" s="774"/>
      <c r="I724" s="774"/>
      <c r="J724" s="774"/>
      <c r="K724" s="774"/>
      <c r="L724" s="774"/>
      <c r="M724" s="774"/>
      <c r="N724" s="774"/>
      <c r="O724" s="774"/>
      <c r="P724" s="774"/>
      <c r="Q724" s="774"/>
      <c r="R724" s="774"/>
      <c r="S724" s="774"/>
      <c r="T724" s="774"/>
    </row>
    <row r="725" spans="1:20" ht="12.75" customHeight="1" x14ac:dyDescent="0.2">
      <c r="A725" s="774"/>
      <c r="B725" s="774"/>
      <c r="C725" s="774"/>
      <c r="D725" s="774"/>
      <c r="E725" s="774"/>
      <c r="F725" s="774"/>
      <c r="G725" s="774"/>
      <c r="H725" s="774"/>
      <c r="I725" s="774"/>
      <c r="J725" s="774"/>
      <c r="K725" s="774"/>
      <c r="L725" s="774"/>
      <c r="M725" s="774"/>
      <c r="N725" s="774"/>
      <c r="O725" s="774"/>
      <c r="P725" s="774"/>
      <c r="Q725" s="774"/>
      <c r="R725" s="774"/>
      <c r="S725" s="774"/>
      <c r="T725" s="774"/>
    </row>
    <row r="726" spans="1:20" ht="12.75" customHeight="1" x14ac:dyDescent="0.2">
      <c r="A726" s="774"/>
      <c r="B726" s="774"/>
      <c r="C726" s="774"/>
      <c r="D726" s="774"/>
      <c r="E726" s="774"/>
      <c r="F726" s="774"/>
      <c r="G726" s="774"/>
      <c r="H726" s="774"/>
      <c r="I726" s="774"/>
      <c r="J726" s="774"/>
      <c r="K726" s="774"/>
      <c r="L726" s="774"/>
      <c r="M726" s="774"/>
      <c r="N726" s="774"/>
      <c r="O726" s="774"/>
      <c r="P726" s="774"/>
      <c r="Q726" s="774"/>
      <c r="R726" s="774"/>
      <c r="S726" s="774"/>
      <c r="T726" s="774"/>
    </row>
    <row r="727" spans="1:20" ht="12.75" customHeight="1" x14ac:dyDescent="0.2">
      <c r="A727" s="774"/>
      <c r="B727" s="774"/>
      <c r="C727" s="774"/>
      <c r="D727" s="774"/>
      <c r="E727" s="774"/>
      <c r="F727" s="774"/>
      <c r="G727" s="774"/>
      <c r="H727" s="774"/>
      <c r="I727" s="774"/>
      <c r="J727" s="774"/>
      <c r="K727" s="774"/>
      <c r="L727" s="774"/>
      <c r="M727" s="774"/>
      <c r="N727" s="774"/>
      <c r="O727" s="774"/>
      <c r="P727" s="774"/>
      <c r="Q727" s="774"/>
      <c r="R727" s="774"/>
      <c r="S727" s="774"/>
      <c r="T727" s="774"/>
    </row>
    <row r="728" spans="1:20" ht="12.75" customHeight="1" x14ac:dyDescent="0.2">
      <c r="A728" s="774"/>
      <c r="B728" s="774"/>
      <c r="C728" s="774"/>
      <c r="D728" s="774"/>
      <c r="E728" s="774"/>
      <c r="F728" s="774"/>
      <c r="G728" s="774"/>
      <c r="H728" s="774"/>
      <c r="I728" s="774"/>
      <c r="J728" s="774"/>
      <c r="K728" s="774"/>
      <c r="L728" s="774"/>
      <c r="M728" s="774"/>
      <c r="N728" s="774"/>
      <c r="O728" s="774"/>
      <c r="P728" s="774"/>
      <c r="Q728" s="774"/>
      <c r="R728" s="774"/>
      <c r="S728" s="774"/>
      <c r="T728" s="774"/>
    </row>
    <row r="729" spans="1:20" ht="12.75" customHeight="1" x14ac:dyDescent="0.2">
      <c r="A729" s="774"/>
      <c r="B729" s="774"/>
      <c r="C729" s="774"/>
      <c r="D729" s="774"/>
      <c r="E729" s="774"/>
      <c r="F729" s="774"/>
      <c r="G729" s="774"/>
      <c r="H729" s="774"/>
      <c r="I729" s="774"/>
      <c r="J729" s="774"/>
      <c r="K729" s="774"/>
      <c r="L729" s="774"/>
      <c r="M729" s="774"/>
      <c r="N729" s="774"/>
      <c r="O729" s="774"/>
      <c r="P729" s="774"/>
      <c r="Q729" s="774"/>
      <c r="R729" s="774"/>
      <c r="S729" s="774"/>
      <c r="T729" s="774"/>
    </row>
    <row r="730" spans="1:20" ht="12.75" customHeight="1" x14ac:dyDescent="0.2">
      <c r="A730" s="774"/>
      <c r="B730" s="774"/>
      <c r="C730" s="774"/>
      <c r="D730" s="774"/>
      <c r="E730" s="774"/>
      <c r="F730" s="774"/>
      <c r="G730" s="774"/>
      <c r="H730" s="774"/>
      <c r="I730" s="774"/>
      <c r="J730" s="774"/>
      <c r="K730" s="774"/>
      <c r="L730" s="774"/>
      <c r="M730" s="774"/>
      <c r="N730" s="774"/>
      <c r="O730" s="774"/>
      <c r="P730" s="774"/>
      <c r="Q730" s="774"/>
      <c r="R730" s="774"/>
      <c r="S730" s="774"/>
      <c r="T730" s="774"/>
    </row>
    <row r="731" spans="1:20" ht="12.75" customHeight="1" x14ac:dyDescent="0.2">
      <c r="A731" s="774"/>
      <c r="B731" s="774"/>
      <c r="C731" s="774"/>
      <c r="D731" s="774"/>
      <c r="E731" s="774"/>
      <c r="F731" s="774"/>
      <c r="G731" s="774"/>
      <c r="H731" s="774"/>
      <c r="I731" s="774"/>
      <c r="J731" s="774"/>
      <c r="K731" s="774"/>
      <c r="L731" s="774"/>
      <c r="M731" s="774"/>
      <c r="N731" s="774"/>
      <c r="O731" s="774"/>
      <c r="P731" s="774"/>
      <c r="Q731" s="774"/>
      <c r="R731" s="774"/>
      <c r="S731" s="774"/>
      <c r="T731" s="774"/>
    </row>
    <row r="732" spans="1:20" ht="12.75" customHeight="1" x14ac:dyDescent="0.2">
      <c r="A732" s="774"/>
      <c r="B732" s="774"/>
      <c r="C732" s="774"/>
      <c r="D732" s="774"/>
      <c r="E732" s="774"/>
      <c r="F732" s="774"/>
      <c r="G732" s="774"/>
      <c r="H732" s="774"/>
      <c r="I732" s="774"/>
      <c r="J732" s="774"/>
      <c r="K732" s="774"/>
      <c r="L732" s="774"/>
      <c r="M732" s="774"/>
      <c r="N732" s="774"/>
      <c r="O732" s="774"/>
      <c r="P732" s="774"/>
      <c r="Q732" s="774"/>
      <c r="R732" s="774"/>
      <c r="S732" s="774"/>
      <c r="T732" s="774"/>
    </row>
    <row r="733" spans="1:20" ht="12.75" customHeight="1" x14ac:dyDescent="0.2">
      <c r="A733" s="774"/>
      <c r="B733" s="774"/>
      <c r="C733" s="774"/>
      <c r="D733" s="774"/>
      <c r="E733" s="774"/>
      <c r="F733" s="774"/>
      <c r="G733" s="774"/>
      <c r="H733" s="774"/>
      <c r="I733" s="774"/>
      <c r="J733" s="774"/>
      <c r="K733" s="774"/>
      <c r="L733" s="774"/>
      <c r="M733" s="774"/>
      <c r="N733" s="774"/>
      <c r="O733" s="774"/>
      <c r="P733" s="774"/>
      <c r="Q733" s="774"/>
      <c r="R733" s="774"/>
      <c r="S733" s="774"/>
      <c r="T733" s="774"/>
    </row>
    <row r="734" spans="1:20" ht="12.75" customHeight="1" x14ac:dyDescent="0.2">
      <c r="A734" s="774"/>
      <c r="B734" s="774"/>
      <c r="C734" s="774"/>
      <c r="D734" s="774"/>
      <c r="E734" s="774"/>
      <c r="F734" s="774"/>
      <c r="G734" s="774"/>
      <c r="H734" s="774"/>
      <c r="I734" s="774"/>
      <c r="J734" s="774"/>
      <c r="K734" s="774"/>
      <c r="L734" s="774"/>
      <c r="M734" s="774"/>
      <c r="N734" s="774"/>
      <c r="O734" s="774"/>
      <c r="P734" s="774"/>
      <c r="Q734" s="774"/>
      <c r="R734" s="774"/>
      <c r="S734" s="774"/>
      <c r="T734" s="774"/>
    </row>
    <row r="735" spans="1:20" ht="12.75" customHeight="1" x14ac:dyDescent="0.2">
      <c r="A735" s="774"/>
      <c r="B735" s="774"/>
      <c r="C735" s="774"/>
      <c r="D735" s="774"/>
      <c r="E735" s="774"/>
      <c r="F735" s="774"/>
      <c r="G735" s="774"/>
      <c r="H735" s="774"/>
      <c r="I735" s="774"/>
      <c r="J735" s="774"/>
      <c r="K735" s="774"/>
      <c r="L735" s="774"/>
      <c r="M735" s="774"/>
      <c r="N735" s="774"/>
      <c r="O735" s="774"/>
      <c r="P735" s="774"/>
      <c r="Q735" s="774"/>
      <c r="R735" s="774"/>
      <c r="S735" s="774"/>
      <c r="T735" s="774"/>
    </row>
    <row r="736" spans="1:20" ht="12.75" customHeight="1" x14ac:dyDescent="0.2">
      <c r="A736" s="774"/>
      <c r="B736" s="774"/>
      <c r="C736" s="774"/>
      <c r="D736" s="774"/>
      <c r="E736" s="774"/>
      <c r="F736" s="774"/>
      <c r="G736" s="774"/>
      <c r="H736" s="774"/>
      <c r="I736" s="774"/>
      <c r="J736" s="774"/>
      <c r="K736" s="774"/>
      <c r="L736" s="774"/>
      <c r="M736" s="774"/>
      <c r="N736" s="774"/>
      <c r="O736" s="774"/>
      <c r="P736" s="774"/>
      <c r="Q736" s="774"/>
      <c r="R736" s="774"/>
      <c r="S736" s="774"/>
      <c r="T736" s="774"/>
    </row>
    <row r="737" spans="1:20" ht="12.75" customHeight="1" x14ac:dyDescent="0.2">
      <c r="A737" s="774"/>
      <c r="B737" s="774"/>
      <c r="C737" s="774"/>
      <c r="D737" s="774"/>
      <c r="E737" s="774"/>
      <c r="F737" s="774"/>
      <c r="G737" s="774"/>
      <c r="H737" s="774"/>
      <c r="I737" s="774"/>
      <c r="J737" s="774"/>
      <c r="K737" s="774"/>
      <c r="L737" s="774"/>
      <c r="M737" s="774"/>
      <c r="N737" s="774"/>
      <c r="O737" s="774"/>
      <c r="P737" s="774"/>
      <c r="Q737" s="774"/>
      <c r="R737" s="774"/>
      <c r="S737" s="774"/>
      <c r="T737" s="774"/>
    </row>
    <row r="738" spans="1:20" ht="12.75" customHeight="1" x14ac:dyDescent="0.2">
      <c r="A738" s="774"/>
      <c r="B738" s="774"/>
      <c r="C738" s="774"/>
      <c r="D738" s="774"/>
      <c r="E738" s="774"/>
      <c r="F738" s="774"/>
      <c r="G738" s="774"/>
      <c r="H738" s="774"/>
      <c r="I738" s="774"/>
      <c r="J738" s="774"/>
      <c r="K738" s="774"/>
      <c r="L738" s="774"/>
      <c r="M738" s="774"/>
      <c r="N738" s="774"/>
      <c r="O738" s="774"/>
      <c r="P738" s="774"/>
      <c r="Q738" s="774"/>
      <c r="R738" s="774"/>
      <c r="S738" s="774"/>
      <c r="T738" s="774"/>
    </row>
    <row r="739" spans="1:20" ht="12.75" customHeight="1" x14ac:dyDescent="0.2">
      <c r="A739" s="774"/>
      <c r="B739" s="774"/>
      <c r="C739" s="774"/>
      <c r="D739" s="774"/>
      <c r="E739" s="774"/>
      <c r="F739" s="774"/>
      <c r="G739" s="774"/>
      <c r="H739" s="774"/>
      <c r="I739" s="774"/>
      <c r="J739" s="774"/>
      <c r="K739" s="774"/>
      <c r="L739" s="774"/>
      <c r="M739" s="774"/>
      <c r="N739" s="774"/>
      <c r="O739" s="774"/>
      <c r="P739" s="774"/>
      <c r="Q739" s="774"/>
      <c r="R739" s="774"/>
      <c r="S739" s="774"/>
      <c r="T739" s="774"/>
    </row>
    <row r="740" spans="1:20" ht="12.75" customHeight="1" x14ac:dyDescent="0.2">
      <c r="A740" s="774"/>
      <c r="B740" s="774"/>
      <c r="C740" s="774"/>
      <c r="D740" s="774"/>
      <c r="E740" s="774"/>
      <c r="F740" s="774"/>
      <c r="G740" s="774"/>
      <c r="H740" s="774"/>
      <c r="I740" s="774"/>
      <c r="J740" s="774"/>
      <c r="K740" s="774"/>
      <c r="L740" s="774"/>
      <c r="M740" s="774"/>
      <c r="N740" s="774"/>
      <c r="O740" s="774"/>
      <c r="P740" s="774"/>
      <c r="Q740" s="774"/>
      <c r="R740" s="774"/>
      <c r="S740" s="774"/>
      <c r="T740" s="774"/>
    </row>
    <row r="741" spans="1:20" ht="12.75" customHeight="1" x14ac:dyDescent="0.2">
      <c r="A741" s="774"/>
      <c r="B741" s="774"/>
      <c r="C741" s="774"/>
      <c r="D741" s="774"/>
      <c r="E741" s="774"/>
      <c r="F741" s="774"/>
      <c r="G741" s="774"/>
      <c r="H741" s="774"/>
      <c r="I741" s="774"/>
      <c r="J741" s="774"/>
      <c r="K741" s="774"/>
      <c r="L741" s="774"/>
      <c r="M741" s="774"/>
      <c r="N741" s="774"/>
      <c r="O741" s="774"/>
      <c r="P741" s="774"/>
      <c r="Q741" s="774"/>
      <c r="R741" s="774"/>
      <c r="S741" s="774"/>
      <c r="T741" s="774"/>
    </row>
    <row r="742" spans="1:20" ht="12.75" customHeight="1" x14ac:dyDescent="0.2">
      <c r="A742" s="774"/>
      <c r="B742" s="774"/>
      <c r="C742" s="774"/>
      <c r="D742" s="774"/>
      <c r="E742" s="774"/>
      <c r="F742" s="774"/>
      <c r="G742" s="774"/>
      <c r="H742" s="774"/>
      <c r="I742" s="774"/>
      <c r="J742" s="774"/>
      <c r="K742" s="774"/>
      <c r="L742" s="774"/>
      <c r="M742" s="774"/>
      <c r="N742" s="774"/>
      <c r="O742" s="774"/>
      <c r="P742" s="774"/>
      <c r="Q742" s="774"/>
      <c r="R742" s="774"/>
      <c r="S742" s="774"/>
      <c r="T742" s="774"/>
    </row>
    <row r="743" spans="1:20" ht="12.75" customHeight="1" x14ac:dyDescent="0.2">
      <c r="A743" s="774"/>
      <c r="B743" s="774"/>
      <c r="C743" s="774"/>
      <c r="D743" s="774"/>
      <c r="E743" s="774"/>
      <c r="F743" s="774"/>
      <c r="G743" s="774"/>
      <c r="H743" s="774"/>
      <c r="I743" s="774"/>
      <c r="J743" s="774"/>
      <c r="K743" s="774"/>
      <c r="L743" s="774"/>
      <c r="M743" s="774"/>
      <c r="N743" s="774"/>
      <c r="O743" s="774"/>
      <c r="P743" s="774"/>
      <c r="Q743" s="774"/>
      <c r="R743" s="774"/>
      <c r="S743" s="774"/>
      <c r="T743" s="774"/>
    </row>
    <row r="744" spans="1:20" ht="12.75" customHeight="1" x14ac:dyDescent="0.2">
      <c r="A744" s="774"/>
      <c r="B744" s="774"/>
      <c r="C744" s="774"/>
      <c r="D744" s="774"/>
      <c r="E744" s="774"/>
      <c r="F744" s="774"/>
      <c r="G744" s="774"/>
      <c r="H744" s="774"/>
      <c r="I744" s="774"/>
      <c r="J744" s="774"/>
      <c r="K744" s="774"/>
      <c r="L744" s="774"/>
      <c r="M744" s="774"/>
      <c r="N744" s="774"/>
      <c r="O744" s="774"/>
      <c r="P744" s="774"/>
      <c r="Q744" s="774"/>
      <c r="R744" s="774"/>
      <c r="S744" s="774"/>
      <c r="T744" s="774"/>
    </row>
    <row r="745" spans="1:20" ht="12.75" customHeight="1" x14ac:dyDescent="0.2">
      <c r="A745" s="774"/>
      <c r="B745" s="774"/>
      <c r="C745" s="774"/>
      <c r="D745" s="774"/>
      <c r="E745" s="774"/>
      <c r="F745" s="774"/>
      <c r="G745" s="774"/>
      <c r="H745" s="774"/>
      <c r="I745" s="774"/>
      <c r="J745" s="774"/>
      <c r="K745" s="774"/>
      <c r="L745" s="774"/>
      <c r="M745" s="774"/>
      <c r="N745" s="774"/>
      <c r="O745" s="774"/>
      <c r="P745" s="774"/>
      <c r="Q745" s="774"/>
      <c r="R745" s="774"/>
      <c r="S745" s="774"/>
      <c r="T745" s="774"/>
    </row>
    <row r="746" spans="1:20" ht="12.75" customHeight="1" x14ac:dyDescent="0.2">
      <c r="A746" s="774"/>
      <c r="B746" s="774"/>
      <c r="C746" s="774"/>
      <c r="D746" s="774"/>
      <c r="E746" s="774"/>
      <c r="F746" s="774"/>
      <c r="G746" s="774"/>
      <c r="H746" s="774"/>
      <c r="I746" s="774"/>
      <c r="J746" s="774"/>
      <c r="K746" s="774"/>
      <c r="L746" s="774"/>
      <c r="M746" s="774"/>
      <c r="N746" s="774"/>
      <c r="O746" s="774"/>
      <c r="P746" s="774"/>
      <c r="Q746" s="774"/>
      <c r="R746" s="774"/>
      <c r="S746" s="774"/>
      <c r="T746" s="774"/>
    </row>
    <row r="747" spans="1:20" ht="12.75" customHeight="1" x14ac:dyDescent="0.2">
      <c r="A747" s="774"/>
      <c r="B747" s="774"/>
      <c r="C747" s="774"/>
      <c r="D747" s="774"/>
      <c r="E747" s="774"/>
      <c r="F747" s="774"/>
      <c r="G747" s="774"/>
      <c r="H747" s="774"/>
      <c r="I747" s="774"/>
      <c r="J747" s="774"/>
      <c r="K747" s="774"/>
      <c r="L747" s="774"/>
      <c r="M747" s="774"/>
      <c r="N747" s="774"/>
      <c r="O747" s="774"/>
      <c r="P747" s="774"/>
      <c r="Q747" s="774"/>
      <c r="R747" s="774"/>
      <c r="S747" s="774"/>
      <c r="T747" s="774"/>
    </row>
    <row r="748" spans="1:20" ht="12.75" customHeight="1" x14ac:dyDescent="0.2">
      <c r="A748" s="774"/>
      <c r="B748" s="774"/>
      <c r="C748" s="774"/>
      <c r="D748" s="774"/>
      <c r="E748" s="774"/>
      <c r="F748" s="774"/>
      <c r="G748" s="774"/>
      <c r="H748" s="774"/>
      <c r="I748" s="774"/>
      <c r="J748" s="774"/>
      <c r="K748" s="774"/>
      <c r="L748" s="774"/>
      <c r="M748" s="774"/>
      <c r="N748" s="774"/>
      <c r="O748" s="774"/>
      <c r="P748" s="774"/>
      <c r="Q748" s="774"/>
      <c r="R748" s="774"/>
      <c r="S748" s="774"/>
      <c r="T748" s="774"/>
    </row>
    <row r="749" spans="1:20" ht="12.75" customHeight="1" x14ac:dyDescent="0.2">
      <c r="A749" s="774"/>
      <c r="B749" s="774"/>
      <c r="C749" s="774"/>
      <c r="D749" s="774"/>
      <c r="E749" s="774"/>
      <c r="F749" s="774"/>
      <c r="G749" s="774"/>
      <c r="H749" s="774"/>
      <c r="I749" s="774"/>
      <c r="J749" s="774"/>
      <c r="K749" s="774"/>
      <c r="L749" s="774"/>
      <c r="M749" s="774"/>
      <c r="N749" s="774"/>
      <c r="O749" s="774"/>
      <c r="P749" s="774"/>
      <c r="Q749" s="774"/>
      <c r="R749" s="774"/>
      <c r="S749" s="774"/>
      <c r="T749" s="774"/>
    </row>
    <row r="750" spans="1:20" ht="12.75" customHeight="1" x14ac:dyDescent="0.2">
      <c r="A750" s="774"/>
      <c r="B750" s="774"/>
      <c r="C750" s="774"/>
      <c r="D750" s="774"/>
      <c r="E750" s="774"/>
      <c r="F750" s="774"/>
      <c r="G750" s="774"/>
      <c r="H750" s="774"/>
      <c r="I750" s="774"/>
      <c r="J750" s="774"/>
      <c r="K750" s="774"/>
      <c r="L750" s="774"/>
      <c r="M750" s="774"/>
      <c r="N750" s="774"/>
      <c r="O750" s="774"/>
      <c r="P750" s="774"/>
      <c r="Q750" s="774"/>
      <c r="R750" s="774"/>
      <c r="S750" s="774"/>
      <c r="T750" s="774"/>
    </row>
    <row r="751" spans="1:20" ht="12.75" customHeight="1" x14ac:dyDescent="0.2">
      <c r="A751" s="774"/>
      <c r="B751" s="774"/>
      <c r="C751" s="774"/>
      <c r="D751" s="774"/>
      <c r="E751" s="774"/>
      <c r="F751" s="774"/>
      <c r="G751" s="774"/>
      <c r="H751" s="774"/>
      <c r="I751" s="774"/>
      <c r="J751" s="774"/>
      <c r="K751" s="774"/>
      <c r="L751" s="774"/>
      <c r="M751" s="774"/>
      <c r="N751" s="774"/>
      <c r="O751" s="774"/>
      <c r="P751" s="774"/>
      <c r="Q751" s="774"/>
      <c r="R751" s="774"/>
      <c r="S751" s="774"/>
      <c r="T751" s="774"/>
    </row>
    <row r="752" spans="1:20" ht="12.75" customHeight="1" x14ac:dyDescent="0.2">
      <c r="A752" s="774"/>
      <c r="B752" s="774"/>
      <c r="C752" s="774"/>
      <c r="D752" s="774"/>
      <c r="E752" s="774"/>
      <c r="F752" s="774"/>
      <c r="G752" s="774"/>
      <c r="H752" s="774"/>
      <c r="I752" s="774"/>
      <c r="J752" s="774"/>
      <c r="K752" s="774"/>
      <c r="L752" s="774"/>
      <c r="M752" s="774"/>
      <c r="N752" s="774"/>
      <c r="O752" s="774"/>
      <c r="P752" s="774"/>
      <c r="Q752" s="774"/>
      <c r="R752" s="774"/>
      <c r="S752" s="774"/>
      <c r="T752" s="774"/>
    </row>
    <row r="753" spans="1:20" ht="12.75" customHeight="1" x14ac:dyDescent="0.2">
      <c r="A753" s="774"/>
      <c r="B753" s="774"/>
      <c r="C753" s="774"/>
      <c r="D753" s="774"/>
      <c r="E753" s="774"/>
      <c r="F753" s="774"/>
      <c r="G753" s="774"/>
      <c r="H753" s="774"/>
      <c r="I753" s="774"/>
      <c r="J753" s="774"/>
      <c r="K753" s="774"/>
      <c r="L753" s="774"/>
      <c r="M753" s="774"/>
      <c r="N753" s="774"/>
      <c r="O753" s="774"/>
      <c r="P753" s="774"/>
      <c r="Q753" s="774"/>
      <c r="R753" s="774"/>
      <c r="S753" s="774"/>
      <c r="T753" s="774"/>
    </row>
    <row r="754" spans="1:20" ht="12.75" customHeight="1" x14ac:dyDescent="0.2">
      <c r="A754" s="774"/>
      <c r="B754" s="774"/>
      <c r="C754" s="774"/>
      <c r="D754" s="774"/>
      <c r="E754" s="774"/>
      <c r="F754" s="774"/>
      <c r="G754" s="774"/>
      <c r="H754" s="774"/>
      <c r="I754" s="774"/>
      <c r="J754" s="774"/>
      <c r="K754" s="774"/>
      <c r="L754" s="774"/>
      <c r="M754" s="774"/>
      <c r="N754" s="774"/>
      <c r="O754" s="774"/>
      <c r="P754" s="774"/>
      <c r="Q754" s="774"/>
      <c r="R754" s="774"/>
      <c r="S754" s="774"/>
      <c r="T754" s="774"/>
    </row>
    <row r="755" spans="1:20" ht="12.75" customHeight="1" x14ac:dyDescent="0.2">
      <c r="A755" s="774"/>
      <c r="B755" s="774"/>
      <c r="C755" s="774"/>
      <c r="D755" s="774"/>
      <c r="E755" s="774"/>
      <c r="F755" s="774"/>
      <c r="G755" s="774"/>
      <c r="H755" s="774"/>
      <c r="I755" s="774"/>
      <c r="J755" s="774"/>
      <c r="K755" s="774"/>
      <c r="L755" s="774"/>
      <c r="M755" s="774"/>
      <c r="N755" s="774"/>
      <c r="O755" s="774"/>
      <c r="P755" s="774"/>
      <c r="Q755" s="774"/>
      <c r="R755" s="774"/>
      <c r="S755" s="774"/>
      <c r="T755" s="774"/>
    </row>
    <row r="756" spans="1:20" ht="12.75" customHeight="1" x14ac:dyDescent="0.2">
      <c r="A756" s="774"/>
      <c r="B756" s="774"/>
      <c r="C756" s="774"/>
      <c r="D756" s="774"/>
      <c r="E756" s="774"/>
      <c r="F756" s="774"/>
      <c r="G756" s="774"/>
      <c r="H756" s="774"/>
      <c r="I756" s="774"/>
      <c r="J756" s="774"/>
      <c r="K756" s="774"/>
      <c r="L756" s="774"/>
      <c r="M756" s="774"/>
      <c r="N756" s="774"/>
      <c r="O756" s="774"/>
      <c r="P756" s="774"/>
      <c r="Q756" s="774"/>
      <c r="R756" s="774"/>
      <c r="S756" s="774"/>
      <c r="T756" s="774"/>
    </row>
    <row r="757" spans="1:20" ht="12.75" customHeight="1" x14ac:dyDescent="0.2">
      <c r="A757" s="774"/>
      <c r="B757" s="774"/>
      <c r="C757" s="774"/>
      <c r="D757" s="774"/>
      <c r="E757" s="774"/>
      <c r="F757" s="774"/>
      <c r="G757" s="774"/>
      <c r="H757" s="774"/>
      <c r="I757" s="774"/>
      <c r="J757" s="774"/>
      <c r="K757" s="774"/>
      <c r="L757" s="774"/>
      <c r="M757" s="774"/>
      <c r="N757" s="774"/>
      <c r="O757" s="774"/>
      <c r="P757" s="774"/>
      <c r="Q757" s="774"/>
      <c r="R757" s="774"/>
      <c r="S757" s="774"/>
      <c r="T757" s="774"/>
    </row>
    <row r="758" spans="1:20" ht="12.75" customHeight="1" x14ac:dyDescent="0.2">
      <c r="A758" s="774"/>
      <c r="B758" s="774"/>
      <c r="C758" s="774"/>
      <c r="D758" s="774"/>
      <c r="E758" s="774"/>
      <c r="F758" s="774"/>
      <c r="G758" s="774"/>
      <c r="H758" s="774"/>
      <c r="I758" s="774"/>
      <c r="J758" s="774"/>
      <c r="K758" s="774"/>
      <c r="L758" s="774"/>
      <c r="M758" s="774"/>
      <c r="N758" s="774"/>
      <c r="O758" s="774"/>
      <c r="P758" s="774"/>
      <c r="Q758" s="774"/>
      <c r="R758" s="774"/>
      <c r="S758" s="774"/>
      <c r="T758" s="774"/>
    </row>
    <row r="759" spans="1:20" ht="12.75" customHeight="1" x14ac:dyDescent="0.2">
      <c r="A759" s="774"/>
      <c r="B759" s="774"/>
      <c r="C759" s="774"/>
      <c r="D759" s="774"/>
      <c r="E759" s="774"/>
      <c r="F759" s="774"/>
      <c r="G759" s="774"/>
      <c r="H759" s="774"/>
      <c r="I759" s="774"/>
      <c r="J759" s="774"/>
      <c r="K759" s="774"/>
      <c r="L759" s="774"/>
      <c r="M759" s="774"/>
      <c r="N759" s="774"/>
      <c r="O759" s="774"/>
      <c r="P759" s="774"/>
      <c r="Q759" s="774"/>
      <c r="R759" s="774"/>
      <c r="S759" s="774"/>
      <c r="T759" s="774"/>
    </row>
    <row r="760" spans="1:20" ht="12.75" customHeight="1" x14ac:dyDescent="0.2">
      <c r="A760" s="774"/>
      <c r="B760" s="774"/>
      <c r="C760" s="774"/>
      <c r="D760" s="774"/>
      <c r="E760" s="774"/>
      <c r="F760" s="774"/>
      <c r="G760" s="774"/>
      <c r="H760" s="774"/>
      <c r="I760" s="774"/>
      <c r="J760" s="774"/>
      <c r="K760" s="774"/>
      <c r="L760" s="774"/>
      <c r="M760" s="774"/>
      <c r="N760" s="774"/>
      <c r="O760" s="774"/>
      <c r="P760" s="774"/>
      <c r="Q760" s="774"/>
      <c r="R760" s="774"/>
      <c r="S760" s="774"/>
      <c r="T760" s="774"/>
    </row>
    <row r="761" spans="1:20" ht="12.75" customHeight="1" x14ac:dyDescent="0.2">
      <c r="A761" s="774"/>
      <c r="B761" s="774"/>
      <c r="C761" s="774"/>
      <c r="D761" s="774"/>
      <c r="E761" s="774"/>
      <c r="F761" s="774"/>
      <c r="G761" s="774"/>
      <c r="H761" s="774"/>
      <c r="I761" s="774"/>
      <c r="J761" s="774"/>
      <c r="K761" s="774"/>
      <c r="L761" s="774"/>
      <c r="M761" s="774"/>
      <c r="N761" s="774"/>
      <c r="O761" s="774"/>
      <c r="P761" s="774"/>
      <c r="Q761" s="774"/>
      <c r="R761" s="774"/>
      <c r="S761" s="774"/>
      <c r="T761" s="774"/>
    </row>
    <row r="762" spans="1:20" ht="12.75" customHeight="1" x14ac:dyDescent="0.2">
      <c r="A762" s="774"/>
      <c r="B762" s="774"/>
      <c r="C762" s="774"/>
      <c r="D762" s="774"/>
      <c r="E762" s="774"/>
      <c r="F762" s="774"/>
      <c r="G762" s="774"/>
      <c r="H762" s="774"/>
      <c r="I762" s="774"/>
      <c r="J762" s="774"/>
      <c r="K762" s="774"/>
      <c r="L762" s="774"/>
      <c r="M762" s="774"/>
      <c r="N762" s="774"/>
      <c r="O762" s="774"/>
      <c r="P762" s="774"/>
      <c r="Q762" s="774"/>
      <c r="R762" s="774"/>
      <c r="S762" s="774"/>
      <c r="T762" s="774"/>
    </row>
    <row r="763" spans="1:20" ht="12.75" customHeight="1" x14ac:dyDescent="0.2">
      <c r="A763" s="774"/>
      <c r="B763" s="774"/>
      <c r="C763" s="774"/>
      <c r="D763" s="774"/>
      <c r="E763" s="774"/>
      <c r="F763" s="774"/>
      <c r="G763" s="774"/>
      <c r="H763" s="774"/>
      <c r="I763" s="774"/>
      <c r="J763" s="774"/>
      <c r="K763" s="774"/>
      <c r="L763" s="774"/>
      <c r="M763" s="774"/>
      <c r="N763" s="774"/>
      <c r="O763" s="774"/>
      <c r="P763" s="774"/>
      <c r="Q763" s="774"/>
      <c r="R763" s="774"/>
      <c r="S763" s="774"/>
      <c r="T763" s="774"/>
    </row>
    <row r="764" spans="1:20" ht="12.75" customHeight="1" x14ac:dyDescent="0.2">
      <c r="A764" s="774"/>
      <c r="B764" s="774"/>
      <c r="C764" s="774"/>
      <c r="D764" s="774"/>
      <c r="E764" s="774"/>
      <c r="F764" s="774"/>
      <c r="G764" s="774"/>
      <c r="H764" s="774"/>
      <c r="I764" s="774"/>
      <c r="J764" s="774"/>
      <c r="K764" s="774"/>
      <c r="L764" s="774"/>
      <c r="M764" s="774"/>
      <c r="N764" s="774"/>
      <c r="O764" s="774"/>
      <c r="P764" s="774"/>
      <c r="Q764" s="774"/>
      <c r="R764" s="774"/>
      <c r="S764" s="774"/>
      <c r="T764" s="774"/>
    </row>
    <row r="765" spans="1:20" ht="12.75" customHeight="1" x14ac:dyDescent="0.2">
      <c r="A765" s="774"/>
      <c r="B765" s="774"/>
      <c r="C765" s="774"/>
      <c r="D765" s="774"/>
      <c r="E765" s="774"/>
      <c r="F765" s="774"/>
      <c r="G765" s="774"/>
      <c r="H765" s="774"/>
      <c r="I765" s="774"/>
      <c r="J765" s="774"/>
      <c r="K765" s="774"/>
      <c r="L765" s="774"/>
      <c r="M765" s="774"/>
      <c r="N765" s="774"/>
      <c r="O765" s="774"/>
      <c r="P765" s="774"/>
      <c r="Q765" s="774"/>
      <c r="R765" s="774"/>
      <c r="S765" s="774"/>
      <c r="T765" s="774"/>
    </row>
    <row r="766" spans="1:20" ht="12.75" customHeight="1" x14ac:dyDescent="0.2">
      <c r="A766" s="774"/>
      <c r="B766" s="774"/>
      <c r="C766" s="774"/>
      <c r="D766" s="774"/>
      <c r="E766" s="774"/>
      <c r="F766" s="774"/>
      <c r="G766" s="774"/>
      <c r="H766" s="774"/>
      <c r="I766" s="774"/>
      <c r="J766" s="774"/>
      <c r="K766" s="774"/>
      <c r="L766" s="774"/>
      <c r="M766" s="774"/>
      <c r="N766" s="774"/>
      <c r="O766" s="774"/>
      <c r="P766" s="774"/>
      <c r="Q766" s="774"/>
      <c r="R766" s="774"/>
      <c r="S766" s="774"/>
      <c r="T766" s="774"/>
    </row>
    <row r="767" spans="1:20" ht="12.75" customHeight="1" x14ac:dyDescent="0.2">
      <c r="A767" s="774"/>
      <c r="B767" s="774"/>
      <c r="C767" s="774"/>
      <c r="D767" s="774"/>
      <c r="E767" s="774"/>
      <c r="F767" s="774"/>
      <c r="G767" s="774"/>
      <c r="H767" s="774"/>
      <c r="I767" s="774"/>
      <c r="J767" s="774"/>
      <c r="K767" s="774"/>
      <c r="L767" s="774"/>
      <c r="M767" s="774"/>
      <c r="N767" s="774"/>
      <c r="O767" s="774"/>
      <c r="P767" s="774"/>
      <c r="Q767" s="774"/>
      <c r="R767" s="774"/>
      <c r="S767" s="774"/>
      <c r="T767" s="774"/>
    </row>
    <row r="768" spans="1:20" ht="12.75" customHeight="1" x14ac:dyDescent="0.2">
      <c r="A768" s="774"/>
      <c r="B768" s="774"/>
      <c r="C768" s="774"/>
      <c r="D768" s="774"/>
      <c r="E768" s="774"/>
      <c r="F768" s="774"/>
      <c r="G768" s="774"/>
      <c r="H768" s="774"/>
      <c r="I768" s="774"/>
      <c r="J768" s="774"/>
      <c r="K768" s="774"/>
      <c r="L768" s="774"/>
      <c r="M768" s="774"/>
      <c r="N768" s="774"/>
      <c r="O768" s="774"/>
      <c r="P768" s="774"/>
      <c r="Q768" s="774"/>
      <c r="R768" s="774"/>
      <c r="S768" s="774"/>
      <c r="T768" s="774"/>
    </row>
    <row r="769" spans="1:20" ht="12.75" customHeight="1" x14ac:dyDescent="0.2">
      <c r="A769" s="774"/>
      <c r="B769" s="774"/>
      <c r="C769" s="774"/>
      <c r="D769" s="774"/>
      <c r="E769" s="774"/>
      <c r="F769" s="774"/>
      <c r="G769" s="774"/>
      <c r="H769" s="774"/>
      <c r="I769" s="774"/>
      <c r="J769" s="774"/>
      <c r="K769" s="774"/>
      <c r="L769" s="774"/>
      <c r="M769" s="774"/>
      <c r="N769" s="774"/>
      <c r="O769" s="774"/>
      <c r="P769" s="774"/>
      <c r="Q769" s="774"/>
      <c r="R769" s="774"/>
      <c r="S769" s="774"/>
      <c r="T769" s="774"/>
    </row>
    <row r="770" spans="1:20" ht="12.75" customHeight="1" x14ac:dyDescent="0.2">
      <c r="A770" s="774"/>
      <c r="B770" s="774"/>
      <c r="C770" s="774"/>
      <c r="D770" s="774"/>
      <c r="E770" s="774"/>
      <c r="F770" s="774"/>
      <c r="G770" s="774"/>
      <c r="H770" s="774"/>
      <c r="I770" s="774"/>
      <c r="J770" s="774"/>
      <c r="K770" s="774"/>
      <c r="L770" s="774"/>
      <c r="M770" s="774"/>
      <c r="N770" s="774"/>
      <c r="O770" s="774"/>
      <c r="P770" s="774"/>
      <c r="Q770" s="774"/>
      <c r="R770" s="774"/>
      <c r="S770" s="774"/>
      <c r="T770" s="774"/>
    </row>
    <row r="771" spans="1:20" ht="12.75" customHeight="1" x14ac:dyDescent="0.2">
      <c r="A771" s="774"/>
      <c r="B771" s="774"/>
      <c r="C771" s="774"/>
      <c r="D771" s="774"/>
      <c r="E771" s="774"/>
      <c r="F771" s="774"/>
      <c r="G771" s="774"/>
      <c r="H771" s="774"/>
      <c r="I771" s="774"/>
      <c r="J771" s="774"/>
      <c r="K771" s="774"/>
      <c r="L771" s="774"/>
      <c r="M771" s="774"/>
      <c r="N771" s="774"/>
      <c r="O771" s="774"/>
      <c r="P771" s="774"/>
      <c r="Q771" s="774"/>
      <c r="R771" s="774"/>
      <c r="S771" s="774"/>
      <c r="T771" s="774"/>
    </row>
    <row r="772" spans="1:20" ht="12.75" customHeight="1" x14ac:dyDescent="0.2">
      <c r="A772" s="774"/>
      <c r="B772" s="774"/>
      <c r="C772" s="774"/>
      <c r="D772" s="774"/>
      <c r="E772" s="774"/>
      <c r="F772" s="774"/>
      <c r="G772" s="774"/>
      <c r="H772" s="774"/>
      <c r="I772" s="774"/>
      <c r="J772" s="774"/>
      <c r="K772" s="774"/>
      <c r="L772" s="774"/>
      <c r="M772" s="774"/>
      <c r="N772" s="774"/>
      <c r="O772" s="774"/>
      <c r="P772" s="774"/>
      <c r="Q772" s="774"/>
      <c r="R772" s="774"/>
      <c r="S772" s="774"/>
      <c r="T772" s="774"/>
    </row>
    <row r="773" spans="1:20" ht="12.75" customHeight="1" x14ac:dyDescent="0.2">
      <c r="A773" s="774"/>
      <c r="B773" s="774"/>
      <c r="C773" s="774"/>
      <c r="D773" s="774"/>
      <c r="E773" s="774"/>
      <c r="F773" s="774"/>
      <c r="G773" s="774"/>
      <c r="H773" s="774"/>
      <c r="I773" s="774"/>
      <c r="J773" s="774"/>
      <c r="K773" s="774"/>
      <c r="L773" s="774"/>
      <c r="M773" s="774"/>
      <c r="N773" s="774"/>
      <c r="O773" s="774"/>
      <c r="P773" s="774"/>
      <c r="Q773" s="774"/>
      <c r="R773" s="774"/>
      <c r="S773" s="774"/>
      <c r="T773" s="774"/>
    </row>
    <row r="774" spans="1:20" ht="12.75" customHeight="1" x14ac:dyDescent="0.2">
      <c r="A774" s="774"/>
      <c r="B774" s="774"/>
      <c r="C774" s="774"/>
      <c r="D774" s="774"/>
      <c r="E774" s="774"/>
      <c r="F774" s="774"/>
      <c r="G774" s="774"/>
      <c r="H774" s="774"/>
      <c r="I774" s="774"/>
      <c r="J774" s="774"/>
      <c r="K774" s="774"/>
      <c r="L774" s="774"/>
      <c r="M774" s="774"/>
      <c r="N774" s="774"/>
      <c r="O774" s="774"/>
      <c r="P774" s="774"/>
      <c r="Q774" s="774"/>
      <c r="R774" s="774"/>
      <c r="S774" s="774"/>
      <c r="T774" s="774"/>
    </row>
    <row r="775" spans="1:20" ht="12.75" customHeight="1" x14ac:dyDescent="0.2">
      <c r="A775" s="774"/>
      <c r="B775" s="774"/>
      <c r="C775" s="774"/>
      <c r="D775" s="774"/>
      <c r="E775" s="774"/>
      <c r="F775" s="774"/>
      <c r="G775" s="774"/>
      <c r="H775" s="774"/>
      <c r="I775" s="774"/>
      <c r="J775" s="774"/>
      <c r="K775" s="774"/>
      <c r="L775" s="774"/>
      <c r="M775" s="774"/>
      <c r="N775" s="774"/>
      <c r="O775" s="774"/>
      <c r="P775" s="774"/>
      <c r="Q775" s="774"/>
      <c r="R775" s="774"/>
      <c r="S775" s="774"/>
      <c r="T775" s="774"/>
    </row>
    <row r="776" spans="1:20" ht="12.75" customHeight="1" x14ac:dyDescent="0.2">
      <c r="A776" s="774"/>
      <c r="B776" s="774"/>
      <c r="C776" s="774"/>
      <c r="D776" s="774"/>
      <c r="E776" s="774"/>
      <c r="F776" s="774"/>
      <c r="G776" s="774"/>
      <c r="H776" s="774"/>
      <c r="I776" s="774"/>
      <c r="J776" s="774"/>
      <c r="K776" s="774"/>
      <c r="L776" s="774"/>
      <c r="M776" s="774"/>
      <c r="N776" s="774"/>
      <c r="O776" s="774"/>
      <c r="P776" s="774"/>
      <c r="Q776" s="774"/>
      <c r="R776" s="774"/>
      <c r="S776" s="774"/>
      <c r="T776" s="774"/>
    </row>
    <row r="777" spans="1:20" ht="12.75" customHeight="1" x14ac:dyDescent="0.2">
      <c r="A777" s="774"/>
      <c r="B777" s="774"/>
      <c r="C777" s="774"/>
      <c r="D777" s="774"/>
      <c r="E777" s="774"/>
      <c r="F777" s="774"/>
      <c r="G777" s="774"/>
      <c r="H777" s="774"/>
      <c r="I777" s="774"/>
      <c r="J777" s="774"/>
      <c r="K777" s="774"/>
      <c r="L777" s="774"/>
      <c r="M777" s="774"/>
      <c r="N777" s="774"/>
      <c r="O777" s="774"/>
      <c r="P777" s="774"/>
      <c r="Q777" s="774"/>
      <c r="R777" s="774"/>
      <c r="S777" s="774"/>
      <c r="T777" s="774"/>
    </row>
    <row r="778" spans="1:20" ht="12.75" customHeight="1" x14ac:dyDescent="0.2">
      <c r="A778" s="774"/>
      <c r="B778" s="774"/>
      <c r="C778" s="774"/>
      <c r="D778" s="774"/>
      <c r="E778" s="774"/>
      <c r="F778" s="774"/>
      <c r="G778" s="774"/>
      <c r="H778" s="774"/>
      <c r="I778" s="774"/>
      <c r="J778" s="774"/>
      <c r="K778" s="774"/>
      <c r="L778" s="774"/>
      <c r="M778" s="774"/>
      <c r="N778" s="774"/>
      <c r="O778" s="774"/>
      <c r="P778" s="774"/>
      <c r="Q778" s="774"/>
      <c r="R778" s="774"/>
      <c r="S778" s="774"/>
      <c r="T778" s="774"/>
    </row>
    <row r="779" spans="1:20" ht="12.75" customHeight="1" x14ac:dyDescent="0.2">
      <c r="A779" s="774"/>
      <c r="B779" s="774"/>
      <c r="C779" s="774"/>
      <c r="D779" s="774"/>
      <c r="E779" s="774"/>
      <c r="F779" s="774"/>
      <c r="G779" s="774"/>
      <c r="H779" s="774"/>
      <c r="I779" s="774"/>
      <c r="J779" s="774"/>
      <c r="K779" s="774"/>
      <c r="L779" s="774"/>
      <c r="M779" s="774"/>
      <c r="N779" s="774"/>
      <c r="O779" s="774"/>
      <c r="P779" s="774"/>
      <c r="Q779" s="774"/>
      <c r="R779" s="774"/>
      <c r="S779" s="774"/>
      <c r="T779" s="774"/>
    </row>
    <row r="780" spans="1:20" ht="12.75" customHeight="1" x14ac:dyDescent="0.2">
      <c r="A780" s="774"/>
      <c r="B780" s="774"/>
      <c r="C780" s="774"/>
      <c r="D780" s="774"/>
      <c r="E780" s="774"/>
      <c r="F780" s="774"/>
      <c r="G780" s="774"/>
      <c r="H780" s="774"/>
      <c r="I780" s="774"/>
      <c r="J780" s="774"/>
      <c r="K780" s="774"/>
      <c r="L780" s="774"/>
      <c r="M780" s="774"/>
      <c r="N780" s="774"/>
      <c r="O780" s="774"/>
      <c r="P780" s="774"/>
      <c r="Q780" s="774"/>
      <c r="R780" s="774"/>
      <c r="S780" s="774"/>
      <c r="T780" s="774"/>
    </row>
    <row r="781" spans="1:20" ht="12.75" customHeight="1" x14ac:dyDescent="0.2">
      <c r="A781" s="774"/>
      <c r="B781" s="774"/>
      <c r="C781" s="774"/>
      <c r="D781" s="774"/>
      <c r="E781" s="774"/>
      <c r="F781" s="774"/>
      <c r="G781" s="774"/>
      <c r="H781" s="774"/>
      <c r="I781" s="774"/>
      <c r="J781" s="774"/>
      <c r="K781" s="774"/>
      <c r="L781" s="774"/>
      <c r="M781" s="774"/>
      <c r="N781" s="774"/>
      <c r="O781" s="774"/>
      <c r="P781" s="774"/>
      <c r="Q781" s="774"/>
      <c r="R781" s="774"/>
      <c r="S781" s="774"/>
      <c r="T781" s="774"/>
    </row>
    <row r="782" spans="1:20" ht="12.75" customHeight="1" x14ac:dyDescent="0.2">
      <c r="A782" s="774"/>
      <c r="B782" s="774"/>
      <c r="C782" s="774"/>
      <c r="D782" s="774"/>
      <c r="E782" s="774"/>
      <c r="F782" s="774"/>
      <c r="G782" s="774"/>
      <c r="H782" s="774"/>
      <c r="I782" s="774"/>
      <c r="J782" s="774"/>
      <c r="K782" s="774"/>
      <c r="L782" s="774"/>
      <c r="M782" s="774"/>
      <c r="N782" s="774"/>
      <c r="O782" s="774"/>
      <c r="P782" s="774"/>
      <c r="Q782" s="774"/>
      <c r="R782" s="774"/>
      <c r="S782" s="774"/>
      <c r="T782" s="774"/>
    </row>
    <row r="783" spans="1:20" ht="12.75" customHeight="1" x14ac:dyDescent="0.2">
      <c r="A783" s="774"/>
      <c r="B783" s="774"/>
      <c r="C783" s="774"/>
      <c r="D783" s="774"/>
      <c r="E783" s="774"/>
      <c r="F783" s="774"/>
      <c r="G783" s="774"/>
      <c r="H783" s="774"/>
      <c r="I783" s="774"/>
      <c r="J783" s="774"/>
      <c r="K783" s="774"/>
      <c r="L783" s="774"/>
      <c r="M783" s="774"/>
      <c r="N783" s="774"/>
      <c r="O783" s="774"/>
      <c r="P783" s="774"/>
      <c r="Q783" s="774"/>
      <c r="R783" s="774"/>
      <c r="S783" s="774"/>
      <c r="T783" s="774"/>
    </row>
    <row r="784" spans="1:20" ht="12.75" customHeight="1" x14ac:dyDescent="0.2">
      <c r="A784" s="774"/>
      <c r="B784" s="774"/>
      <c r="C784" s="774"/>
      <c r="D784" s="774"/>
      <c r="E784" s="774"/>
      <c r="F784" s="774"/>
      <c r="G784" s="774"/>
      <c r="H784" s="774"/>
      <c r="I784" s="774"/>
      <c r="J784" s="774"/>
      <c r="K784" s="774"/>
      <c r="L784" s="774"/>
      <c r="M784" s="774"/>
      <c r="N784" s="774"/>
      <c r="O784" s="774"/>
      <c r="P784" s="774"/>
      <c r="Q784" s="774"/>
      <c r="R784" s="774"/>
      <c r="S784" s="774"/>
      <c r="T784" s="774"/>
    </row>
    <row r="785" spans="1:20" ht="12.75" customHeight="1" x14ac:dyDescent="0.2">
      <c r="A785" s="774"/>
      <c r="B785" s="774"/>
      <c r="C785" s="774"/>
      <c r="D785" s="774"/>
      <c r="E785" s="774"/>
      <c r="F785" s="774"/>
      <c r="G785" s="774"/>
      <c r="H785" s="774"/>
      <c r="I785" s="774"/>
      <c r="J785" s="774"/>
      <c r="K785" s="774"/>
      <c r="L785" s="774"/>
      <c r="M785" s="774"/>
      <c r="N785" s="774"/>
      <c r="O785" s="774"/>
      <c r="P785" s="774"/>
      <c r="Q785" s="774"/>
      <c r="R785" s="774"/>
      <c r="S785" s="774"/>
      <c r="T785" s="774"/>
    </row>
    <row r="786" spans="1:20" ht="12.75" customHeight="1" x14ac:dyDescent="0.2">
      <c r="A786" s="774"/>
      <c r="B786" s="774"/>
      <c r="C786" s="774"/>
      <c r="D786" s="774"/>
      <c r="E786" s="774"/>
      <c r="F786" s="774"/>
      <c r="G786" s="774"/>
      <c r="H786" s="774"/>
      <c r="I786" s="774"/>
      <c r="J786" s="774"/>
      <c r="K786" s="774"/>
      <c r="L786" s="774"/>
      <c r="M786" s="774"/>
      <c r="N786" s="774"/>
      <c r="O786" s="774"/>
      <c r="P786" s="774"/>
      <c r="Q786" s="774"/>
      <c r="R786" s="774"/>
      <c r="S786" s="774"/>
      <c r="T786" s="774"/>
    </row>
    <row r="787" spans="1:20" ht="12.75" customHeight="1" x14ac:dyDescent="0.2">
      <c r="A787" s="774"/>
      <c r="B787" s="774"/>
      <c r="C787" s="774"/>
      <c r="D787" s="774"/>
      <c r="E787" s="774"/>
      <c r="F787" s="774"/>
      <c r="G787" s="774"/>
      <c r="H787" s="774"/>
      <c r="I787" s="774"/>
      <c r="J787" s="774"/>
      <c r="K787" s="774"/>
      <c r="L787" s="774"/>
      <c r="M787" s="774"/>
      <c r="N787" s="774"/>
      <c r="O787" s="774"/>
      <c r="P787" s="774"/>
      <c r="Q787" s="774"/>
      <c r="R787" s="774"/>
      <c r="S787" s="774"/>
      <c r="T787" s="774"/>
    </row>
    <row r="788" spans="1:20" ht="12.75" customHeight="1" x14ac:dyDescent="0.2">
      <c r="A788" s="774"/>
      <c r="B788" s="774"/>
      <c r="C788" s="774"/>
      <c r="D788" s="774"/>
      <c r="E788" s="774"/>
      <c r="F788" s="774"/>
      <c r="G788" s="774"/>
      <c r="H788" s="774"/>
      <c r="I788" s="774"/>
      <c r="J788" s="774"/>
      <c r="K788" s="774"/>
      <c r="L788" s="774"/>
      <c r="M788" s="774"/>
      <c r="N788" s="774"/>
      <c r="O788" s="774"/>
      <c r="P788" s="774"/>
      <c r="Q788" s="774"/>
      <c r="R788" s="774"/>
      <c r="S788" s="774"/>
      <c r="T788" s="774"/>
    </row>
    <row r="789" spans="1:20" ht="12.75" customHeight="1" x14ac:dyDescent="0.2">
      <c r="A789" s="774"/>
      <c r="B789" s="774"/>
      <c r="C789" s="774"/>
      <c r="D789" s="774"/>
      <c r="E789" s="774"/>
      <c r="F789" s="774"/>
      <c r="G789" s="774"/>
      <c r="H789" s="774"/>
      <c r="I789" s="774"/>
      <c r="J789" s="774"/>
      <c r="K789" s="774"/>
      <c r="L789" s="774"/>
      <c r="M789" s="774"/>
      <c r="N789" s="774"/>
      <c r="O789" s="774"/>
      <c r="P789" s="774"/>
      <c r="Q789" s="774"/>
      <c r="R789" s="774"/>
      <c r="S789" s="774"/>
      <c r="T789" s="774"/>
    </row>
    <row r="790" spans="1:20" ht="12.75" customHeight="1" x14ac:dyDescent="0.2">
      <c r="A790" s="774"/>
      <c r="B790" s="774"/>
      <c r="C790" s="774"/>
      <c r="D790" s="774"/>
      <c r="E790" s="774"/>
      <c r="F790" s="774"/>
      <c r="G790" s="774"/>
      <c r="H790" s="774"/>
      <c r="I790" s="774"/>
      <c r="J790" s="774"/>
      <c r="K790" s="774"/>
      <c r="L790" s="774"/>
      <c r="M790" s="774"/>
      <c r="N790" s="774"/>
      <c r="O790" s="774"/>
      <c r="P790" s="774"/>
      <c r="Q790" s="774"/>
      <c r="R790" s="774"/>
      <c r="S790" s="774"/>
      <c r="T790" s="774"/>
    </row>
    <row r="791" spans="1:20" ht="12.75" customHeight="1" x14ac:dyDescent="0.2">
      <c r="A791" s="774"/>
      <c r="B791" s="774"/>
      <c r="C791" s="774"/>
      <c r="D791" s="774"/>
      <c r="E791" s="774"/>
      <c r="F791" s="774"/>
      <c r="G791" s="774"/>
      <c r="H791" s="774"/>
      <c r="I791" s="774"/>
      <c r="J791" s="774"/>
      <c r="K791" s="774"/>
      <c r="L791" s="774"/>
      <c r="M791" s="774"/>
      <c r="N791" s="774"/>
      <c r="O791" s="774"/>
      <c r="P791" s="774"/>
      <c r="Q791" s="774"/>
      <c r="R791" s="774"/>
      <c r="S791" s="774"/>
      <c r="T791" s="774"/>
    </row>
    <row r="792" spans="1:20" ht="12.75" customHeight="1" x14ac:dyDescent="0.2">
      <c r="A792" s="774"/>
      <c r="B792" s="774"/>
      <c r="C792" s="774"/>
      <c r="D792" s="774"/>
      <c r="E792" s="774"/>
      <c r="F792" s="774"/>
      <c r="G792" s="774"/>
      <c r="H792" s="774"/>
      <c r="I792" s="774"/>
      <c r="J792" s="774"/>
      <c r="K792" s="774"/>
      <c r="L792" s="774"/>
      <c r="M792" s="774"/>
      <c r="N792" s="774"/>
      <c r="O792" s="774"/>
      <c r="P792" s="774"/>
      <c r="Q792" s="774"/>
      <c r="R792" s="774"/>
      <c r="S792" s="774"/>
      <c r="T792" s="774"/>
    </row>
    <row r="793" spans="1:20" ht="12.75" customHeight="1" x14ac:dyDescent="0.2">
      <c r="A793" s="774"/>
      <c r="B793" s="774"/>
      <c r="C793" s="774"/>
      <c r="D793" s="774"/>
      <c r="E793" s="774"/>
      <c r="F793" s="774"/>
      <c r="G793" s="774"/>
      <c r="H793" s="774"/>
      <c r="I793" s="774"/>
      <c r="J793" s="774"/>
      <c r="K793" s="774"/>
      <c r="L793" s="774"/>
      <c r="M793" s="774"/>
      <c r="N793" s="774"/>
      <c r="O793" s="774"/>
      <c r="P793" s="774"/>
      <c r="Q793" s="774"/>
      <c r="R793" s="774"/>
      <c r="S793" s="774"/>
      <c r="T793" s="774"/>
    </row>
    <row r="794" spans="1:20" ht="12.75" customHeight="1" x14ac:dyDescent="0.2">
      <c r="A794" s="774"/>
      <c r="B794" s="774"/>
      <c r="C794" s="774"/>
      <c r="D794" s="774"/>
      <c r="E794" s="774"/>
      <c r="F794" s="774"/>
      <c r="G794" s="774"/>
      <c r="H794" s="774"/>
      <c r="I794" s="774"/>
      <c r="J794" s="774"/>
      <c r="K794" s="774"/>
      <c r="L794" s="774"/>
      <c r="M794" s="774"/>
      <c r="N794" s="774"/>
      <c r="O794" s="774"/>
      <c r="P794" s="774"/>
      <c r="Q794" s="774"/>
      <c r="R794" s="774"/>
      <c r="S794" s="774"/>
      <c r="T794" s="774"/>
    </row>
    <row r="795" spans="1:20" ht="12.75" customHeight="1" x14ac:dyDescent="0.2">
      <c r="A795" s="774"/>
      <c r="B795" s="774"/>
      <c r="C795" s="774"/>
      <c r="D795" s="774"/>
      <c r="E795" s="774"/>
      <c r="F795" s="774"/>
      <c r="G795" s="774"/>
      <c r="H795" s="774"/>
      <c r="I795" s="774"/>
      <c r="J795" s="774"/>
      <c r="K795" s="774"/>
      <c r="L795" s="774"/>
      <c r="M795" s="774"/>
      <c r="N795" s="774"/>
      <c r="O795" s="774"/>
      <c r="P795" s="774"/>
      <c r="Q795" s="774"/>
      <c r="R795" s="774"/>
      <c r="S795" s="774"/>
      <c r="T795" s="774"/>
    </row>
    <row r="796" spans="1:20" ht="12.75" customHeight="1" x14ac:dyDescent="0.2">
      <c r="A796" s="774"/>
      <c r="B796" s="774"/>
      <c r="C796" s="774"/>
      <c r="D796" s="774"/>
      <c r="E796" s="774"/>
      <c r="F796" s="774"/>
      <c r="G796" s="774"/>
      <c r="H796" s="774"/>
      <c r="I796" s="774"/>
      <c r="J796" s="774"/>
      <c r="K796" s="774"/>
      <c r="L796" s="774"/>
      <c r="M796" s="774"/>
      <c r="N796" s="774"/>
      <c r="O796" s="774"/>
      <c r="P796" s="774"/>
      <c r="Q796" s="774"/>
      <c r="R796" s="774"/>
      <c r="S796" s="774"/>
      <c r="T796" s="774"/>
    </row>
    <row r="797" spans="1:20" ht="12.75" customHeight="1" x14ac:dyDescent="0.2">
      <c r="A797" s="774"/>
      <c r="B797" s="774"/>
      <c r="C797" s="774"/>
      <c r="D797" s="774"/>
      <c r="E797" s="774"/>
      <c r="F797" s="774"/>
      <c r="G797" s="774"/>
      <c r="H797" s="774"/>
      <c r="I797" s="774"/>
      <c r="J797" s="774"/>
      <c r="K797" s="774"/>
      <c r="L797" s="774"/>
      <c r="M797" s="774"/>
      <c r="N797" s="774"/>
      <c r="O797" s="774"/>
      <c r="P797" s="774"/>
      <c r="Q797" s="774"/>
      <c r="R797" s="774"/>
      <c r="S797" s="774"/>
      <c r="T797" s="774"/>
    </row>
    <row r="798" spans="1:20" ht="12.75" customHeight="1" x14ac:dyDescent="0.2">
      <c r="A798" s="774"/>
      <c r="B798" s="774"/>
      <c r="C798" s="774"/>
      <c r="D798" s="774"/>
      <c r="E798" s="774"/>
      <c r="F798" s="774"/>
      <c r="G798" s="774"/>
      <c r="H798" s="774"/>
      <c r="I798" s="774"/>
      <c r="J798" s="774"/>
      <c r="K798" s="774"/>
      <c r="L798" s="774"/>
      <c r="M798" s="774"/>
      <c r="N798" s="774"/>
      <c r="O798" s="774"/>
      <c r="P798" s="774"/>
      <c r="Q798" s="774"/>
      <c r="R798" s="774"/>
      <c r="S798" s="774"/>
      <c r="T798" s="774"/>
    </row>
    <row r="799" spans="1:20" ht="12.75" customHeight="1" x14ac:dyDescent="0.2">
      <c r="A799" s="774"/>
      <c r="B799" s="774"/>
      <c r="C799" s="774"/>
      <c r="D799" s="774"/>
      <c r="E799" s="774"/>
      <c r="F799" s="774"/>
      <c r="G799" s="774"/>
      <c r="H799" s="774"/>
      <c r="I799" s="774"/>
      <c r="J799" s="774"/>
      <c r="K799" s="774"/>
      <c r="L799" s="774"/>
      <c r="M799" s="774"/>
      <c r="N799" s="774"/>
      <c r="O799" s="774"/>
      <c r="P799" s="774"/>
      <c r="Q799" s="774"/>
      <c r="R799" s="774"/>
      <c r="S799" s="774"/>
      <c r="T799" s="774"/>
    </row>
    <row r="800" spans="1:20" ht="12.75" customHeight="1" x14ac:dyDescent="0.2">
      <c r="A800" s="774"/>
      <c r="B800" s="774"/>
      <c r="C800" s="774"/>
      <c r="D800" s="774"/>
      <c r="E800" s="774"/>
      <c r="F800" s="774"/>
      <c r="G800" s="774"/>
      <c r="H800" s="774"/>
      <c r="I800" s="774"/>
      <c r="J800" s="774"/>
      <c r="K800" s="774"/>
      <c r="L800" s="774"/>
      <c r="M800" s="774"/>
      <c r="N800" s="774"/>
      <c r="O800" s="774"/>
      <c r="P800" s="774"/>
      <c r="Q800" s="774"/>
      <c r="R800" s="774"/>
      <c r="S800" s="774"/>
      <c r="T800" s="774"/>
    </row>
    <row r="801" spans="1:20" ht="12.75" customHeight="1" x14ac:dyDescent="0.2">
      <c r="A801" s="774"/>
      <c r="B801" s="774"/>
      <c r="C801" s="774"/>
      <c r="D801" s="774"/>
      <c r="E801" s="774"/>
      <c r="F801" s="774"/>
      <c r="G801" s="774"/>
      <c r="H801" s="774"/>
      <c r="I801" s="774"/>
      <c r="J801" s="774"/>
      <c r="K801" s="774"/>
      <c r="L801" s="774"/>
      <c r="M801" s="774"/>
      <c r="N801" s="774"/>
      <c r="O801" s="774"/>
      <c r="P801" s="774"/>
      <c r="Q801" s="774"/>
      <c r="R801" s="774"/>
      <c r="S801" s="774"/>
      <c r="T801" s="774"/>
    </row>
    <row r="802" spans="1:20" ht="12.75" customHeight="1" x14ac:dyDescent="0.2">
      <c r="A802" s="774"/>
      <c r="B802" s="774"/>
      <c r="C802" s="774"/>
      <c r="D802" s="774"/>
      <c r="E802" s="774"/>
      <c r="F802" s="774"/>
      <c r="G802" s="774"/>
      <c r="H802" s="774"/>
      <c r="I802" s="774"/>
      <c r="J802" s="774"/>
      <c r="K802" s="774"/>
      <c r="L802" s="774"/>
      <c r="M802" s="774"/>
      <c r="N802" s="774"/>
      <c r="O802" s="774"/>
      <c r="P802" s="774"/>
      <c r="Q802" s="774"/>
      <c r="R802" s="774"/>
      <c r="S802" s="774"/>
      <c r="T802" s="774"/>
    </row>
    <row r="803" spans="1:20" ht="12.75" customHeight="1" x14ac:dyDescent="0.2">
      <c r="A803" s="774"/>
      <c r="B803" s="774"/>
      <c r="C803" s="774"/>
      <c r="D803" s="774"/>
      <c r="E803" s="774"/>
      <c r="F803" s="774"/>
      <c r="G803" s="774"/>
      <c r="H803" s="774"/>
      <c r="I803" s="774"/>
      <c r="J803" s="774"/>
      <c r="K803" s="774"/>
      <c r="L803" s="774"/>
      <c r="M803" s="774"/>
      <c r="N803" s="774"/>
      <c r="O803" s="774"/>
      <c r="P803" s="774"/>
      <c r="Q803" s="774"/>
      <c r="R803" s="774"/>
      <c r="S803" s="774"/>
      <c r="T803" s="774"/>
    </row>
    <row r="804" spans="1:20" ht="12.75" customHeight="1" x14ac:dyDescent="0.2">
      <c r="A804" s="774"/>
      <c r="B804" s="774"/>
      <c r="C804" s="774"/>
      <c r="D804" s="774"/>
      <c r="E804" s="774"/>
      <c r="F804" s="774"/>
      <c r="G804" s="774"/>
      <c r="H804" s="774"/>
      <c r="I804" s="774"/>
      <c r="J804" s="774"/>
      <c r="K804" s="774"/>
      <c r="L804" s="774"/>
      <c r="M804" s="774"/>
      <c r="N804" s="774"/>
      <c r="O804" s="774"/>
      <c r="P804" s="774"/>
      <c r="Q804" s="774"/>
      <c r="R804" s="774"/>
      <c r="S804" s="774"/>
      <c r="T804" s="774"/>
    </row>
    <row r="805" spans="1:20" ht="12.75" customHeight="1" x14ac:dyDescent="0.2">
      <c r="A805" s="774"/>
      <c r="B805" s="774"/>
      <c r="C805" s="774"/>
      <c r="D805" s="774"/>
      <c r="E805" s="774"/>
      <c r="F805" s="774"/>
      <c r="G805" s="774"/>
      <c r="H805" s="774"/>
      <c r="I805" s="774"/>
      <c r="J805" s="774"/>
      <c r="K805" s="774"/>
      <c r="L805" s="774"/>
      <c r="M805" s="774"/>
      <c r="N805" s="774"/>
      <c r="O805" s="774"/>
      <c r="P805" s="774"/>
      <c r="Q805" s="774"/>
      <c r="R805" s="774"/>
      <c r="S805" s="774"/>
      <c r="T805" s="774"/>
    </row>
    <row r="806" spans="1:20" ht="12.75" customHeight="1" x14ac:dyDescent="0.2">
      <c r="A806" s="774"/>
      <c r="B806" s="774"/>
      <c r="C806" s="774"/>
      <c r="D806" s="774"/>
      <c r="E806" s="774"/>
      <c r="F806" s="774"/>
      <c r="G806" s="774"/>
      <c r="H806" s="774"/>
      <c r="I806" s="774"/>
      <c r="J806" s="774"/>
      <c r="K806" s="774"/>
      <c r="L806" s="774"/>
      <c r="M806" s="774"/>
      <c r="N806" s="774"/>
      <c r="O806" s="774"/>
      <c r="P806" s="774"/>
      <c r="Q806" s="774"/>
      <c r="R806" s="774"/>
      <c r="S806" s="774"/>
      <c r="T806" s="774"/>
    </row>
    <row r="807" spans="1:20" ht="12.75" customHeight="1" x14ac:dyDescent="0.2">
      <c r="A807" s="774"/>
      <c r="B807" s="774"/>
      <c r="C807" s="774"/>
      <c r="D807" s="774"/>
      <c r="E807" s="774"/>
      <c r="F807" s="774"/>
      <c r="G807" s="774"/>
      <c r="H807" s="774"/>
      <c r="I807" s="774"/>
      <c r="J807" s="774"/>
      <c r="K807" s="774"/>
      <c r="L807" s="774"/>
      <c r="M807" s="774"/>
      <c r="N807" s="774"/>
      <c r="O807" s="774"/>
      <c r="P807" s="774"/>
      <c r="Q807" s="774"/>
      <c r="R807" s="774"/>
      <c r="S807" s="774"/>
      <c r="T807" s="774"/>
    </row>
    <row r="808" spans="1:20" ht="12.75" customHeight="1" x14ac:dyDescent="0.2">
      <c r="A808" s="774"/>
      <c r="B808" s="774"/>
      <c r="C808" s="774"/>
      <c r="D808" s="774"/>
      <c r="E808" s="774"/>
      <c r="F808" s="774"/>
      <c r="G808" s="774"/>
      <c r="H808" s="774"/>
      <c r="I808" s="774"/>
      <c r="J808" s="774"/>
      <c r="K808" s="774"/>
      <c r="L808" s="774"/>
      <c r="M808" s="774"/>
      <c r="N808" s="774"/>
      <c r="O808" s="774"/>
      <c r="P808" s="774"/>
      <c r="Q808" s="774"/>
      <c r="R808" s="774"/>
      <c r="S808" s="774"/>
      <c r="T808" s="774"/>
    </row>
    <row r="809" spans="1:20" ht="12.75" customHeight="1" x14ac:dyDescent="0.2">
      <c r="A809" s="774"/>
      <c r="B809" s="774"/>
      <c r="C809" s="774"/>
      <c r="D809" s="774"/>
      <c r="E809" s="774"/>
      <c r="F809" s="774"/>
      <c r="G809" s="774"/>
      <c r="H809" s="774"/>
      <c r="I809" s="774"/>
      <c r="J809" s="774"/>
      <c r="K809" s="774"/>
      <c r="L809" s="774"/>
      <c r="M809" s="774"/>
      <c r="N809" s="774"/>
      <c r="O809" s="774"/>
      <c r="P809" s="774"/>
      <c r="Q809" s="774"/>
      <c r="R809" s="774"/>
      <c r="S809" s="774"/>
      <c r="T809" s="774"/>
    </row>
    <row r="810" spans="1:20" ht="12.75" customHeight="1" x14ac:dyDescent="0.2">
      <c r="A810" s="774"/>
      <c r="B810" s="774"/>
      <c r="C810" s="774"/>
      <c r="D810" s="774"/>
      <c r="E810" s="774"/>
      <c r="F810" s="774"/>
      <c r="G810" s="774"/>
      <c r="H810" s="774"/>
      <c r="I810" s="774"/>
      <c r="J810" s="774"/>
      <c r="K810" s="774"/>
      <c r="L810" s="774"/>
      <c r="M810" s="774"/>
      <c r="N810" s="774"/>
      <c r="O810" s="774"/>
      <c r="P810" s="774"/>
      <c r="Q810" s="774"/>
      <c r="R810" s="774"/>
      <c r="S810" s="774"/>
      <c r="T810" s="774"/>
    </row>
    <row r="811" spans="1:20" ht="12.75" customHeight="1" x14ac:dyDescent="0.2">
      <c r="A811" s="774"/>
      <c r="B811" s="774"/>
      <c r="C811" s="774"/>
      <c r="D811" s="774"/>
      <c r="E811" s="774"/>
      <c r="F811" s="774"/>
      <c r="G811" s="774"/>
      <c r="H811" s="774"/>
      <c r="I811" s="774"/>
      <c r="J811" s="774"/>
      <c r="K811" s="774"/>
      <c r="L811" s="774"/>
      <c r="M811" s="774"/>
      <c r="N811" s="774"/>
      <c r="O811" s="774"/>
      <c r="P811" s="774"/>
      <c r="Q811" s="774"/>
      <c r="R811" s="774"/>
      <c r="S811" s="774"/>
      <c r="T811" s="774"/>
    </row>
    <row r="812" spans="1:20" ht="12.75" customHeight="1" x14ac:dyDescent="0.2">
      <c r="A812" s="774"/>
      <c r="B812" s="774"/>
      <c r="C812" s="774"/>
      <c r="D812" s="774"/>
      <c r="E812" s="774"/>
      <c r="F812" s="774"/>
      <c r="G812" s="774"/>
      <c r="H812" s="774"/>
      <c r="I812" s="774"/>
      <c r="J812" s="774"/>
      <c r="K812" s="774"/>
      <c r="L812" s="774"/>
      <c r="M812" s="774"/>
      <c r="N812" s="774"/>
      <c r="O812" s="774"/>
      <c r="P812" s="774"/>
      <c r="Q812" s="774"/>
      <c r="R812" s="774"/>
      <c r="S812" s="774"/>
      <c r="T812" s="774"/>
    </row>
    <row r="813" spans="1:20" ht="12.75" customHeight="1" x14ac:dyDescent="0.2">
      <c r="A813" s="774"/>
      <c r="B813" s="774"/>
      <c r="C813" s="774"/>
      <c r="D813" s="774"/>
      <c r="E813" s="774"/>
      <c r="F813" s="774"/>
      <c r="G813" s="774"/>
      <c r="H813" s="774"/>
      <c r="I813" s="774"/>
      <c r="J813" s="774"/>
      <c r="K813" s="774"/>
      <c r="L813" s="774"/>
      <c r="M813" s="774"/>
      <c r="N813" s="774"/>
      <c r="O813" s="774"/>
      <c r="P813" s="774"/>
      <c r="Q813" s="774"/>
      <c r="R813" s="774"/>
      <c r="S813" s="774"/>
      <c r="T813" s="774"/>
    </row>
    <row r="814" spans="1:20" ht="12.75" customHeight="1" x14ac:dyDescent="0.2">
      <c r="A814" s="774"/>
      <c r="B814" s="774"/>
      <c r="C814" s="774"/>
      <c r="D814" s="774"/>
      <c r="E814" s="774"/>
      <c r="F814" s="774"/>
      <c r="G814" s="774"/>
      <c r="H814" s="774"/>
      <c r="I814" s="774"/>
      <c r="J814" s="774"/>
      <c r="K814" s="774"/>
      <c r="L814" s="774"/>
      <c r="M814" s="774"/>
      <c r="N814" s="774"/>
      <c r="O814" s="774"/>
      <c r="P814" s="774"/>
      <c r="Q814" s="774"/>
      <c r="R814" s="774"/>
      <c r="S814" s="774"/>
      <c r="T814" s="774"/>
    </row>
    <row r="815" spans="1:20" ht="12.75" customHeight="1" x14ac:dyDescent="0.2">
      <c r="A815" s="774"/>
      <c r="B815" s="774"/>
      <c r="C815" s="774"/>
      <c r="D815" s="774"/>
      <c r="E815" s="774"/>
      <c r="F815" s="774"/>
      <c r="G815" s="774"/>
      <c r="H815" s="774"/>
      <c r="I815" s="774"/>
      <c r="J815" s="774"/>
      <c r="K815" s="774"/>
      <c r="L815" s="774"/>
      <c r="M815" s="774"/>
      <c r="N815" s="774"/>
      <c r="O815" s="774"/>
      <c r="P815" s="774"/>
      <c r="Q815" s="774"/>
      <c r="R815" s="774"/>
      <c r="S815" s="774"/>
      <c r="T815" s="774"/>
    </row>
    <row r="816" spans="1:20" ht="12.75" customHeight="1" x14ac:dyDescent="0.2">
      <c r="A816" s="774"/>
      <c r="B816" s="774"/>
      <c r="C816" s="774"/>
      <c r="D816" s="774"/>
      <c r="E816" s="774"/>
      <c r="F816" s="774"/>
      <c r="G816" s="774"/>
      <c r="H816" s="774"/>
      <c r="I816" s="774"/>
      <c r="J816" s="774"/>
      <c r="K816" s="774"/>
      <c r="L816" s="774"/>
      <c r="M816" s="774"/>
      <c r="N816" s="774"/>
      <c r="O816" s="774"/>
      <c r="P816" s="774"/>
      <c r="Q816" s="774"/>
      <c r="R816" s="774"/>
      <c r="S816" s="774"/>
      <c r="T816" s="774"/>
    </row>
    <row r="817" spans="1:20" ht="12.75" customHeight="1" x14ac:dyDescent="0.2">
      <c r="A817" s="774"/>
      <c r="B817" s="774"/>
      <c r="C817" s="774"/>
      <c r="D817" s="774"/>
      <c r="E817" s="774"/>
      <c r="F817" s="774"/>
      <c r="G817" s="774"/>
      <c r="H817" s="774"/>
      <c r="I817" s="774"/>
      <c r="J817" s="774"/>
      <c r="K817" s="774"/>
      <c r="L817" s="774"/>
      <c r="M817" s="774"/>
      <c r="N817" s="774"/>
      <c r="O817" s="774"/>
      <c r="P817" s="774"/>
      <c r="Q817" s="774"/>
      <c r="R817" s="774"/>
      <c r="S817" s="774"/>
      <c r="T817" s="774"/>
    </row>
    <row r="818" spans="1:20" ht="12.75" customHeight="1" x14ac:dyDescent="0.2">
      <c r="A818" s="774"/>
      <c r="B818" s="774"/>
      <c r="C818" s="774"/>
      <c r="D818" s="774"/>
      <c r="E818" s="774"/>
      <c r="F818" s="774"/>
      <c r="G818" s="774"/>
      <c r="H818" s="774"/>
      <c r="I818" s="774"/>
      <c r="J818" s="774"/>
      <c r="K818" s="774"/>
      <c r="L818" s="774"/>
      <c r="M818" s="774"/>
      <c r="N818" s="774"/>
      <c r="O818" s="774"/>
      <c r="P818" s="774"/>
      <c r="Q818" s="774"/>
      <c r="R818" s="774"/>
      <c r="S818" s="774"/>
      <c r="T818" s="774"/>
    </row>
    <row r="819" spans="1:20" ht="12.75" customHeight="1" x14ac:dyDescent="0.2">
      <c r="A819" s="774"/>
      <c r="B819" s="774"/>
      <c r="C819" s="774"/>
      <c r="D819" s="774"/>
      <c r="E819" s="774"/>
      <c r="F819" s="774"/>
      <c r="G819" s="774"/>
      <c r="H819" s="774"/>
      <c r="I819" s="774"/>
      <c r="J819" s="774"/>
      <c r="K819" s="774"/>
      <c r="L819" s="774"/>
      <c r="M819" s="774"/>
      <c r="N819" s="774"/>
      <c r="O819" s="774"/>
      <c r="P819" s="774"/>
      <c r="Q819" s="774"/>
      <c r="R819" s="774"/>
      <c r="S819" s="774"/>
      <c r="T819" s="774"/>
    </row>
    <row r="820" spans="1:20" ht="12.75" customHeight="1" x14ac:dyDescent="0.2">
      <c r="A820" s="774"/>
      <c r="B820" s="774"/>
      <c r="C820" s="774"/>
      <c r="D820" s="774"/>
      <c r="E820" s="774"/>
      <c r="F820" s="774"/>
      <c r="G820" s="774"/>
      <c r="H820" s="774"/>
      <c r="I820" s="774"/>
      <c r="J820" s="774"/>
      <c r="K820" s="774"/>
      <c r="L820" s="774"/>
      <c r="M820" s="774"/>
      <c r="N820" s="774"/>
      <c r="O820" s="774"/>
      <c r="P820" s="774"/>
      <c r="Q820" s="774"/>
      <c r="R820" s="774"/>
      <c r="S820" s="774"/>
      <c r="T820" s="774"/>
    </row>
    <row r="821" spans="1:20" ht="12.75" customHeight="1" x14ac:dyDescent="0.2">
      <c r="A821" s="774"/>
      <c r="B821" s="774"/>
      <c r="C821" s="774"/>
      <c r="D821" s="774"/>
      <c r="E821" s="774"/>
      <c r="F821" s="774"/>
      <c r="G821" s="774"/>
      <c r="H821" s="774"/>
      <c r="I821" s="774"/>
      <c r="J821" s="774"/>
      <c r="K821" s="774"/>
      <c r="L821" s="774"/>
      <c r="M821" s="774"/>
      <c r="N821" s="774"/>
      <c r="O821" s="774"/>
      <c r="P821" s="774"/>
      <c r="Q821" s="774"/>
      <c r="R821" s="774"/>
      <c r="S821" s="774"/>
      <c r="T821" s="774"/>
    </row>
    <row r="822" spans="1:20" ht="12.75" customHeight="1" x14ac:dyDescent="0.2">
      <c r="A822" s="774"/>
      <c r="B822" s="774"/>
      <c r="C822" s="774"/>
      <c r="D822" s="774"/>
      <c r="E822" s="774"/>
      <c r="F822" s="774"/>
      <c r="G822" s="774"/>
      <c r="H822" s="774"/>
      <c r="I822" s="774"/>
      <c r="J822" s="774"/>
      <c r="K822" s="774"/>
      <c r="L822" s="774"/>
      <c r="M822" s="774"/>
      <c r="N822" s="774"/>
      <c r="O822" s="774"/>
      <c r="P822" s="774"/>
      <c r="Q822" s="774"/>
      <c r="R822" s="774"/>
      <c r="S822" s="774"/>
      <c r="T822" s="774"/>
    </row>
    <row r="823" spans="1:20" ht="12.75" customHeight="1" x14ac:dyDescent="0.2">
      <c r="A823" s="774"/>
      <c r="B823" s="774"/>
      <c r="C823" s="774"/>
      <c r="D823" s="774"/>
      <c r="E823" s="774"/>
      <c r="F823" s="774"/>
      <c r="G823" s="774"/>
      <c r="H823" s="774"/>
      <c r="I823" s="774"/>
      <c r="J823" s="774"/>
      <c r="K823" s="774"/>
      <c r="L823" s="774"/>
      <c r="M823" s="774"/>
      <c r="N823" s="774"/>
      <c r="O823" s="774"/>
      <c r="P823" s="774"/>
      <c r="Q823" s="774"/>
      <c r="R823" s="774"/>
      <c r="S823" s="774"/>
      <c r="T823" s="774"/>
    </row>
    <row r="824" spans="1:20" ht="12.75" customHeight="1" x14ac:dyDescent="0.2">
      <c r="A824" s="774"/>
      <c r="B824" s="774"/>
      <c r="C824" s="774"/>
      <c r="D824" s="774"/>
      <c r="E824" s="774"/>
      <c r="F824" s="774"/>
      <c r="G824" s="774"/>
      <c r="H824" s="774"/>
      <c r="I824" s="774"/>
      <c r="J824" s="774"/>
      <c r="K824" s="774"/>
      <c r="L824" s="774"/>
      <c r="M824" s="774"/>
      <c r="N824" s="774"/>
      <c r="O824" s="774"/>
      <c r="P824" s="774"/>
      <c r="Q824" s="774"/>
      <c r="R824" s="774"/>
      <c r="S824" s="774"/>
      <c r="T824" s="774"/>
    </row>
    <row r="825" spans="1:20" ht="12.75" customHeight="1" x14ac:dyDescent="0.2">
      <c r="A825" s="774"/>
      <c r="B825" s="774"/>
      <c r="C825" s="774"/>
      <c r="D825" s="774"/>
      <c r="E825" s="774"/>
      <c r="F825" s="774"/>
      <c r="G825" s="774"/>
      <c r="H825" s="774"/>
      <c r="I825" s="774"/>
      <c r="J825" s="774"/>
      <c r="K825" s="774"/>
      <c r="L825" s="774"/>
      <c r="M825" s="774"/>
      <c r="N825" s="774"/>
      <c r="O825" s="774"/>
      <c r="P825" s="774"/>
      <c r="Q825" s="774"/>
      <c r="R825" s="774"/>
      <c r="S825" s="774"/>
      <c r="T825" s="774"/>
    </row>
    <row r="826" spans="1:20" ht="12.75" customHeight="1" x14ac:dyDescent="0.2">
      <c r="A826" s="774"/>
      <c r="B826" s="774"/>
      <c r="C826" s="774"/>
      <c r="D826" s="774"/>
      <c r="E826" s="774"/>
      <c r="F826" s="774"/>
      <c r="G826" s="774"/>
      <c r="H826" s="774"/>
      <c r="I826" s="774"/>
      <c r="J826" s="774"/>
      <c r="K826" s="774"/>
      <c r="L826" s="774"/>
      <c r="M826" s="774"/>
      <c r="N826" s="774"/>
      <c r="O826" s="774"/>
      <c r="P826" s="774"/>
      <c r="Q826" s="774"/>
      <c r="R826" s="774"/>
      <c r="S826" s="774"/>
      <c r="T826" s="774"/>
    </row>
    <row r="827" spans="1:20" ht="12.75" customHeight="1" x14ac:dyDescent="0.2">
      <c r="A827" s="774"/>
      <c r="B827" s="774"/>
      <c r="C827" s="774"/>
      <c r="D827" s="774"/>
      <c r="E827" s="774"/>
      <c r="F827" s="774"/>
      <c r="G827" s="774"/>
      <c r="H827" s="774"/>
      <c r="I827" s="774"/>
      <c r="J827" s="774"/>
      <c r="K827" s="774"/>
      <c r="L827" s="774"/>
      <c r="M827" s="774"/>
      <c r="N827" s="774"/>
      <c r="O827" s="774"/>
      <c r="P827" s="774"/>
      <c r="Q827" s="774"/>
      <c r="R827" s="774"/>
      <c r="S827" s="774"/>
      <c r="T827" s="774"/>
    </row>
    <row r="828" spans="1:20" ht="12.75" customHeight="1" x14ac:dyDescent="0.2">
      <c r="A828" s="774"/>
      <c r="B828" s="774"/>
      <c r="C828" s="774"/>
      <c r="D828" s="774"/>
      <c r="E828" s="774"/>
      <c r="F828" s="774"/>
      <c r="G828" s="774"/>
      <c r="H828" s="774"/>
      <c r="I828" s="774"/>
      <c r="J828" s="774"/>
      <c r="K828" s="774"/>
      <c r="L828" s="774"/>
      <c r="M828" s="774"/>
      <c r="N828" s="774"/>
      <c r="O828" s="774"/>
      <c r="P828" s="774"/>
      <c r="Q828" s="774"/>
      <c r="R828" s="774"/>
      <c r="S828" s="774"/>
      <c r="T828" s="774"/>
    </row>
    <row r="829" spans="1:20" ht="12.75" customHeight="1" x14ac:dyDescent="0.2">
      <c r="A829" s="774"/>
      <c r="B829" s="774"/>
      <c r="C829" s="774"/>
      <c r="D829" s="774"/>
      <c r="E829" s="774"/>
      <c r="F829" s="774"/>
      <c r="G829" s="774"/>
      <c r="H829" s="774"/>
      <c r="I829" s="774"/>
      <c r="J829" s="774"/>
      <c r="K829" s="774"/>
      <c r="L829" s="774"/>
      <c r="M829" s="774"/>
      <c r="N829" s="774"/>
      <c r="O829" s="774"/>
      <c r="P829" s="774"/>
      <c r="Q829" s="774"/>
      <c r="R829" s="774"/>
      <c r="S829" s="774"/>
      <c r="T829" s="774"/>
    </row>
    <row r="830" spans="1:20" ht="12.75" customHeight="1" x14ac:dyDescent="0.2">
      <c r="A830" s="774"/>
      <c r="B830" s="774"/>
      <c r="C830" s="774"/>
      <c r="D830" s="774"/>
      <c r="E830" s="774"/>
      <c r="F830" s="774"/>
      <c r="G830" s="774"/>
      <c r="H830" s="774"/>
      <c r="I830" s="774"/>
      <c r="J830" s="774"/>
      <c r="K830" s="774"/>
      <c r="L830" s="774"/>
      <c r="M830" s="774"/>
      <c r="N830" s="774"/>
      <c r="O830" s="774"/>
      <c r="P830" s="774"/>
      <c r="Q830" s="774"/>
      <c r="R830" s="774"/>
      <c r="S830" s="774"/>
      <c r="T830" s="774"/>
    </row>
    <row r="831" spans="1:20" ht="12.75" customHeight="1" x14ac:dyDescent="0.2">
      <c r="A831" s="774"/>
      <c r="B831" s="774"/>
      <c r="C831" s="774"/>
      <c r="D831" s="774"/>
      <c r="E831" s="774"/>
      <c r="F831" s="774"/>
      <c r="G831" s="774"/>
      <c r="H831" s="774"/>
      <c r="I831" s="774"/>
      <c r="J831" s="774"/>
      <c r="K831" s="774"/>
      <c r="L831" s="774"/>
      <c r="M831" s="774"/>
      <c r="N831" s="774"/>
      <c r="O831" s="774"/>
      <c r="P831" s="774"/>
      <c r="Q831" s="774"/>
      <c r="R831" s="774"/>
      <c r="S831" s="774"/>
      <c r="T831" s="774"/>
    </row>
    <row r="832" spans="1:20" ht="12.75" customHeight="1" x14ac:dyDescent="0.2">
      <c r="A832" s="774"/>
      <c r="B832" s="774"/>
      <c r="C832" s="774"/>
      <c r="D832" s="774"/>
      <c r="E832" s="774"/>
      <c r="F832" s="774"/>
      <c r="G832" s="774"/>
      <c r="H832" s="774"/>
      <c r="I832" s="774"/>
      <c r="J832" s="774"/>
      <c r="K832" s="774"/>
      <c r="L832" s="774"/>
      <c r="M832" s="774"/>
      <c r="N832" s="774"/>
      <c r="O832" s="774"/>
      <c r="P832" s="774"/>
      <c r="Q832" s="774"/>
      <c r="R832" s="774"/>
      <c r="S832" s="774"/>
      <c r="T832" s="774"/>
    </row>
    <row r="833" spans="1:20" ht="12.75" customHeight="1" x14ac:dyDescent="0.2">
      <c r="A833" s="774"/>
      <c r="B833" s="774"/>
      <c r="C833" s="774"/>
      <c r="D833" s="774"/>
      <c r="E833" s="774"/>
      <c r="F833" s="774"/>
      <c r="G833" s="774"/>
      <c r="H833" s="774"/>
      <c r="I833" s="774"/>
      <c r="J833" s="774"/>
      <c r="K833" s="774"/>
      <c r="L833" s="774"/>
      <c r="M833" s="774"/>
      <c r="N833" s="774"/>
      <c r="O833" s="774"/>
      <c r="P833" s="774"/>
      <c r="Q833" s="774"/>
      <c r="R833" s="774"/>
      <c r="S833" s="774"/>
      <c r="T833" s="774"/>
    </row>
    <row r="834" spans="1:20" ht="12.75" customHeight="1" x14ac:dyDescent="0.2">
      <c r="A834" s="774"/>
      <c r="B834" s="774"/>
      <c r="C834" s="774"/>
      <c r="D834" s="774"/>
      <c r="E834" s="774"/>
      <c r="F834" s="774"/>
      <c r="G834" s="774"/>
      <c r="H834" s="774"/>
      <c r="I834" s="774"/>
      <c r="J834" s="774"/>
      <c r="K834" s="774"/>
      <c r="L834" s="774"/>
      <c r="M834" s="774"/>
      <c r="N834" s="774"/>
      <c r="O834" s="774"/>
      <c r="P834" s="774"/>
      <c r="Q834" s="774"/>
      <c r="R834" s="774"/>
      <c r="S834" s="774"/>
      <c r="T834" s="774"/>
    </row>
    <row r="835" spans="1:20" ht="12.75" customHeight="1" x14ac:dyDescent="0.2">
      <c r="A835" s="774"/>
      <c r="B835" s="774"/>
      <c r="C835" s="774"/>
      <c r="D835" s="774"/>
      <c r="E835" s="774"/>
      <c r="F835" s="774"/>
      <c r="G835" s="774"/>
      <c r="H835" s="774"/>
      <c r="I835" s="774"/>
      <c r="J835" s="774"/>
      <c r="K835" s="774"/>
      <c r="L835" s="774"/>
      <c r="M835" s="774"/>
      <c r="N835" s="774"/>
      <c r="O835" s="774"/>
      <c r="P835" s="774"/>
      <c r="Q835" s="774"/>
      <c r="R835" s="774"/>
      <c r="S835" s="774"/>
      <c r="T835" s="774"/>
    </row>
    <row r="836" spans="1:20" ht="12.75" customHeight="1" x14ac:dyDescent="0.2">
      <c r="A836" s="774"/>
      <c r="B836" s="774"/>
      <c r="C836" s="774"/>
      <c r="D836" s="774"/>
      <c r="E836" s="774"/>
      <c r="F836" s="774"/>
      <c r="G836" s="774"/>
      <c r="H836" s="774"/>
      <c r="I836" s="774"/>
      <c r="J836" s="774"/>
      <c r="K836" s="774"/>
      <c r="L836" s="774"/>
      <c r="M836" s="774"/>
      <c r="N836" s="774"/>
      <c r="O836" s="774"/>
      <c r="P836" s="774"/>
      <c r="Q836" s="774"/>
      <c r="R836" s="774"/>
      <c r="S836" s="774"/>
      <c r="T836" s="774"/>
    </row>
    <row r="837" spans="1:20" ht="12.75" customHeight="1" x14ac:dyDescent="0.2">
      <c r="A837" s="774"/>
      <c r="B837" s="774"/>
      <c r="C837" s="774"/>
      <c r="D837" s="774"/>
      <c r="E837" s="774"/>
      <c r="F837" s="774"/>
      <c r="G837" s="774"/>
      <c r="H837" s="774"/>
      <c r="I837" s="774"/>
      <c r="J837" s="774"/>
      <c r="K837" s="774"/>
      <c r="L837" s="774"/>
      <c r="M837" s="774"/>
      <c r="N837" s="774"/>
      <c r="O837" s="774"/>
      <c r="P837" s="774"/>
      <c r="Q837" s="774"/>
      <c r="R837" s="774"/>
      <c r="S837" s="774"/>
      <c r="T837" s="774"/>
    </row>
    <row r="838" spans="1:20" ht="12.75" customHeight="1" x14ac:dyDescent="0.2">
      <c r="A838" s="774"/>
      <c r="B838" s="774"/>
      <c r="C838" s="774"/>
      <c r="D838" s="774"/>
      <c r="E838" s="774"/>
      <c r="F838" s="774"/>
      <c r="G838" s="774"/>
      <c r="H838" s="774"/>
      <c r="I838" s="774"/>
      <c r="J838" s="774"/>
      <c r="K838" s="774"/>
      <c r="L838" s="774"/>
      <c r="M838" s="774"/>
      <c r="N838" s="774"/>
      <c r="O838" s="774"/>
      <c r="P838" s="774"/>
      <c r="Q838" s="774"/>
      <c r="R838" s="774"/>
      <c r="S838" s="774"/>
      <c r="T838" s="774"/>
    </row>
    <row r="839" spans="1:20" ht="12.75" customHeight="1" x14ac:dyDescent="0.2">
      <c r="A839" s="774"/>
      <c r="B839" s="774"/>
      <c r="C839" s="774"/>
      <c r="D839" s="774"/>
      <c r="E839" s="774"/>
      <c r="F839" s="774"/>
      <c r="G839" s="774"/>
      <c r="H839" s="774"/>
      <c r="I839" s="774"/>
      <c r="J839" s="774"/>
      <c r="K839" s="774"/>
      <c r="L839" s="774"/>
      <c r="M839" s="774"/>
      <c r="N839" s="774"/>
      <c r="O839" s="774"/>
      <c r="P839" s="774"/>
      <c r="Q839" s="774"/>
      <c r="R839" s="774"/>
      <c r="S839" s="774"/>
      <c r="T839" s="774"/>
    </row>
    <row r="840" spans="1:20" ht="12.75" customHeight="1" x14ac:dyDescent="0.2">
      <c r="A840" s="774"/>
      <c r="B840" s="774"/>
      <c r="C840" s="774"/>
      <c r="D840" s="774"/>
      <c r="E840" s="774"/>
      <c r="F840" s="774"/>
      <c r="G840" s="774"/>
      <c r="H840" s="774"/>
      <c r="I840" s="774"/>
      <c r="J840" s="774"/>
      <c r="K840" s="774"/>
      <c r="L840" s="774"/>
      <c r="M840" s="774"/>
      <c r="N840" s="774"/>
      <c r="O840" s="774"/>
      <c r="P840" s="774"/>
      <c r="Q840" s="774"/>
      <c r="R840" s="774"/>
      <c r="S840" s="774"/>
      <c r="T840" s="774"/>
    </row>
    <row r="841" spans="1:20" ht="12.75" customHeight="1" x14ac:dyDescent="0.2">
      <c r="A841" s="774"/>
      <c r="B841" s="774"/>
      <c r="C841" s="774"/>
      <c r="D841" s="774"/>
      <c r="E841" s="774"/>
      <c r="F841" s="774"/>
      <c r="G841" s="774"/>
      <c r="H841" s="774"/>
      <c r="I841" s="774"/>
      <c r="J841" s="774"/>
      <c r="K841" s="774"/>
      <c r="L841" s="774"/>
      <c r="M841" s="774"/>
      <c r="N841" s="774"/>
      <c r="O841" s="774"/>
      <c r="P841" s="774"/>
      <c r="Q841" s="774"/>
      <c r="R841" s="774"/>
      <c r="S841" s="774"/>
      <c r="T841" s="774"/>
    </row>
    <row r="842" spans="1:20" ht="12.75" customHeight="1" x14ac:dyDescent="0.2">
      <c r="A842" s="774"/>
      <c r="B842" s="774"/>
      <c r="C842" s="774"/>
      <c r="D842" s="774"/>
      <c r="E842" s="774"/>
      <c r="F842" s="774"/>
      <c r="G842" s="774"/>
      <c r="H842" s="774"/>
      <c r="I842" s="774"/>
      <c r="J842" s="774"/>
      <c r="K842" s="774"/>
      <c r="L842" s="774"/>
      <c r="M842" s="774"/>
      <c r="N842" s="774"/>
      <c r="O842" s="774"/>
      <c r="P842" s="774"/>
      <c r="Q842" s="774"/>
      <c r="R842" s="774"/>
      <c r="S842" s="774"/>
      <c r="T842" s="774"/>
    </row>
    <row r="843" spans="1:20" ht="12.75" customHeight="1" x14ac:dyDescent="0.2">
      <c r="A843" s="774"/>
      <c r="B843" s="774"/>
      <c r="C843" s="774"/>
      <c r="D843" s="774"/>
      <c r="E843" s="774"/>
      <c r="F843" s="774"/>
      <c r="G843" s="774"/>
      <c r="H843" s="774"/>
      <c r="I843" s="774"/>
      <c r="J843" s="774"/>
      <c r="K843" s="774"/>
      <c r="L843" s="774"/>
      <c r="M843" s="774"/>
      <c r="N843" s="774"/>
      <c r="O843" s="774"/>
      <c r="P843" s="774"/>
      <c r="Q843" s="774"/>
      <c r="R843" s="774"/>
      <c r="S843" s="774"/>
      <c r="T843" s="774"/>
    </row>
    <row r="844" spans="1:20" ht="12.75" customHeight="1" x14ac:dyDescent="0.2">
      <c r="A844" s="774"/>
      <c r="B844" s="774"/>
      <c r="C844" s="774"/>
      <c r="D844" s="774"/>
      <c r="E844" s="774"/>
      <c r="F844" s="774"/>
      <c r="G844" s="774"/>
      <c r="H844" s="774"/>
      <c r="I844" s="774"/>
      <c r="J844" s="774"/>
      <c r="K844" s="774"/>
      <c r="L844" s="774"/>
      <c r="M844" s="774"/>
      <c r="N844" s="774"/>
      <c r="O844" s="774"/>
      <c r="P844" s="774"/>
      <c r="Q844" s="774"/>
      <c r="R844" s="774"/>
      <c r="S844" s="774"/>
      <c r="T844" s="774"/>
    </row>
    <row r="845" spans="1:20" ht="12.75" customHeight="1" x14ac:dyDescent="0.2">
      <c r="A845" s="774"/>
      <c r="B845" s="774"/>
      <c r="C845" s="774"/>
      <c r="D845" s="774"/>
      <c r="E845" s="774"/>
      <c r="F845" s="774"/>
      <c r="G845" s="774"/>
      <c r="H845" s="774"/>
      <c r="I845" s="774"/>
      <c r="J845" s="774"/>
      <c r="K845" s="774"/>
      <c r="L845" s="774"/>
      <c r="M845" s="774"/>
      <c r="N845" s="774"/>
      <c r="O845" s="774"/>
      <c r="P845" s="774"/>
      <c r="Q845" s="774"/>
      <c r="R845" s="774"/>
      <c r="S845" s="774"/>
      <c r="T845" s="774"/>
    </row>
    <row r="846" spans="1:20" ht="12.75" customHeight="1" x14ac:dyDescent="0.2">
      <c r="A846" s="774"/>
      <c r="B846" s="774"/>
      <c r="C846" s="774"/>
      <c r="D846" s="774"/>
      <c r="E846" s="774"/>
      <c r="F846" s="774"/>
      <c r="G846" s="774"/>
      <c r="H846" s="774"/>
      <c r="I846" s="774"/>
      <c r="J846" s="774"/>
      <c r="K846" s="774"/>
      <c r="L846" s="774"/>
      <c r="M846" s="774"/>
      <c r="N846" s="774"/>
      <c r="O846" s="774"/>
      <c r="P846" s="774"/>
      <c r="Q846" s="774"/>
      <c r="R846" s="774"/>
      <c r="S846" s="774"/>
      <c r="T846" s="774"/>
    </row>
    <row r="847" spans="1:20" ht="12.75" customHeight="1" x14ac:dyDescent="0.2">
      <c r="A847" s="774"/>
      <c r="B847" s="774"/>
      <c r="C847" s="774"/>
      <c r="D847" s="774"/>
      <c r="E847" s="774"/>
      <c r="F847" s="774"/>
      <c r="G847" s="774"/>
      <c r="H847" s="774"/>
      <c r="I847" s="774"/>
      <c r="J847" s="774"/>
      <c r="K847" s="774"/>
      <c r="L847" s="774"/>
      <c r="M847" s="774"/>
      <c r="N847" s="774"/>
      <c r="O847" s="774"/>
      <c r="P847" s="774"/>
      <c r="Q847" s="774"/>
      <c r="R847" s="774"/>
      <c r="S847" s="774"/>
      <c r="T847" s="774"/>
    </row>
    <row r="848" spans="1:20" ht="12.75" customHeight="1" x14ac:dyDescent="0.2">
      <c r="A848" s="774"/>
      <c r="B848" s="774"/>
      <c r="C848" s="774"/>
      <c r="D848" s="774"/>
      <c r="E848" s="774"/>
      <c r="F848" s="774"/>
      <c r="G848" s="774"/>
      <c r="H848" s="774"/>
      <c r="I848" s="774"/>
      <c r="J848" s="774"/>
      <c r="K848" s="774"/>
      <c r="L848" s="774"/>
      <c r="M848" s="774"/>
      <c r="N848" s="774"/>
      <c r="O848" s="774"/>
      <c r="P848" s="774"/>
      <c r="Q848" s="774"/>
      <c r="R848" s="774"/>
      <c r="S848" s="774"/>
      <c r="T848" s="774"/>
    </row>
    <row r="849" spans="1:20" ht="12.75" customHeight="1" x14ac:dyDescent="0.2">
      <c r="A849" s="774"/>
      <c r="B849" s="774"/>
      <c r="C849" s="774"/>
      <c r="D849" s="774"/>
      <c r="E849" s="774"/>
      <c r="F849" s="774"/>
      <c r="G849" s="774"/>
      <c r="H849" s="774"/>
      <c r="I849" s="774"/>
      <c r="J849" s="774"/>
      <c r="K849" s="774"/>
      <c r="L849" s="774"/>
      <c r="M849" s="774"/>
      <c r="N849" s="774"/>
      <c r="O849" s="774"/>
      <c r="P849" s="774"/>
      <c r="Q849" s="774"/>
      <c r="R849" s="774"/>
      <c r="S849" s="774"/>
      <c r="T849" s="774"/>
    </row>
    <row r="850" spans="1:20" ht="12.75" customHeight="1" x14ac:dyDescent="0.2">
      <c r="A850" s="774"/>
      <c r="B850" s="774"/>
      <c r="C850" s="774"/>
      <c r="D850" s="774"/>
      <c r="E850" s="774"/>
      <c r="F850" s="774"/>
      <c r="G850" s="774"/>
      <c r="H850" s="774"/>
      <c r="I850" s="774"/>
      <c r="J850" s="774"/>
      <c r="K850" s="774"/>
      <c r="L850" s="774"/>
      <c r="M850" s="774"/>
      <c r="N850" s="774"/>
      <c r="O850" s="774"/>
      <c r="P850" s="774"/>
      <c r="Q850" s="774"/>
      <c r="R850" s="774"/>
      <c r="S850" s="774"/>
      <c r="T850" s="774"/>
    </row>
    <row r="851" spans="1:20" ht="12.75" customHeight="1" x14ac:dyDescent="0.2">
      <c r="A851" s="774"/>
      <c r="B851" s="774"/>
      <c r="C851" s="774"/>
      <c r="D851" s="774"/>
      <c r="E851" s="774"/>
      <c r="F851" s="774"/>
      <c r="G851" s="774"/>
      <c r="H851" s="774"/>
      <c r="I851" s="774"/>
      <c r="J851" s="774"/>
      <c r="K851" s="774"/>
      <c r="L851" s="774"/>
      <c r="M851" s="774"/>
      <c r="N851" s="774"/>
      <c r="O851" s="774"/>
      <c r="P851" s="774"/>
      <c r="Q851" s="774"/>
      <c r="R851" s="774"/>
      <c r="S851" s="774"/>
      <c r="T851" s="774"/>
    </row>
    <row r="852" spans="1:20" ht="12.75" customHeight="1" x14ac:dyDescent="0.2">
      <c r="A852" s="774"/>
      <c r="B852" s="774"/>
      <c r="C852" s="774"/>
      <c r="D852" s="774"/>
      <c r="E852" s="774"/>
      <c r="F852" s="774"/>
      <c r="G852" s="774"/>
      <c r="H852" s="774"/>
      <c r="I852" s="774"/>
      <c r="J852" s="774"/>
      <c r="K852" s="774"/>
      <c r="L852" s="774"/>
      <c r="M852" s="774"/>
      <c r="N852" s="774"/>
      <c r="O852" s="774"/>
      <c r="P852" s="774"/>
      <c r="Q852" s="774"/>
      <c r="R852" s="774"/>
      <c r="S852" s="774"/>
      <c r="T852" s="774"/>
    </row>
    <row r="853" spans="1:20" ht="12.75" customHeight="1" x14ac:dyDescent="0.2">
      <c r="A853" s="774"/>
      <c r="B853" s="774"/>
      <c r="C853" s="774"/>
      <c r="D853" s="774"/>
      <c r="E853" s="774"/>
      <c r="F853" s="774"/>
      <c r="G853" s="774"/>
      <c r="H853" s="774"/>
      <c r="I853" s="774"/>
      <c r="J853" s="774"/>
      <c r="K853" s="774"/>
      <c r="L853" s="774"/>
      <c r="M853" s="774"/>
      <c r="N853" s="774"/>
      <c r="O853" s="774"/>
      <c r="P853" s="774"/>
      <c r="Q853" s="774"/>
      <c r="R853" s="774"/>
      <c r="S853" s="774"/>
      <c r="T853" s="774"/>
    </row>
    <row r="854" spans="1:20" ht="12.75" customHeight="1" x14ac:dyDescent="0.2">
      <c r="A854" s="774"/>
      <c r="B854" s="774"/>
      <c r="C854" s="774"/>
      <c r="D854" s="774"/>
      <c r="E854" s="774"/>
      <c r="F854" s="774"/>
      <c r="G854" s="774"/>
      <c r="H854" s="774"/>
      <c r="I854" s="774"/>
      <c r="J854" s="774"/>
      <c r="K854" s="774"/>
      <c r="L854" s="774"/>
      <c r="M854" s="774"/>
      <c r="N854" s="774"/>
      <c r="O854" s="774"/>
      <c r="P854" s="774"/>
      <c r="Q854" s="774"/>
      <c r="R854" s="774"/>
      <c r="S854" s="774"/>
      <c r="T854" s="774"/>
    </row>
    <row r="855" spans="1:20" ht="12.75" customHeight="1" x14ac:dyDescent="0.2">
      <c r="A855" s="774"/>
      <c r="B855" s="774"/>
      <c r="C855" s="774"/>
      <c r="D855" s="774"/>
      <c r="E855" s="774"/>
      <c r="F855" s="774"/>
      <c r="G855" s="774"/>
      <c r="H855" s="774"/>
      <c r="I855" s="774"/>
      <c r="J855" s="774"/>
      <c r="K855" s="774"/>
      <c r="L855" s="774"/>
      <c r="M855" s="774"/>
      <c r="N855" s="774"/>
      <c r="O855" s="774"/>
      <c r="P855" s="774"/>
      <c r="Q855" s="774"/>
      <c r="R855" s="774"/>
      <c r="S855" s="774"/>
      <c r="T855" s="774"/>
    </row>
    <row r="856" spans="1:20" ht="12.75" customHeight="1" x14ac:dyDescent="0.2">
      <c r="A856" s="774"/>
      <c r="B856" s="774"/>
      <c r="C856" s="774"/>
      <c r="D856" s="774"/>
      <c r="E856" s="774"/>
      <c r="F856" s="774"/>
      <c r="G856" s="774"/>
      <c r="H856" s="774"/>
      <c r="I856" s="774"/>
      <c r="J856" s="774"/>
      <c r="K856" s="774"/>
      <c r="L856" s="774"/>
      <c r="M856" s="774"/>
      <c r="N856" s="774"/>
      <c r="O856" s="774"/>
      <c r="P856" s="774"/>
      <c r="Q856" s="774"/>
      <c r="R856" s="774"/>
      <c r="S856" s="774"/>
      <c r="T856" s="774"/>
    </row>
    <row r="857" spans="1:20" ht="12.75" customHeight="1" x14ac:dyDescent="0.2">
      <c r="A857" s="774"/>
      <c r="B857" s="774"/>
      <c r="C857" s="774"/>
      <c r="D857" s="774"/>
      <c r="E857" s="774"/>
      <c r="F857" s="774"/>
      <c r="G857" s="774"/>
      <c r="H857" s="774"/>
      <c r="I857" s="774"/>
      <c r="J857" s="774"/>
      <c r="K857" s="774"/>
      <c r="L857" s="774"/>
      <c r="M857" s="774"/>
      <c r="N857" s="774"/>
      <c r="O857" s="774"/>
      <c r="P857" s="774"/>
      <c r="Q857" s="774"/>
      <c r="R857" s="774"/>
      <c r="S857" s="774"/>
      <c r="T857" s="774"/>
    </row>
    <row r="858" spans="1:20" ht="12.75" customHeight="1" x14ac:dyDescent="0.2">
      <c r="A858" s="774"/>
      <c r="B858" s="774"/>
      <c r="C858" s="774"/>
      <c r="D858" s="774"/>
      <c r="E858" s="774"/>
      <c r="F858" s="774"/>
      <c r="G858" s="774"/>
      <c r="H858" s="774"/>
      <c r="I858" s="774"/>
      <c r="J858" s="774"/>
      <c r="K858" s="774"/>
      <c r="L858" s="774"/>
      <c r="M858" s="774"/>
      <c r="N858" s="774"/>
      <c r="O858" s="774"/>
      <c r="P858" s="774"/>
      <c r="Q858" s="774"/>
      <c r="R858" s="774"/>
      <c r="S858" s="774"/>
      <c r="T858" s="774"/>
    </row>
    <row r="859" spans="1:20" ht="12.75" customHeight="1" x14ac:dyDescent="0.2">
      <c r="A859" s="774"/>
      <c r="B859" s="774"/>
      <c r="C859" s="774"/>
      <c r="D859" s="774"/>
      <c r="E859" s="774"/>
      <c r="F859" s="774"/>
      <c r="G859" s="774"/>
      <c r="H859" s="774"/>
      <c r="I859" s="774"/>
      <c r="J859" s="774"/>
      <c r="K859" s="774"/>
      <c r="L859" s="774"/>
      <c r="M859" s="774"/>
      <c r="N859" s="774"/>
      <c r="O859" s="774"/>
      <c r="P859" s="774"/>
      <c r="Q859" s="774"/>
      <c r="R859" s="774"/>
      <c r="S859" s="774"/>
      <c r="T859" s="774"/>
    </row>
    <row r="860" spans="1:20" ht="12.75" customHeight="1" x14ac:dyDescent="0.2">
      <c r="A860" s="774"/>
      <c r="B860" s="774"/>
      <c r="C860" s="774"/>
      <c r="D860" s="774"/>
      <c r="E860" s="774"/>
      <c r="F860" s="774"/>
      <c r="G860" s="774"/>
      <c r="H860" s="774"/>
      <c r="I860" s="774"/>
      <c r="J860" s="774"/>
      <c r="K860" s="774"/>
      <c r="L860" s="774"/>
      <c r="M860" s="774"/>
      <c r="N860" s="774"/>
      <c r="O860" s="774"/>
      <c r="P860" s="774"/>
      <c r="Q860" s="774"/>
      <c r="R860" s="774"/>
      <c r="S860" s="774"/>
      <c r="T860" s="774"/>
    </row>
    <row r="861" spans="1:20" ht="12.75" customHeight="1" x14ac:dyDescent="0.2">
      <c r="A861" s="774"/>
      <c r="B861" s="774"/>
      <c r="C861" s="774"/>
      <c r="D861" s="774"/>
      <c r="E861" s="774"/>
      <c r="F861" s="774"/>
      <c r="G861" s="774"/>
      <c r="H861" s="774"/>
      <c r="I861" s="774"/>
      <c r="J861" s="774"/>
      <c r="K861" s="774"/>
      <c r="L861" s="774"/>
      <c r="M861" s="774"/>
      <c r="N861" s="774"/>
      <c r="O861" s="774"/>
      <c r="P861" s="774"/>
      <c r="Q861" s="774"/>
      <c r="R861" s="774"/>
      <c r="S861" s="774"/>
      <c r="T861" s="774"/>
    </row>
    <row r="862" spans="1:20" ht="12.75" customHeight="1" x14ac:dyDescent="0.2">
      <c r="A862" s="774"/>
      <c r="B862" s="774"/>
      <c r="C862" s="774"/>
      <c r="D862" s="774"/>
      <c r="E862" s="774"/>
      <c r="F862" s="774"/>
      <c r="G862" s="774"/>
      <c r="H862" s="774"/>
      <c r="I862" s="774"/>
      <c r="J862" s="774"/>
      <c r="K862" s="774"/>
      <c r="L862" s="774"/>
      <c r="M862" s="774"/>
      <c r="N862" s="774"/>
      <c r="O862" s="774"/>
      <c r="P862" s="774"/>
      <c r="Q862" s="774"/>
      <c r="R862" s="774"/>
      <c r="S862" s="774"/>
      <c r="T862" s="774"/>
    </row>
    <row r="863" spans="1:20" ht="12.75" customHeight="1" x14ac:dyDescent="0.2">
      <c r="A863" s="774"/>
      <c r="B863" s="774"/>
      <c r="C863" s="774"/>
      <c r="D863" s="774"/>
      <c r="E863" s="774"/>
      <c r="F863" s="774"/>
      <c r="G863" s="774"/>
      <c r="H863" s="774"/>
      <c r="I863" s="774"/>
      <c r="J863" s="774"/>
      <c r="K863" s="774"/>
      <c r="L863" s="774"/>
      <c r="M863" s="774"/>
      <c r="N863" s="774"/>
      <c r="O863" s="774"/>
      <c r="P863" s="774"/>
      <c r="Q863" s="774"/>
      <c r="R863" s="774"/>
      <c r="S863" s="774"/>
      <c r="T863" s="774"/>
    </row>
    <row r="864" spans="1:20" ht="12.75" customHeight="1" x14ac:dyDescent="0.2">
      <c r="A864" s="774"/>
      <c r="B864" s="774"/>
      <c r="C864" s="774"/>
      <c r="D864" s="774"/>
      <c r="E864" s="774"/>
      <c r="F864" s="774"/>
      <c r="G864" s="774"/>
      <c r="H864" s="774"/>
      <c r="I864" s="774"/>
      <c r="J864" s="774"/>
      <c r="K864" s="774"/>
      <c r="L864" s="774"/>
      <c r="M864" s="774"/>
      <c r="N864" s="774"/>
      <c r="O864" s="774"/>
      <c r="P864" s="774"/>
      <c r="Q864" s="774"/>
      <c r="R864" s="774"/>
      <c r="S864" s="774"/>
      <c r="T864" s="774"/>
    </row>
    <row r="865" spans="1:20" ht="12.75" customHeight="1" x14ac:dyDescent="0.2">
      <c r="A865" s="774"/>
      <c r="B865" s="774"/>
      <c r="C865" s="774"/>
      <c r="D865" s="774"/>
      <c r="E865" s="774"/>
      <c r="F865" s="774"/>
      <c r="G865" s="774"/>
      <c r="H865" s="774"/>
      <c r="I865" s="774"/>
      <c r="J865" s="774"/>
      <c r="K865" s="774"/>
      <c r="L865" s="774"/>
      <c r="M865" s="774"/>
      <c r="N865" s="774"/>
      <c r="O865" s="774"/>
      <c r="P865" s="774"/>
      <c r="Q865" s="774"/>
      <c r="R865" s="774"/>
      <c r="S865" s="774"/>
      <c r="T865" s="774"/>
    </row>
    <row r="866" spans="1:20" ht="12.75" customHeight="1" x14ac:dyDescent="0.2">
      <c r="A866" s="774"/>
      <c r="B866" s="774"/>
      <c r="C866" s="774"/>
      <c r="D866" s="774"/>
      <c r="E866" s="774"/>
      <c r="F866" s="774"/>
      <c r="G866" s="774"/>
      <c r="H866" s="774"/>
      <c r="I866" s="774"/>
      <c r="J866" s="774"/>
      <c r="K866" s="774"/>
      <c r="L866" s="774"/>
      <c r="M866" s="774"/>
      <c r="N866" s="774"/>
      <c r="O866" s="774"/>
      <c r="P866" s="774"/>
      <c r="Q866" s="774"/>
      <c r="R866" s="774"/>
      <c r="S866" s="774"/>
      <c r="T866" s="774"/>
    </row>
    <row r="867" spans="1:20" ht="12.75" customHeight="1" x14ac:dyDescent="0.2">
      <c r="A867" s="774"/>
      <c r="B867" s="774"/>
      <c r="C867" s="774"/>
      <c r="D867" s="774"/>
      <c r="E867" s="774"/>
      <c r="F867" s="774"/>
      <c r="G867" s="774"/>
      <c r="H867" s="774"/>
      <c r="I867" s="774"/>
      <c r="J867" s="774"/>
      <c r="K867" s="774"/>
      <c r="L867" s="774"/>
      <c r="M867" s="774"/>
      <c r="N867" s="774"/>
      <c r="O867" s="774"/>
      <c r="P867" s="774"/>
      <c r="Q867" s="774"/>
      <c r="R867" s="774"/>
      <c r="S867" s="774"/>
      <c r="T867" s="774"/>
    </row>
    <row r="868" spans="1:20" ht="12.75" customHeight="1" x14ac:dyDescent="0.2">
      <c r="A868" s="774"/>
      <c r="B868" s="774"/>
      <c r="C868" s="774"/>
      <c r="D868" s="774"/>
      <c r="E868" s="774"/>
      <c r="F868" s="774"/>
      <c r="G868" s="774"/>
      <c r="H868" s="774"/>
      <c r="I868" s="774"/>
      <c r="J868" s="774"/>
      <c r="K868" s="774"/>
      <c r="L868" s="774"/>
      <c r="M868" s="774"/>
      <c r="N868" s="774"/>
      <c r="O868" s="774"/>
      <c r="P868" s="774"/>
      <c r="Q868" s="774"/>
      <c r="R868" s="774"/>
      <c r="S868" s="774"/>
      <c r="T868" s="774"/>
    </row>
    <row r="869" spans="1:20" ht="12.75" customHeight="1" x14ac:dyDescent="0.2">
      <c r="A869" s="774"/>
      <c r="B869" s="774"/>
      <c r="C869" s="774"/>
      <c r="D869" s="774"/>
      <c r="E869" s="774"/>
      <c r="F869" s="774"/>
      <c r="G869" s="774"/>
      <c r="H869" s="774"/>
      <c r="I869" s="774"/>
      <c r="J869" s="774"/>
      <c r="K869" s="774"/>
      <c r="L869" s="774"/>
      <c r="M869" s="774"/>
      <c r="N869" s="774"/>
      <c r="O869" s="774"/>
      <c r="P869" s="774"/>
      <c r="Q869" s="774"/>
      <c r="R869" s="774"/>
      <c r="S869" s="774"/>
      <c r="T869" s="774"/>
    </row>
    <row r="870" spans="1:20" ht="12.75" customHeight="1" x14ac:dyDescent="0.2">
      <c r="A870" s="774"/>
      <c r="B870" s="774"/>
      <c r="C870" s="774"/>
      <c r="D870" s="774"/>
      <c r="E870" s="774"/>
      <c r="F870" s="774"/>
      <c r="G870" s="774"/>
      <c r="H870" s="774"/>
      <c r="I870" s="774"/>
      <c r="J870" s="774"/>
      <c r="K870" s="774"/>
      <c r="L870" s="774"/>
      <c r="M870" s="774"/>
      <c r="N870" s="774"/>
      <c r="O870" s="774"/>
      <c r="P870" s="774"/>
      <c r="Q870" s="774"/>
      <c r="R870" s="774"/>
      <c r="S870" s="774"/>
      <c r="T870" s="774"/>
    </row>
    <row r="871" spans="1:20" ht="12.75" customHeight="1" x14ac:dyDescent="0.2">
      <c r="A871" s="774"/>
      <c r="B871" s="774"/>
      <c r="C871" s="774"/>
      <c r="D871" s="774"/>
      <c r="E871" s="774"/>
      <c r="F871" s="774"/>
      <c r="G871" s="774"/>
      <c r="H871" s="774"/>
      <c r="I871" s="774"/>
      <c r="J871" s="774"/>
      <c r="K871" s="774"/>
      <c r="L871" s="774"/>
      <c r="M871" s="774"/>
      <c r="N871" s="774"/>
      <c r="O871" s="774"/>
      <c r="P871" s="774"/>
      <c r="Q871" s="774"/>
      <c r="R871" s="774"/>
      <c r="S871" s="774"/>
      <c r="T871" s="774"/>
    </row>
    <row r="872" spans="1:20" ht="12.75" customHeight="1" x14ac:dyDescent="0.2">
      <c r="A872" s="774"/>
      <c r="B872" s="774"/>
      <c r="C872" s="774"/>
      <c r="D872" s="774"/>
      <c r="E872" s="774"/>
      <c r="F872" s="774"/>
      <c r="G872" s="774"/>
      <c r="H872" s="774"/>
      <c r="I872" s="774"/>
      <c r="J872" s="774"/>
      <c r="K872" s="774"/>
      <c r="L872" s="774"/>
      <c r="M872" s="774"/>
      <c r="N872" s="774"/>
      <c r="O872" s="774"/>
      <c r="P872" s="774"/>
      <c r="Q872" s="774"/>
      <c r="R872" s="774"/>
      <c r="S872" s="774"/>
      <c r="T872" s="774"/>
    </row>
    <row r="873" spans="1:20" ht="12.75" customHeight="1" x14ac:dyDescent="0.2">
      <c r="A873" s="774"/>
      <c r="B873" s="774"/>
      <c r="C873" s="774"/>
      <c r="D873" s="774"/>
      <c r="E873" s="774"/>
      <c r="F873" s="774"/>
      <c r="G873" s="774"/>
      <c r="H873" s="774"/>
      <c r="I873" s="774"/>
      <c r="J873" s="774"/>
      <c r="K873" s="774"/>
      <c r="L873" s="774"/>
      <c r="M873" s="774"/>
      <c r="N873" s="774"/>
      <c r="O873" s="774"/>
      <c r="P873" s="774"/>
      <c r="Q873" s="774"/>
      <c r="R873" s="774"/>
      <c r="S873" s="774"/>
      <c r="T873" s="774"/>
    </row>
    <row r="874" spans="1:20" ht="12.75" customHeight="1" x14ac:dyDescent="0.2">
      <c r="A874" s="774"/>
      <c r="B874" s="774"/>
      <c r="C874" s="774"/>
      <c r="D874" s="774"/>
      <c r="E874" s="774"/>
      <c r="F874" s="774"/>
      <c r="G874" s="774"/>
      <c r="H874" s="774"/>
      <c r="I874" s="774"/>
      <c r="J874" s="774"/>
      <c r="K874" s="774"/>
      <c r="L874" s="774"/>
      <c r="M874" s="774"/>
      <c r="N874" s="774"/>
      <c r="O874" s="774"/>
      <c r="P874" s="774"/>
      <c r="Q874" s="774"/>
      <c r="R874" s="774"/>
      <c r="S874" s="774"/>
      <c r="T874" s="774"/>
    </row>
    <row r="875" spans="1:20" ht="12.75" customHeight="1" x14ac:dyDescent="0.2">
      <c r="A875" s="774"/>
      <c r="B875" s="774"/>
      <c r="C875" s="774"/>
      <c r="D875" s="774"/>
      <c r="E875" s="774"/>
      <c r="F875" s="774"/>
      <c r="G875" s="774"/>
      <c r="H875" s="774"/>
      <c r="I875" s="774"/>
      <c r="J875" s="774"/>
      <c r="K875" s="774"/>
      <c r="L875" s="774"/>
      <c r="M875" s="774"/>
      <c r="N875" s="774"/>
      <c r="O875" s="774"/>
      <c r="P875" s="774"/>
      <c r="Q875" s="774"/>
      <c r="R875" s="774"/>
      <c r="S875" s="774"/>
      <c r="T875" s="774"/>
    </row>
    <row r="876" spans="1:20" ht="12.75" customHeight="1" x14ac:dyDescent="0.2">
      <c r="A876" s="774"/>
      <c r="B876" s="774"/>
      <c r="C876" s="774"/>
      <c r="D876" s="774"/>
      <c r="E876" s="774"/>
      <c r="F876" s="774"/>
      <c r="G876" s="774"/>
      <c r="H876" s="774"/>
      <c r="I876" s="774"/>
      <c r="J876" s="774"/>
      <c r="K876" s="774"/>
      <c r="L876" s="774"/>
      <c r="M876" s="774"/>
      <c r="N876" s="774"/>
      <c r="O876" s="774"/>
      <c r="P876" s="774"/>
      <c r="Q876" s="774"/>
      <c r="R876" s="774"/>
      <c r="S876" s="774"/>
      <c r="T876" s="774"/>
    </row>
    <row r="877" spans="1:20" ht="12.75" customHeight="1" x14ac:dyDescent="0.2">
      <c r="A877" s="774"/>
      <c r="B877" s="774"/>
      <c r="C877" s="774"/>
      <c r="D877" s="774"/>
      <c r="E877" s="774"/>
      <c r="F877" s="774"/>
      <c r="G877" s="774"/>
      <c r="H877" s="774"/>
      <c r="I877" s="774"/>
      <c r="J877" s="774"/>
      <c r="K877" s="774"/>
      <c r="L877" s="774"/>
      <c r="M877" s="774"/>
      <c r="N877" s="774"/>
      <c r="O877" s="774"/>
      <c r="P877" s="774"/>
      <c r="Q877" s="774"/>
      <c r="R877" s="774"/>
      <c r="S877" s="774"/>
      <c r="T877" s="774"/>
    </row>
    <row r="878" spans="1:20" ht="12.75" customHeight="1" x14ac:dyDescent="0.2">
      <c r="A878" s="774"/>
      <c r="B878" s="774"/>
      <c r="C878" s="774"/>
      <c r="D878" s="774"/>
      <c r="E878" s="774"/>
      <c r="F878" s="774"/>
      <c r="G878" s="774"/>
      <c r="H878" s="774"/>
      <c r="I878" s="774"/>
      <c r="J878" s="774"/>
      <c r="K878" s="774"/>
      <c r="L878" s="774"/>
      <c r="M878" s="774"/>
      <c r="N878" s="774"/>
      <c r="O878" s="774"/>
      <c r="P878" s="774"/>
      <c r="Q878" s="774"/>
      <c r="R878" s="774"/>
      <c r="S878" s="774"/>
      <c r="T878" s="774"/>
    </row>
    <row r="879" spans="1:20" ht="12.75" customHeight="1" x14ac:dyDescent="0.2">
      <c r="A879" s="774"/>
      <c r="B879" s="774"/>
      <c r="C879" s="774"/>
      <c r="D879" s="774"/>
      <c r="E879" s="774"/>
      <c r="F879" s="774"/>
      <c r="G879" s="774"/>
      <c r="H879" s="774"/>
      <c r="I879" s="774"/>
      <c r="J879" s="774"/>
      <c r="K879" s="774"/>
      <c r="L879" s="774"/>
      <c r="M879" s="774"/>
      <c r="N879" s="774"/>
      <c r="O879" s="774"/>
      <c r="P879" s="774"/>
      <c r="Q879" s="774"/>
      <c r="R879" s="774"/>
      <c r="S879" s="774"/>
      <c r="T879" s="774"/>
    </row>
    <row r="880" spans="1:20" ht="12.75" customHeight="1" x14ac:dyDescent="0.2">
      <c r="A880" s="774"/>
      <c r="B880" s="774"/>
      <c r="C880" s="774"/>
      <c r="D880" s="774"/>
      <c r="E880" s="774"/>
      <c r="F880" s="774"/>
      <c r="G880" s="774"/>
      <c r="H880" s="774"/>
      <c r="I880" s="774"/>
      <c r="J880" s="774"/>
      <c r="K880" s="774"/>
      <c r="L880" s="774"/>
      <c r="M880" s="774"/>
      <c r="N880" s="774"/>
      <c r="O880" s="774"/>
      <c r="P880" s="774"/>
      <c r="Q880" s="774"/>
      <c r="R880" s="774"/>
      <c r="S880" s="774"/>
      <c r="T880" s="774"/>
    </row>
    <row r="881" spans="1:20" ht="12.75" customHeight="1" x14ac:dyDescent="0.2">
      <c r="A881" s="774"/>
      <c r="B881" s="774"/>
      <c r="C881" s="774"/>
      <c r="D881" s="774"/>
      <c r="E881" s="774"/>
      <c r="F881" s="774"/>
      <c r="G881" s="774"/>
      <c r="H881" s="774"/>
      <c r="I881" s="774"/>
      <c r="J881" s="774"/>
      <c r="K881" s="774"/>
      <c r="L881" s="774"/>
      <c r="M881" s="774"/>
      <c r="N881" s="774"/>
      <c r="O881" s="774"/>
      <c r="P881" s="774"/>
      <c r="Q881" s="774"/>
      <c r="R881" s="774"/>
      <c r="S881" s="774"/>
      <c r="T881" s="774"/>
    </row>
    <row r="882" spans="1:20" ht="12.75" customHeight="1" x14ac:dyDescent="0.2">
      <c r="A882" s="774"/>
      <c r="B882" s="774"/>
      <c r="C882" s="774"/>
      <c r="D882" s="774"/>
      <c r="E882" s="774"/>
      <c r="F882" s="774"/>
      <c r="G882" s="774"/>
      <c r="H882" s="774"/>
      <c r="I882" s="774"/>
      <c r="J882" s="774"/>
      <c r="K882" s="774"/>
      <c r="L882" s="774"/>
      <c r="M882" s="774"/>
      <c r="N882" s="774"/>
      <c r="O882" s="774"/>
      <c r="P882" s="774"/>
      <c r="Q882" s="774"/>
      <c r="R882" s="774"/>
      <c r="S882" s="774"/>
      <c r="T882" s="774"/>
    </row>
    <row r="883" spans="1:20" ht="12.75" customHeight="1" x14ac:dyDescent="0.2">
      <c r="A883" s="774"/>
      <c r="B883" s="774"/>
      <c r="C883" s="774"/>
      <c r="D883" s="774"/>
      <c r="E883" s="774"/>
      <c r="F883" s="774"/>
      <c r="G883" s="774"/>
      <c r="H883" s="774"/>
      <c r="I883" s="774"/>
      <c r="J883" s="774"/>
      <c r="K883" s="774"/>
      <c r="L883" s="774"/>
      <c r="M883" s="774"/>
      <c r="N883" s="774"/>
      <c r="O883" s="774"/>
      <c r="P883" s="774"/>
      <c r="Q883" s="774"/>
      <c r="R883" s="774"/>
      <c r="S883" s="774"/>
      <c r="T883" s="774"/>
    </row>
    <row r="884" spans="1:20" ht="12.75" customHeight="1" x14ac:dyDescent="0.2">
      <c r="A884" s="774"/>
      <c r="B884" s="774"/>
      <c r="C884" s="774"/>
      <c r="D884" s="774"/>
      <c r="E884" s="774"/>
      <c r="F884" s="774"/>
      <c r="G884" s="774"/>
      <c r="H884" s="774"/>
      <c r="I884" s="774"/>
      <c r="J884" s="774"/>
      <c r="K884" s="774"/>
      <c r="L884" s="774"/>
      <c r="M884" s="774"/>
      <c r="N884" s="774"/>
      <c r="O884" s="774"/>
      <c r="P884" s="774"/>
      <c r="Q884" s="774"/>
      <c r="R884" s="774"/>
      <c r="S884" s="774"/>
      <c r="T884" s="774"/>
    </row>
    <row r="885" spans="1:20" ht="12.75" customHeight="1" x14ac:dyDescent="0.2">
      <c r="A885" s="774"/>
      <c r="B885" s="774"/>
      <c r="C885" s="774"/>
      <c r="D885" s="774"/>
      <c r="E885" s="774"/>
      <c r="F885" s="774"/>
      <c r="G885" s="774"/>
      <c r="H885" s="774"/>
      <c r="I885" s="774"/>
      <c r="J885" s="774"/>
      <c r="K885" s="774"/>
      <c r="L885" s="774"/>
      <c r="M885" s="774"/>
      <c r="N885" s="774"/>
      <c r="O885" s="774"/>
      <c r="P885" s="774"/>
      <c r="Q885" s="774"/>
      <c r="R885" s="774"/>
      <c r="S885" s="774"/>
      <c r="T885" s="774"/>
    </row>
    <row r="886" spans="1:20" ht="12.75" customHeight="1" x14ac:dyDescent="0.2">
      <c r="A886" s="774"/>
      <c r="B886" s="774"/>
      <c r="C886" s="774"/>
      <c r="D886" s="774"/>
      <c r="E886" s="774"/>
      <c r="F886" s="774"/>
      <c r="G886" s="774"/>
      <c r="H886" s="774"/>
      <c r="I886" s="774"/>
      <c r="J886" s="774"/>
      <c r="K886" s="774"/>
      <c r="L886" s="774"/>
      <c r="M886" s="774"/>
      <c r="N886" s="774"/>
      <c r="O886" s="774"/>
      <c r="P886" s="774"/>
      <c r="Q886" s="774"/>
      <c r="R886" s="774"/>
      <c r="S886" s="774"/>
      <c r="T886" s="774"/>
    </row>
    <row r="887" spans="1:20" ht="12.75" customHeight="1" x14ac:dyDescent="0.2">
      <c r="A887" s="774"/>
      <c r="B887" s="774"/>
      <c r="C887" s="774"/>
      <c r="D887" s="774"/>
      <c r="E887" s="774"/>
      <c r="F887" s="774"/>
      <c r="G887" s="774"/>
      <c r="H887" s="774"/>
      <c r="I887" s="774"/>
      <c r="J887" s="774"/>
      <c r="K887" s="774"/>
      <c r="L887" s="774"/>
      <c r="M887" s="774"/>
      <c r="N887" s="774"/>
      <c r="O887" s="774"/>
      <c r="P887" s="774"/>
      <c r="Q887" s="774"/>
      <c r="R887" s="774"/>
      <c r="S887" s="774"/>
      <c r="T887" s="774"/>
    </row>
    <row r="888" spans="1:20" ht="12.75" customHeight="1" x14ac:dyDescent="0.2">
      <c r="A888" s="774"/>
      <c r="B888" s="774"/>
      <c r="C888" s="774"/>
      <c r="D888" s="774"/>
      <c r="E888" s="774"/>
      <c r="F888" s="774"/>
      <c r="G888" s="774"/>
      <c r="H888" s="774"/>
      <c r="I888" s="774"/>
      <c r="J888" s="774"/>
      <c r="K888" s="774"/>
      <c r="L888" s="774"/>
      <c r="M888" s="774"/>
      <c r="N888" s="774"/>
      <c r="O888" s="774"/>
      <c r="P888" s="774"/>
      <c r="Q888" s="774"/>
      <c r="R888" s="774"/>
      <c r="S888" s="774"/>
      <c r="T888" s="774"/>
    </row>
    <row r="889" spans="1:20" ht="12.75" customHeight="1" x14ac:dyDescent="0.2">
      <c r="A889" s="774"/>
      <c r="B889" s="774"/>
      <c r="C889" s="774"/>
      <c r="D889" s="774"/>
      <c r="E889" s="774"/>
      <c r="F889" s="774"/>
      <c r="G889" s="774"/>
      <c r="H889" s="774"/>
      <c r="I889" s="774"/>
      <c r="J889" s="774"/>
      <c r="K889" s="774"/>
      <c r="L889" s="774"/>
      <c r="M889" s="774"/>
      <c r="N889" s="774"/>
      <c r="O889" s="774"/>
      <c r="P889" s="774"/>
      <c r="Q889" s="774"/>
      <c r="R889" s="774"/>
      <c r="S889" s="774"/>
      <c r="T889" s="774"/>
    </row>
    <row r="890" spans="1:20" ht="12.75" customHeight="1" x14ac:dyDescent="0.2">
      <c r="A890" s="774"/>
      <c r="B890" s="774"/>
      <c r="C890" s="774"/>
      <c r="D890" s="774"/>
      <c r="E890" s="774"/>
      <c r="F890" s="774"/>
      <c r="G890" s="774"/>
      <c r="H890" s="774"/>
      <c r="I890" s="774"/>
      <c r="J890" s="774"/>
      <c r="K890" s="774"/>
      <c r="L890" s="774"/>
      <c r="M890" s="774"/>
      <c r="N890" s="774"/>
      <c r="O890" s="774"/>
      <c r="P890" s="774"/>
      <c r="Q890" s="774"/>
      <c r="R890" s="774"/>
      <c r="S890" s="774"/>
      <c r="T890" s="774"/>
    </row>
    <row r="891" spans="1:20" ht="12.75" customHeight="1" x14ac:dyDescent="0.2">
      <c r="A891" s="774"/>
      <c r="B891" s="774"/>
      <c r="C891" s="774"/>
      <c r="D891" s="774"/>
      <c r="E891" s="774"/>
      <c r="F891" s="774"/>
      <c r="G891" s="774"/>
      <c r="H891" s="774"/>
      <c r="I891" s="774"/>
      <c r="J891" s="774"/>
      <c r="K891" s="774"/>
      <c r="L891" s="774"/>
      <c r="M891" s="774"/>
      <c r="N891" s="774"/>
      <c r="O891" s="774"/>
      <c r="P891" s="774"/>
      <c r="Q891" s="774"/>
      <c r="R891" s="774"/>
      <c r="S891" s="774"/>
      <c r="T891" s="774"/>
    </row>
    <row r="892" spans="1:20" ht="12.75" customHeight="1" x14ac:dyDescent="0.2">
      <c r="A892" s="774"/>
      <c r="B892" s="774"/>
      <c r="C892" s="774"/>
      <c r="D892" s="774"/>
      <c r="E892" s="774"/>
      <c r="F892" s="774"/>
      <c r="G892" s="774"/>
      <c r="H892" s="774"/>
      <c r="I892" s="774"/>
      <c r="J892" s="774"/>
      <c r="K892" s="774"/>
      <c r="L892" s="774"/>
      <c r="M892" s="774"/>
      <c r="N892" s="774"/>
      <c r="O892" s="774"/>
      <c r="P892" s="774"/>
      <c r="Q892" s="774"/>
      <c r="R892" s="774"/>
      <c r="S892" s="774"/>
      <c r="T892" s="774"/>
    </row>
    <row r="893" spans="1:20" ht="12.75" customHeight="1" x14ac:dyDescent="0.2">
      <c r="A893" s="774"/>
      <c r="B893" s="774"/>
      <c r="C893" s="774"/>
      <c r="D893" s="774"/>
      <c r="E893" s="774"/>
      <c r="F893" s="774"/>
      <c r="G893" s="774"/>
      <c r="H893" s="774"/>
      <c r="I893" s="774"/>
      <c r="J893" s="774"/>
      <c r="K893" s="774"/>
      <c r="L893" s="774"/>
      <c r="M893" s="774"/>
      <c r="N893" s="774"/>
      <c r="O893" s="774"/>
      <c r="P893" s="774"/>
      <c r="Q893" s="774"/>
      <c r="R893" s="774"/>
      <c r="S893" s="774"/>
      <c r="T893" s="774"/>
    </row>
    <row r="894" spans="1:20" ht="12.75" customHeight="1" x14ac:dyDescent="0.2">
      <c r="A894" s="774"/>
      <c r="B894" s="774"/>
      <c r="C894" s="774"/>
      <c r="D894" s="774"/>
      <c r="E894" s="774"/>
      <c r="F894" s="774"/>
      <c r="G894" s="774"/>
      <c r="H894" s="774"/>
      <c r="I894" s="774"/>
      <c r="J894" s="774"/>
      <c r="K894" s="774"/>
      <c r="L894" s="774"/>
      <c r="M894" s="774"/>
      <c r="N894" s="774"/>
      <c r="O894" s="774"/>
      <c r="P894" s="774"/>
      <c r="Q894" s="774"/>
      <c r="R894" s="774"/>
      <c r="S894" s="774"/>
      <c r="T894" s="774"/>
    </row>
    <row r="895" spans="1:20" ht="12.75" customHeight="1" x14ac:dyDescent="0.2">
      <c r="A895" s="774"/>
      <c r="B895" s="774"/>
      <c r="C895" s="774"/>
      <c r="D895" s="774"/>
      <c r="E895" s="774"/>
      <c r="F895" s="774"/>
      <c r="G895" s="774"/>
      <c r="H895" s="774"/>
      <c r="I895" s="774"/>
      <c r="J895" s="774"/>
      <c r="K895" s="774"/>
      <c r="L895" s="774"/>
      <c r="M895" s="774"/>
      <c r="N895" s="774"/>
      <c r="O895" s="774"/>
      <c r="P895" s="774"/>
      <c r="Q895" s="774"/>
      <c r="R895" s="774"/>
      <c r="S895" s="774"/>
      <c r="T895" s="774"/>
    </row>
    <row r="896" spans="1:20" ht="12.75" customHeight="1" x14ac:dyDescent="0.2">
      <c r="A896" s="774"/>
      <c r="B896" s="774"/>
      <c r="C896" s="774"/>
      <c r="D896" s="774"/>
      <c r="E896" s="774"/>
      <c r="F896" s="774"/>
      <c r="G896" s="774"/>
      <c r="H896" s="774"/>
      <c r="I896" s="774"/>
      <c r="J896" s="774"/>
      <c r="K896" s="774"/>
      <c r="L896" s="774"/>
      <c r="M896" s="774"/>
      <c r="N896" s="774"/>
      <c r="O896" s="774"/>
      <c r="P896" s="774"/>
      <c r="Q896" s="774"/>
      <c r="R896" s="774"/>
      <c r="S896" s="774"/>
      <c r="T896" s="774"/>
    </row>
    <row r="897" spans="1:20" ht="12.75" customHeight="1" x14ac:dyDescent="0.2">
      <c r="A897" s="774"/>
      <c r="B897" s="774"/>
      <c r="C897" s="774"/>
      <c r="D897" s="774"/>
      <c r="E897" s="774"/>
      <c r="F897" s="774"/>
      <c r="G897" s="774"/>
      <c r="H897" s="774"/>
      <c r="I897" s="774"/>
      <c r="J897" s="774"/>
      <c r="K897" s="774"/>
      <c r="L897" s="774"/>
      <c r="M897" s="774"/>
      <c r="N897" s="774"/>
      <c r="O897" s="774"/>
      <c r="P897" s="774"/>
      <c r="Q897" s="774"/>
      <c r="R897" s="774"/>
      <c r="S897" s="774"/>
      <c r="T897" s="774"/>
    </row>
    <row r="898" spans="1:20" ht="12.75" customHeight="1" x14ac:dyDescent="0.2">
      <c r="A898" s="774"/>
      <c r="B898" s="774"/>
      <c r="C898" s="774"/>
      <c r="D898" s="774"/>
      <c r="E898" s="774"/>
      <c r="F898" s="774"/>
      <c r="G898" s="774"/>
      <c r="H898" s="774"/>
      <c r="I898" s="774"/>
      <c r="J898" s="774"/>
      <c r="K898" s="774"/>
      <c r="L898" s="774"/>
      <c r="M898" s="774"/>
      <c r="N898" s="774"/>
      <c r="O898" s="774"/>
      <c r="P898" s="774"/>
      <c r="Q898" s="774"/>
      <c r="R898" s="774"/>
      <c r="S898" s="774"/>
      <c r="T898" s="774"/>
    </row>
    <row r="899" spans="1:20" ht="12.75" customHeight="1" x14ac:dyDescent="0.2">
      <c r="A899" s="774"/>
      <c r="B899" s="774"/>
      <c r="C899" s="774"/>
      <c r="D899" s="774"/>
      <c r="E899" s="774"/>
      <c r="F899" s="774"/>
      <c r="G899" s="774"/>
      <c r="H899" s="774"/>
      <c r="I899" s="774"/>
      <c r="J899" s="774"/>
      <c r="K899" s="774"/>
      <c r="L899" s="774"/>
      <c r="M899" s="774"/>
      <c r="N899" s="774"/>
      <c r="O899" s="774"/>
      <c r="P899" s="774"/>
      <c r="Q899" s="774"/>
      <c r="R899" s="774"/>
      <c r="S899" s="774"/>
      <c r="T899" s="774"/>
    </row>
    <row r="900" spans="1:20" ht="12.75" customHeight="1" x14ac:dyDescent="0.2">
      <c r="A900" s="774"/>
      <c r="B900" s="774"/>
      <c r="C900" s="774"/>
      <c r="D900" s="774"/>
      <c r="E900" s="774"/>
      <c r="F900" s="774"/>
      <c r="G900" s="774"/>
      <c r="H900" s="774"/>
      <c r="I900" s="774"/>
      <c r="J900" s="774"/>
      <c r="K900" s="774"/>
      <c r="L900" s="774"/>
      <c r="M900" s="774"/>
      <c r="N900" s="774"/>
      <c r="O900" s="774"/>
      <c r="P900" s="774"/>
      <c r="Q900" s="774"/>
      <c r="R900" s="774"/>
      <c r="S900" s="774"/>
      <c r="T900" s="774"/>
    </row>
    <row r="901" spans="1:20" ht="12.75" customHeight="1" x14ac:dyDescent="0.2">
      <c r="A901" s="774"/>
      <c r="B901" s="774"/>
      <c r="C901" s="774"/>
      <c r="D901" s="774"/>
      <c r="E901" s="774"/>
      <c r="F901" s="774"/>
      <c r="G901" s="774"/>
      <c r="H901" s="774"/>
      <c r="I901" s="774"/>
      <c r="J901" s="774"/>
      <c r="K901" s="774"/>
      <c r="L901" s="774"/>
      <c r="M901" s="774"/>
      <c r="N901" s="774"/>
      <c r="O901" s="774"/>
      <c r="P901" s="774"/>
      <c r="Q901" s="774"/>
      <c r="R901" s="774"/>
      <c r="S901" s="774"/>
      <c r="T901" s="774"/>
    </row>
    <row r="902" spans="1:20" ht="12.75" customHeight="1" x14ac:dyDescent="0.2">
      <c r="A902" s="774"/>
      <c r="B902" s="774"/>
      <c r="C902" s="774"/>
      <c r="D902" s="774"/>
      <c r="E902" s="774"/>
      <c r="F902" s="774"/>
      <c r="G902" s="774"/>
      <c r="H902" s="774"/>
      <c r="I902" s="774"/>
      <c r="J902" s="774"/>
      <c r="K902" s="774"/>
      <c r="L902" s="774"/>
      <c r="M902" s="774"/>
      <c r="N902" s="774"/>
      <c r="O902" s="774"/>
      <c r="P902" s="774"/>
      <c r="Q902" s="774"/>
      <c r="R902" s="774"/>
      <c r="S902" s="774"/>
      <c r="T902" s="774"/>
    </row>
    <row r="903" spans="1:20" ht="12.75" customHeight="1" x14ac:dyDescent="0.2">
      <c r="A903" s="774"/>
      <c r="B903" s="774"/>
      <c r="C903" s="774"/>
      <c r="D903" s="774"/>
      <c r="E903" s="774"/>
      <c r="F903" s="774"/>
      <c r="G903" s="774"/>
      <c r="H903" s="774"/>
      <c r="I903" s="774"/>
      <c r="J903" s="774"/>
      <c r="K903" s="774"/>
      <c r="L903" s="774"/>
      <c r="M903" s="774"/>
      <c r="N903" s="774"/>
      <c r="O903" s="774"/>
      <c r="P903" s="774"/>
      <c r="Q903" s="774"/>
      <c r="R903" s="774"/>
      <c r="S903" s="774"/>
      <c r="T903" s="774"/>
    </row>
    <row r="904" spans="1:20" ht="12.75" customHeight="1" x14ac:dyDescent="0.2">
      <c r="A904" s="774"/>
      <c r="B904" s="774"/>
      <c r="C904" s="774"/>
      <c r="D904" s="774"/>
      <c r="E904" s="774"/>
      <c r="F904" s="774"/>
      <c r="G904" s="774"/>
      <c r="H904" s="774"/>
      <c r="I904" s="774"/>
      <c r="J904" s="774"/>
      <c r="K904" s="774"/>
      <c r="L904" s="774"/>
      <c r="M904" s="774"/>
      <c r="N904" s="774"/>
      <c r="O904" s="774"/>
      <c r="P904" s="774"/>
      <c r="Q904" s="774"/>
      <c r="R904" s="774"/>
      <c r="S904" s="774"/>
      <c r="T904" s="774"/>
    </row>
    <row r="905" spans="1:20" ht="12.75" customHeight="1" x14ac:dyDescent="0.2">
      <c r="A905" s="774"/>
      <c r="B905" s="774"/>
      <c r="C905" s="774"/>
      <c r="D905" s="774"/>
      <c r="E905" s="774"/>
      <c r="F905" s="774"/>
      <c r="G905" s="774"/>
      <c r="H905" s="774"/>
      <c r="I905" s="774"/>
      <c r="J905" s="774"/>
      <c r="K905" s="774"/>
      <c r="L905" s="774"/>
      <c r="M905" s="774"/>
      <c r="N905" s="774"/>
      <c r="O905" s="774"/>
      <c r="P905" s="774"/>
      <c r="Q905" s="774"/>
      <c r="R905" s="774"/>
      <c r="S905" s="774"/>
      <c r="T905" s="774"/>
    </row>
    <row r="906" spans="1:20" ht="12.75" customHeight="1" x14ac:dyDescent="0.2">
      <c r="A906" s="774"/>
      <c r="B906" s="774"/>
      <c r="C906" s="774"/>
      <c r="D906" s="774"/>
      <c r="E906" s="774"/>
      <c r="F906" s="774"/>
      <c r="G906" s="774"/>
      <c r="H906" s="774"/>
      <c r="I906" s="774"/>
      <c r="J906" s="774"/>
      <c r="K906" s="774"/>
      <c r="L906" s="774"/>
      <c r="M906" s="774"/>
      <c r="N906" s="774"/>
      <c r="O906" s="774"/>
      <c r="P906" s="774"/>
      <c r="Q906" s="774"/>
      <c r="R906" s="774"/>
      <c r="S906" s="774"/>
      <c r="T906" s="774"/>
    </row>
    <row r="907" spans="1:20" ht="12.75" customHeight="1" x14ac:dyDescent="0.2">
      <c r="A907" s="774"/>
      <c r="B907" s="774"/>
      <c r="C907" s="774"/>
      <c r="D907" s="774"/>
      <c r="E907" s="774"/>
      <c r="F907" s="774"/>
      <c r="G907" s="774"/>
      <c r="H907" s="774"/>
      <c r="I907" s="774"/>
      <c r="J907" s="774"/>
      <c r="K907" s="774"/>
      <c r="L907" s="774"/>
      <c r="M907" s="774"/>
      <c r="N907" s="774"/>
      <c r="O907" s="774"/>
      <c r="P907" s="774"/>
      <c r="Q907" s="774"/>
      <c r="R907" s="774"/>
      <c r="S907" s="774"/>
      <c r="T907" s="774"/>
    </row>
    <row r="908" spans="1:20" ht="12.75" customHeight="1" x14ac:dyDescent="0.2">
      <c r="A908" s="774"/>
      <c r="B908" s="774"/>
      <c r="C908" s="774"/>
      <c r="D908" s="774"/>
      <c r="E908" s="774"/>
      <c r="F908" s="774"/>
      <c r="G908" s="774"/>
      <c r="H908" s="774"/>
      <c r="I908" s="774"/>
      <c r="J908" s="774"/>
      <c r="K908" s="774"/>
      <c r="L908" s="774"/>
      <c r="M908" s="774"/>
      <c r="N908" s="774"/>
      <c r="O908" s="774"/>
      <c r="P908" s="774"/>
      <c r="Q908" s="774"/>
      <c r="R908" s="774"/>
      <c r="S908" s="774"/>
      <c r="T908" s="774"/>
    </row>
    <row r="909" spans="1:20" ht="12.75" customHeight="1" x14ac:dyDescent="0.2">
      <c r="A909" s="774"/>
      <c r="B909" s="774"/>
      <c r="C909" s="774"/>
      <c r="D909" s="774"/>
      <c r="E909" s="774"/>
      <c r="F909" s="774"/>
      <c r="G909" s="774"/>
      <c r="H909" s="774"/>
      <c r="I909" s="774"/>
      <c r="J909" s="774"/>
      <c r="K909" s="774"/>
      <c r="L909" s="774"/>
      <c r="M909" s="774"/>
      <c r="N909" s="774"/>
      <c r="O909" s="774"/>
      <c r="P909" s="774"/>
      <c r="Q909" s="774"/>
      <c r="R909" s="774"/>
      <c r="S909" s="774"/>
      <c r="T909" s="774"/>
    </row>
    <row r="910" spans="1:20" ht="12.75" customHeight="1" x14ac:dyDescent="0.2">
      <c r="A910" s="774"/>
      <c r="B910" s="774"/>
      <c r="C910" s="774"/>
      <c r="D910" s="774"/>
      <c r="E910" s="774"/>
      <c r="F910" s="774"/>
      <c r="G910" s="774"/>
      <c r="H910" s="774"/>
      <c r="I910" s="774"/>
      <c r="J910" s="774"/>
      <c r="K910" s="774"/>
      <c r="L910" s="774"/>
      <c r="M910" s="774"/>
      <c r="N910" s="774"/>
      <c r="O910" s="774"/>
      <c r="P910" s="774"/>
      <c r="Q910" s="774"/>
      <c r="R910" s="774"/>
      <c r="S910" s="774"/>
      <c r="T910" s="774"/>
    </row>
    <row r="911" spans="1:20" ht="12.75" customHeight="1" x14ac:dyDescent="0.2">
      <c r="A911" s="774"/>
      <c r="B911" s="774"/>
      <c r="C911" s="774"/>
      <c r="D911" s="774"/>
      <c r="E911" s="774"/>
      <c r="F911" s="774"/>
      <c r="G911" s="774"/>
      <c r="H911" s="774"/>
      <c r="I911" s="774"/>
      <c r="J911" s="774"/>
      <c r="K911" s="774"/>
      <c r="L911" s="774"/>
      <c r="M911" s="774"/>
      <c r="N911" s="774"/>
      <c r="O911" s="774"/>
      <c r="P911" s="774"/>
      <c r="Q911" s="774"/>
      <c r="R911" s="774"/>
      <c r="S911" s="774"/>
      <c r="T911" s="774"/>
    </row>
    <row r="912" spans="1:20" ht="12.75" customHeight="1" x14ac:dyDescent="0.2">
      <c r="A912" s="774"/>
      <c r="B912" s="774"/>
      <c r="C912" s="774"/>
      <c r="D912" s="774"/>
      <c r="E912" s="774"/>
      <c r="F912" s="774"/>
      <c r="G912" s="774"/>
      <c r="H912" s="774"/>
      <c r="I912" s="774"/>
      <c r="J912" s="774"/>
      <c r="K912" s="774"/>
      <c r="L912" s="774"/>
      <c r="M912" s="774"/>
      <c r="N912" s="774"/>
      <c r="O912" s="774"/>
      <c r="P912" s="774"/>
      <c r="Q912" s="774"/>
      <c r="R912" s="774"/>
      <c r="S912" s="774"/>
      <c r="T912" s="774"/>
    </row>
    <row r="913" spans="1:20" ht="12.75" customHeight="1" x14ac:dyDescent="0.2">
      <c r="A913" s="774"/>
      <c r="B913" s="774"/>
      <c r="C913" s="774"/>
      <c r="D913" s="774"/>
      <c r="E913" s="774"/>
      <c r="F913" s="774"/>
      <c r="G913" s="774"/>
      <c r="H913" s="774"/>
      <c r="I913" s="774"/>
      <c r="J913" s="774"/>
      <c r="K913" s="774"/>
      <c r="L913" s="774"/>
      <c r="M913" s="774"/>
      <c r="N913" s="774"/>
      <c r="O913" s="774"/>
      <c r="P913" s="774"/>
      <c r="Q913" s="774"/>
      <c r="R913" s="774"/>
      <c r="S913" s="774"/>
      <c r="T913" s="774"/>
    </row>
    <row r="914" spans="1:20" ht="12.75" customHeight="1" x14ac:dyDescent="0.2">
      <c r="A914" s="774"/>
      <c r="B914" s="774"/>
      <c r="C914" s="774"/>
      <c r="D914" s="774"/>
      <c r="E914" s="774"/>
      <c r="F914" s="774"/>
      <c r="G914" s="774"/>
      <c r="H914" s="774"/>
      <c r="I914" s="774"/>
      <c r="J914" s="774"/>
      <c r="K914" s="774"/>
      <c r="L914" s="774"/>
      <c r="M914" s="774"/>
      <c r="N914" s="774"/>
      <c r="O914" s="774"/>
      <c r="P914" s="774"/>
      <c r="Q914" s="774"/>
      <c r="R914" s="774"/>
      <c r="S914" s="774"/>
      <c r="T914" s="774"/>
    </row>
    <row r="915" spans="1:20" ht="12.75" customHeight="1" x14ac:dyDescent="0.2">
      <c r="A915" s="774"/>
      <c r="B915" s="774"/>
      <c r="C915" s="774"/>
      <c r="D915" s="774"/>
      <c r="E915" s="774"/>
      <c r="F915" s="774"/>
      <c r="G915" s="774"/>
      <c r="H915" s="774"/>
      <c r="I915" s="774"/>
      <c r="J915" s="774"/>
      <c r="K915" s="774"/>
      <c r="L915" s="774"/>
      <c r="M915" s="774"/>
      <c r="N915" s="774"/>
      <c r="O915" s="774"/>
      <c r="P915" s="774"/>
      <c r="Q915" s="774"/>
      <c r="R915" s="774"/>
      <c r="S915" s="774"/>
      <c r="T915" s="774"/>
    </row>
    <row r="916" spans="1:20" ht="12.75" customHeight="1" x14ac:dyDescent="0.2">
      <c r="A916" s="774"/>
      <c r="B916" s="774"/>
      <c r="C916" s="774"/>
      <c r="D916" s="774"/>
      <c r="E916" s="774"/>
      <c r="F916" s="774"/>
      <c r="G916" s="774"/>
      <c r="H916" s="774"/>
      <c r="I916" s="774"/>
      <c r="J916" s="774"/>
      <c r="K916" s="774"/>
      <c r="L916" s="774"/>
      <c r="M916" s="774"/>
      <c r="N916" s="774"/>
      <c r="O916" s="774"/>
      <c r="P916" s="774"/>
      <c r="Q916" s="774"/>
      <c r="R916" s="774"/>
      <c r="S916" s="774"/>
      <c r="T916" s="774"/>
    </row>
    <row r="917" spans="1:20" ht="12.75" customHeight="1" x14ac:dyDescent="0.2">
      <c r="A917" s="774"/>
      <c r="B917" s="774"/>
      <c r="C917" s="774"/>
      <c r="D917" s="774"/>
      <c r="E917" s="774"/>
      <c r="F917" s="774"/>
      <c r="G917" s="774"/>
      <c r="H917" s="774"/>
      <c r="I917" s="774"/>
      <c r="J917" s="774"/>
      <c r="K917" s="774"/>
      <c r="L917" s="774"/>
      <c r="M917" s="774"/>
      <c r="N917" s="774"/>
      <c r="O917" s="774"/>
      <c r="P917" s="774"/>
      <c r="Q917" s="774"/>
      <c r="R917" s="774"/>
      <c r="S917" s="774"/>
      <c r="T917" s="774"/>
    </row>
    <row r="918" spans="1:20" ht="12.75" customHeight="1" x14ac:dyDescent="0.2">
      <c r="A918" s="774"/>
      <c r="B918" s="774"/>
      <c r="C918" s="774"/>
      <c r="D918" s="774"/>
      <c r="E918" s="774"/>
      <c r="F918" s="774"/>
      <c r="G918" s="774"/>
      <c r="H918" s="774"/>
      <c r="I918" s="774"/>
      <c r="J918" s="774"/>
      <c r="K918" s="774"/>
      <c r="L918" s="774"/>
      <c r="M918" s="774"/>
      <c r="N918" s="774"/>
      <c r="O918" s="774"/>
      <c r="P918" s="774"/>
      <c r="Q918" s="774"/>
      <c r="R918" s="774"/>
      <c r="S918" s="774"/>
      <c r="T918" s="774"/>
    </row>
    <row r="919" spans="1:20" ht="12.75" customHeight="1" x14ac:dyDescent="0.2">
      <c r="A919" s="774"/>
      <c r="B919" s="774"/>
      <c r="C919" s="774"/>
      <c r="D919" s="774"/>
      <c r="E919" s="774"/>
      <c r="F919" s="774"/>
      <c r="G919" s="774"/>
      <c r="H919" s="774"/>
      <c r="I919" s="774"/>
      <c r="J919" s="774"/>
      <c r="K919" s="774"/>
      <c r="L919" s="774"/>
      <c r="M919" s="774"/>
      <c r="N919" s="774"/>
      <c r="O919" s="774"/>
      <c r="P919" s="774"/>
      <c r="Q919" s="774"/>
      <c r="R919" s="774"/>
      <c r="S919" s="774"/>
      <c r="T919" s="774"/>
    </row>
    <row r="920" spans="1:20" ht="12.75" customHeight="1" x14ac:dyDescent="0.2">
      <c r="A920" s="774"/>
      <c r="B920" s="774"/>
      <c r="C920" s="774"/>
      <c r="D920" s="774"/>
      <c r="E920" s="774"/>
      <c r="F920" s="774"/>
      <c r="G920" s="774"/>
      <c r="H920" s="774"/>
      <c r="I920" s="774"/>
      <c r="J920" s="774"/>
      <c r="K920" s="774"/>
      <c r="L920" s="774"/>
      <c r="M920" s="774"/>
      <c r="N920" s="774"/>
      <c r="O920" s="774"/>
      <c r="P920" s="774"/>
      <c r="Q920" s="774"/>
      <c r="R920" s="774"/>
      <c r="S920" s="774"/>
      <c r="T920" s="774"/>
    </row>
    <row r="921" spans="1:20" ht="12.75" customHeight="1" x14ac:dyDescent="0.2">
      <c r="A921" s="774"/>
      <c r="B921" s="774"/>
      <c r="C921" s="774"/>
      <c r="D921" s="774"/>
      <c r="E921" s="774"/>
      <c r="F921" s="774"/>
      <c r="G921" s="774"/>
      <c r="H921" s="774"/>
      <c r="I921" s="774"/>
      <c r="J921" s="774"/>
      <c r="K921" s="774"/>
      <c r="L921" s="774"/>
      <c r="M921" s="774"/>
      <c r="N921" s="774"/>
      <c r="O921" s="774"/>
      <c r="P921" s="774"/>
      <c r="Q921" s="774"/>
      <c r="R921" s="774"/>
      <c r="S921" s="774"/>
      <c r="T921" s="774"/>
    </row>
    <row r="922" spans="1:20" ht="12.75" customHeight="1" x14ac:dyDescent="0.2">
      <c r="A922" s="774"/>
      <c r="B922" s="774"/>
      <c r="C922" s="774"/>
      <c r="D922" s="774"/>
      <c r="E922" s="774"/>
      <c r="F922" s="774"/>
      <c r="G922" s="774"/>
      <c r="H922" s="774"/>
      <c r="I922" s="774"/>
      <c r="J922" s="774"/>
      <c r="K922" s="774"/>
      <c r="L922" s="774"/>
      <c r="M922" s="774"/>
      <c r="N922" s="774"/>
      <c r="O922" s="774"/>
      <c r="P922" s="774"/>
      <c r="Q922" s="774"/>
      <c r="R922" s="774"/>
      <c r="S922" s="774"/>
      <c r="T922" s="774"/>
    </row>
    <row r="923" spans="1:20" ht="12.75" customHeight="1" x14ac:dyDescent="0.2">
      <c r="A923" s="774"/>
      <c r="B923" s="774"/>
      <c r="C923" s="774"/>
      <c r="D923" s="774"/>
      <c r="E923" s="774"/>
      <c r="F923" s="774"/>
      <c r="G923" s="774"/>
      <c r="H923" s="774"/>
      <c r="I923" s="774"/>
      <c r="J923" s="774"/>
      <c r="K923" s="774"/>
      <c r="L923" s="774"/>
      <c r="M923" s="774"/>
      <c r="N923" s="774"/>
      <c r="O923" s="774"/>
      <c r="P923" s="774"/>
      <c r="Q923" s="774"/>
      <c r="R923" s="774"/>
      <c r="S923" s="774"/>
      <c r="T923" s="774"/>
    </row>
    <row r="924" spans="1:20" ht="12.75" customHeight="1" x14ac:dyDescent="0.2">
      <c r="A924" s="774"/>
      <c r="B924" s="774"/>
      <c r="C924" s="774"/>
      <c r="D924" s="774"/>
      <c r="E924" s="774"/>
      <c r="F924" s="774"/>
      <c r="G924" s="774"/>
      <c r="H924" s="774"/>
      <c r="I924" s="774"/>
      <c r="J924" s="774"/>
      <c r="K924" s="774"/>
      <c r="L924" s="774"/>
      <c r="M924" s="774"/>
      <c r="N924" s="774"/>
      <c r="O924" s="774"/>
      <c r="P924" s="774"/>
      <c r="Q924" s="774"/>
      <c r="R924" s="774"/>
      <c r="S924" s="774"/>
      <c r="T924" s="774"/>
    </row>
    <row r="925" spans="1:20" ht="12.75" customHeight="1" x14ac:dyDescent="0.2">
      <c r="A925" s="774"/>
      <c r="B925" s="774"/>
      <c r="C925" s="774"/>
      <c r="D925" s="774"/>
      <c r="E925" s="774"/>
      <c r="F925" s="774"/>
      <c r="G925" s="774"/>
      <c r="H925" s="774"/>
      <c r="I925" s="774"/>
      <c r="J925" s="774"/>
      <c r="K925" s="774"/>
      <c r="L925" s="774"/>
      <c r="M925" s="774"/>
      <c r="N925" s="774"/>
      <c r="O925" s="774"/>
      <c r="P925" s="774"/>
      <c r="Q925" s="774"/>
      <c r="R925" s="774"/>
      <c r="S925" s="774"/>
      <c r="T925" s="774"/>
    </row>
    <row r="926" spans="1:20" ht="12.75" customHeight="1" x14ac:dyDescent="0.2">
      <c r="A926" s="774"/>
      <c r="B926" s="774"/>
      <c r="C926" s="774"/>
      <c r="D926" s="774"/>
      <c r="E926" s="774"/>
      <c r="F926" s="774"/>
      <c r="G926" s="774"/>
      <c r="H926" s="774"/>
      <c r="I926" s="774"/>
      <c r="J926" s="774"/>
      <c r="K926" s="774"/>
      <c r="L926" s="774"/>
      <c r="M926" s="774"/>
      <c r="N926" s="774"/>
      <c r="O926" s="774"/>
      <c r="P926" s="774"/>
      <c r="Q926" s="774"/>
      <c r="R926" s="774"/>
      <c r="S926" s="774"/>
      <c r="T926" s="774"/>
    </row>
    <row r="927" spans="1:20" ht="12.75" customHeight="1" x14ac:dyDescent="0.2">
      <c r="A927" s="774"/>
      <c r="B927" s="774"/>
      <c r="C927" s="774"/>
      <c r="D927" s="774"/>
      <c r="E927" s="774"/>
      <c r="F927" s="774"/>
      <c r="G927" s="774"/>
      <c r="H927" s="774"/>
      <c r="I927" s="774"/>
      <c r="J927" s="774"/>
      <c r="K927" s="774"/>
      <c r="L927" s="774"/>
      <c r="M927" s="774"/>
      <c r="N927" s="774"/>
      <c r="O927" s="774"/>
      <c r="P927" s="774"/>
      <c r="Q927" s="774"/>
      <c r="R927" s="774"/>
      <c r="S927" s="774"/>
      <c r="T927" s="774"/>
    </row>
    <row r="928" spans="1:20" ht="12.75" customHeight="1" x14ac:dyDescent="0.2">
      <c r="A928" s="774"/>
      <c r="B928" s="774"/>
      <c r="C928" s="774"/>
      <c r="D928" s="774"/>
      <c r="E928" s="774"/>
      <c r="F928" s="774"/>
      <c r="G928" s="774"/>
      <c r="H928" s="774"/>
      <c r="I928" s="774"/>
      <c r="J928" s="774"/>
      <c r="K928" s="774"/>
      <c r="L928" s="774"/>
      <c r="M928" s="774"/>
      <c r="N928" s="774"/>
      <c r="O928" s="774"/>
      <c r="P928" s="774"/>
      <c r="Q928" s="774"/>
      <c r="R928" s="774"/>
      <c r="S928" s="774"/>
      <c r="T928" s="774"/>
    </row>
    <row r="929" spans="1:20" ht="12.75" customHeight="1" x14ac:dyDescent="0.2">
      <c r="A929" s="774"/>
      <c r="B929" s="774"/>
      <c r="C929" s="774"/>
      <c r="D929" s="774"/>
      <c r="E929" s="774"/>
      <c r="F929" s="774"/>
      <c r="G929" s="774"/>
      <c r="H929" s="774"/>
      <c r="I929" s="774"/>
      <c r="J929" s="774"/>
      <c r="K929" s="774"/>
      <c r="L929" s="774"/>
      <c r="M929" s="774"/>
      <c r="N929" s="774"/>
      <c r="O929" s="774"/>
      <c r="P929" s="774"/>
      <c r="Q929" s="774"/>
      <c r="R929" s="774"/>
      <c r="S929" s="774"/>
      <c r="T929" s="774"/>
    </row>
    <row r="930" spans="1:20" ht="12.75" customHeight="1" x14ac:dyDescent="0.2">
      <c r="A930" s="774"/>
      <c r="B930" s="774"/>
      <c r="C930" s="774"/>
      <c r="D930" s="774"/>
      <c r="E930" s="774"/>
      <c r="F930" s="774"/>
      <c r="G930" s="774"/>
      <c r="H930" s="774"/>
      <c r="I930" s="774"/>
      <c r="J930" s="774"/>
      <c r="K930" s="774"/>
      <c r="L930" s="774"/>
      <c r="M930" s="774"/>
      <c r="N930" s="774"/>
      <c r="O930" s="774"/>
      <c r="P930" s="774"/>
      <c r="Q930" s="774"/>
      <c r="R930" s="774"/>
      <c r="S930" s="774"/>
      <c r="T930" s="774"/>
    </row>
    <row r="931" spans="1:20" ht="12.75" customHeight="1" x14ac:dyDescent="0.2">
      <c r="A931" s="774"/>
      <c r="B931" s="774"/>
      <c r="C931" s="774"/>
      <c r="D931" s="774"/>
      <c r="E931" s="774"/>
      <c r="F931" s="774"/>
      <c r="G931" s="774"/>
      <c r="H931" s="774"/>
      <c r="I931" s="774"/>
      <c r="J931" s="774"/>
      <c r="K931" s="774"/>
      <c r="L931" s="774"/>
      <c r="M931" s="774"/>
      <c r="N931" s="774"/>
      <c r="O931" s="774"/>
      <c r="P931" s="774"/>
      <c r="Q931" s="774"/>
      <c r="R931" s="774"/>
      <c r="S931" s="774"/>
      <c r="T931" s="774"/>
    </row>
    <row r="932" spans="1:20" ht="12.75" customHeight="1" x14ac:dyDescent="0.2">
      <c r="A932" s="774"/>
      <c r="B932" s="774"/>
      <c r="C932" s="774"/>
      <c r="D932" s="774"/>
      <c r="E932" s="774"/>
      <c r="F932" s="774"/>
      <c r="G932" s="774"/>
      <c r="H932" s="774"/>
      <c r="I932" s="774"/>
      <c r="J932" s="774"/>
      <c r="K932" s="774"/>
      <c r="L932" s="774"/>
      <c r="M932" s="774"/>
      <c r="N932" s="774"/>
      <c r="O932" s="774"/>
      <c r="P932" s="774"/>
      <c r="Q932" s="774"/>
      <c r="R932" s="774"/>
      <c r="S932" s="774"/>
      <c r="T932" s="774"/>
    </row>
    <row r="933" spans="1:20" ht="12.75" customHeight="1" x14ac:dyDescent="0.2">
      <c r="A933" s="774"/>
      <c r="B933" s="774"/>
      <c r="C933" s="774"/>
      <c r="D933" s="774"/>
      <c r="E933" s="774"/>
      <c r="F933" s="774"/>
      <c r="G933" s="774"/>
      <c r="H933" s="774"/>
      <c r="I933" s="774"/>
      <c r="J933" s="774"/>
      <c r="K933" s="774"/>
      <c r="L933" s="774"/>
      <c r="M933" s="774"/>
      <c r="N933" s="774"/>
      <c r="O933" s="774"/>
      <c r="P933" s="774"/>
      <c r="Q933" s="774"/>
      <c r="R933" s="774"/>
      <c r="S933" s="774"/>
      <c r="T933" s="774"/>
    </row>
    <row r="934" spans="1:20" ht="12.75" customHeight="1" x14ac:dyDescent="0.2">
      <c r="A934" s="774"/>
      <c r="B934" s="774"/>
      <c r="C934" s="774"/>
      <c r="D934" s="774"/>
      <c r="E934" s="774"/>
      <c r="F934" s="774"/>
      <c r="G934" s="774"/>
      <c r="H934" s="774"/>
      <c r="I934" s="774"/>
      <c r="J934" s="774"/>
      <c r="K934" s="774"/>
      <c r="L934" s="774"/>
      <c r="M934" s="774"/>
      <c r="N934" s="774"/>
      <c r="O934" s="774"/>
      <c r="P934" s="774"/>
      <c r="Q934" s="774"/>
      <c r="R934" s="774"/>
      <c r="S934" s="774"/>
      <c r="T934" s="774"/>
    </row>
    <row r="935" spans="1:20" ht="12.75" customHeight="1" x14ac:dyDescent="0.2">
      <c r="A935" s="774"/>
      <c r="B935" s="774"/>
      <c r="C935" s="774"/>
      <c r="D935" s="774"/>
      <c r="E935" s="774"/>
      <c r="F935" s="774"/>
      <c r="G935" s="774"/>
      <c r="H935" s="774"/>
      <c r="I935" s="774"/>
      <c r="J935" s="774"/>
      <c r="K935" s="774"/>
      <c r="L935" s="774"/>
      <c r="M935" s="774"/>
      <c r="N935" s="774"/>
      <c r="O935" s="774"/>
      <c r="P935" s="774"/>
      <c r="Q935" s="774"/>
      <c r="R935" s="774"/>
      <c r="S935" s="774"/>
      <c r="T935" s="774"/>
    </row>
    <row r="936" spans="1:20" ht="12.75" customHeight="1" x14ac:dyDescent="0.2">
      <c r="A936" s="774"/>
      <c r="B936" s="774"/>
      <c r="C936" s="774"/>
      <c r="D936" s="774"/>
      <c r="E936" s="774"/>
      <c r="F936" s="774"/>
      <c r="G936" s="774"/>
      <c r="H936" s="774"/>
      <c r="I936" s="774"/>
      <c r="J936" s="774"/>
      <c r="K936" s="774"/>
      <c r="L936" s="774"/>
      <c r="M936" s="774"/>
      <c r="N936" s="774"/>
      <c r="O936" s="774"/>
      <c r="P936" s="774"/>
      <c r="Q936" s="774"/>
      <c r="R936" s="774"/>
      <c r="S936" s="774"/>
      <c r="T936" s="774"/>
    </row>
    <row r="937" spans="1:20" ht="12.75" customHeight="1" x14ac:dyDescent="0.2">
      <c r="A937" s="774"/>
      <c r="B937" s="774"/>
      <c r="C937" s="774"/>
      <c r="D937" s="774"/>
      <c r="E937" s="774"/>
      <c r="F937" s="774"/>
      <c r="G937" s="774"/>
      <c r="H937" s="774"/>
      <c r="I937" s="774"/>
      <c r="J937" s="774"/>
      <c r="K937" s="774"/>
      <c r="L937" s="774"/>
      <c r="M937" s="774"/>
      <c r="N937" s="774"/>
      <c r="O937" s="774"/>
      <c r="P937" s="774"/>
      <c r="Q937" s="774"/>
      <c r="R937" s="774"/>
      <c r="S937" s="774"/>
      <c r="T937" s="774"/>
    </row>
    <row r="938" spans="1:20" ht="12.75" customHeight="1" x14ac:dyDescent="0.2">
      <c r="A938" s="774"/>
      <c r="B938" s="774"/>
      <c r="C938" s="774"/>
      <c r="D938" s="774"/>
      <c r="E938" s="774"/>
      <c r="F938" s="774"/>
      <c r="G938" s="774"/>
      <c r="H938" s="774"/>
      <c r="I938" s="774"/>
      <c r="J938" s="774"/>
      <c r="K938" s="774"/>
      <c r="L938" s="774"/>
      <c r="M938" s="774"/>
      <c r="N938" s="774"/>
      <c r="O938" s="774"/>
      <c r="P938" s="774"/>
      <c r="Q938" s="774"/>
      <c r="R938" s="774"/>
      <c r="S938" s="774"/>
      <c r="T938" s="774"/>
    </row>
    <row r="939" spans="1:20" ht="12.75" customHeight="1" x14ac:dyDescent="0.2">
      <c r="A939" s="774"/>
      <c r="B939" s="774"/>
      <c r="C939" s="774"/>
      <c r="D939" s="774"/>
      <c r="E939" s="774"/>
      <c r="F939" s="774"/>
      <c r="G939" s="774"/>
      <c r="H939" s="774"/>
      <c r="I939" s="774"/>
      <c r="J939" s="774"/>
      <c r="K939" s="774"/>
      <c r="L939" s="774"/>
      <c r="M939" s="774"/>
      <c r="N939" s="774"/>
      <c r="O939" s="774"/>
      <c r="P939" s="774"/>
      <c r="Q939" s="774"/>
      <c r="R939" s="774"/>
      <c r="S939" s="774"/>
      <c r="T939" s="774"/>
    </row>
  </sheetData>
  <conditionalFormatting sqref="D21:J129">
    <cfRule type="cellIs" dxfId="1" priority="1" stopIfTrue="1" operator="equal">
      <formula>1</formula>
    </cfRule>
  </conditionalFormatting>
  <hyperlinks>
    <hyperlink ref="A5" location="INDICE!A8" display="VOLVER AL INDICE" xr:uid="{3A9123D1-3CC3-460B-B614-7615E7F3AB06}"/>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2C7C8-262F-4149-8402-DDB72D2D4964}">
  <dimension ref="A1:G936"/>
  <sheetViews>
    <sheetView workbookViewId="0">
      <pane xSplit="1" ySplit="9" topLeftCell="B10" activePane="bottomRight" state="frozen"/>
      <selection pane="topRight" activeCell="B1" sqref="B1"/>
      <selection pane="bottomLeft" activeCell="A10" sqref="A10"/>
      <selection pane="bottomRight" activeCell="I24" sqref="I24"/>
    </sheetView>
  </sheetViews>
  <sheetFormatPr baseColWidth="10" defaultColWidth="14.42578125" defaultRowHeight="11.25" x14ac:dyDescent="0.2"/>
  <cols>
    <col min="1" max="1" width="9.85546875" style="81" customWidth="1"/>
    <col min="2" max="6" width="12.28515625" style="81" customWidth="1"/>
    <col min="7" max="7" width="11.42578125" style="76" customWidth="1"/>
    <col min="8" max="16384" width="14.42578125" style="76"/>
  </cols>
  <sheetData>
    <row r="1" spans="1:7" ht="3" customHeight="1" x14ac:dyDescent="0.2">
      <c r="A1" s="562"/>
      <c r="B1" s="152"/>
      <c r="C1" s="152"/>
      <c r="D1" s="271"/>
      <c r="E1" s="751"/>
      <c r="F1" s="332"/>
      <c r="G1" s="753"/>
    </row>
    <row r="2" spans="1:7" ht="22.5" x14ac:dyDescent="0.2">
      <c r="A2" s="563" t="s">
        <v>13</v>
      </c>
      <c r="B2" s="450" t="s">
        <v>254</v>
      </c>
      <c r="C2" s="199"/>
      <c r="D2" s="199"/>
      <c r="E2" s="199"/>
      <c r="F2" s="185"/>
      <c r="G2" s="753"/>
    </row>
    <row r="3" spans="1:7" x14ac:dyDescent="0.2">
      <c r="A3" s="563" t="s">
        <v>14</v>
      </c>
      <c r="B3" s="450" t="s">
        <v>245</v>
      </c>
      <c r="C3" s="199"/>
      <c r="D3" s="199"/>
      <c r="E3" s="199"/>
      <c r="F3" s="185"/>
      <c r="G3" s="753"/>
    </row>
    <row r="4" spans="1:7" ht="2.25" customHeight="1" x14ac:dyDescent="0.2">
      <c r="A4" s="793"/>
      <c r="B4" s="800"/>
      <c r="C4" s="779"/>
      <c r="D4" s="779"/>
      <c r="E4" s="779"/>
      <c r="F4" s="780"/>
      <c r="G4" s="753"/>
    </row>
    <row r="5" spans="1:7" ht="21" customHeight="1" x14ac:dyDescent="0.2">
      <c r="A5" s="565" t="s">
        <v>84</v>
      </c>
      <c r="B5" s="801"/>
      <c r="C5" s="802"/>
      <c r="D5" s="802"/>
      <c r="E5" s="802"/>
      <c r="F5" s="803"/>
      <c r="G5" s="753"/>
    </row>
    <row r="6" spans="1:7" ht="2.25" customHeight="1" x14ac:dyDescent="0.2">
      <c r="A6" s="794"/>
      <c r="B6" s="804"/>
      <c r="C6" s="173"/>
      <c r="D6" s="173"/>
      <c r="E6" s="173"/>
      <c r="F6" s="174"/>
      <c r="G6" s="753"/>
    </row>
    <row r="7" spans="1:7" ht="22.5" x14ac:dyDescent="0.2">
      <c r="A7" s="564" t="s">
        <v>15</v>
      </c>
      <c r="B7" s="787" t="s">
        <v>253</v>
      </c>
      <c r="C7" s="176" t="s">
        <v>253</v>
      </c>
      <c r="D7" s="821" t="s">
        <v>253</v>
      </c>
      <c r="E7" s="176" t="s">
        <v>253</v>
      </c>
      <c r="F7" s="177" t="s">
        <v>253</v>
      </c>
      <c r="G7" s="753"/>
    </row>
    <row r="8" spans="1:7" ht="12.75" customHeight="1" x14ac:dyDescent="0.2">
      <c r="A8" s="795"/>
      <c r="B8" s="789"/>
      <c r="C8" s="201" t="s">
        <v>251</v>
      </c>
      <c r="D8" s="331"/>
      <c r="E8" s="201" t="s">
        <v>252</v>
      </c>
      <c r="F8" s="202"/>
      <c r="G8" s="753"/>
    </row>
    <row r="9" spans="1:7" ht="22.5" x14ac:dyDescent="0.2">
      <c r="A9" s="563" t="s">
        <v>24</v>
      </c>
      <c r="B9" s="789" t="s">
        <v>28</v>
      </c>
      <c r="C9" s="757" t="s">
        <v>255</v>
      </c>
      <c r="D9" s="239" t="s">
        <v>256</v>
      </c>
      <c r="E9" s="237" t="s">
        <v>117</v>
      </c>
      <c r="F9" s="240" t="s">
        <v>257</v>
      </c>
      <c r="G9" s="759"/>
    </row>
    <row r="10" spans="1:7" ht="12.75" customHeight="1" x14ac:dyDescent="0.2">
      <c r="A10" s="797">
        <v>2023</v>
      </c>
      <c r="B10" s="823">
        <v>256</v>
      </c>
      <c r="C10" s="763">
        <v>256</v>
      </c>
      <c r="D10" s="765">
        <v>0</v>
      </c>
      <c r="E10" s="541">
        <v>256</v>
      </c>
      <c r="F10" s="822">
        <v>0</v>
      </c>
      <c r="G10" s="766"/>
    </row>
    <row r="11" spans="1:7" ht="12.75" customHeight="1" x14ac:dyDescent="0.2">
      <c r="A11" s="797">
        <v>2024</v>
      </c>
      <c r="B11" s="791">
        <v>332</v>
      </c>
      <c r="C11" s="330">
        <v>0</v>
      </c>
      <c r="D11" s="265">
        <v>332</v>
      </c>
      <c r="E11" s="769">
        <v>0</v>
      </c>
      <c r="F11" s="266">
        <v>332</v>
      </c>
      <c r="G11" s="766"/>
    </row>
    <row r="12" spans="1:7" ht="12.75" customHeight="1" x14ac:dyDescent="0.2">
      <c r="A12" s="798">
        <v>2025</v>
      </c>
      <c r="B12" s="791">
        <v>512</v>
      </c>
      <c r="C12" s="267">
        <v>0</v>
      </c>
      <c r="D12" s="333">
        <v>512</v>
      </c>
      <c r="E12" s="267">
        <v>0</v>
      </c>
      <c r="F12" s="266">
        <v>512</v>
      </c>
      <c r="G12" s="774"/>
    </row>
    <row r="13" spans="1:7" ht="12.75" customHeight="1" x14ac:dyDescent="0.2">
      <c r="A13" s="797">
        <v>2026</v>
      </c>
      <c r="B13" s="773" t="e">
        <v>#N/A</v>
      </c>
      <c r="C13" s="267" t="e">
        <v>#N/A</v>
      </c>
      <c r="D13" s="333" t="e">
        <v>#N/A</v>
      </c>
      <c r="E13" s="267" t="e">
        <v>#N/A</v>
      </c>
      <c r="F13" s="266" t="e">
        <v>#N/A</v>
      </c>
      <c r="G13" s="774"/>
    </row>
    <row r="14" spans="1:7" ht="12.75" customHeight="1" x14ac:dyDescent="0.2">
      <c r="A14" s="797">
        <v>2027</v>
      </c>
      <c r="B14" s="773" t="e">
        <v>#N/A</v>
      </c>
      <c r="C14" s="267" t="e">
        <v>#N/A</v>
      </c>
      <c r="D14" s="333" t="e">
        <v>#N/A</v>
      </c>
      <c r="E14" s="267" t="e">
        <v>#N/A</v>
      </c>
      <c r="F14" s="266" t="e">
        <v>#N/A</v>
      </c>
      <c r="G14" s="774"/>
    </row>
    <row r="15" spans="1:7" ht="12.75" customHeight="1" x14ac:dyDescent="0.2">
      <c r="A15" s="797">
        <v>2028</v>
      </c>
      <c r="B15" s="773" t="e">
        <v>#N/A</v>
      </c>
      <c r="C15" s="267" t="e">
        <v>#N/A</v>
      </c>
      <c r="D15" s="333" t="e">
        <v>#N/A</v>
      </c>
      <c r="E15" s="267" t="e">
        <v>#N/A</v>
      </c>
      <c r="F15" s="266" t="e">
        <v>#N/A</v>
      </c>
      <c r="G15" s="774"/>
    </row>
    <row r="16" spans="1:7" ht="12.75" customHeight="1" x14ac:dyDescent="0.2">
      <c r="A16" s="797">
        <v>2029</v>
      </c>
      <c r="B16" s="773" t="e">
        <v>#N/A</v>
      </c>
      <c r="C16" s="267" t="e">
        <v>#N/A</v>
      </c>
      <c r="D16" s="333" t="e">
        <v>#N/A</v>
      </c>
      <c r="E16" s="267" t="e">
        <v>#N/A</v>
      </c>
      <c r="F16" s="266" t="e">
        <v>#N/A</v>
      </c>
      <c r="G16" s="774"/>
    </row>
    <row r="17" spans="1:7" ht="12.75" customHeight="1" thickBot="1" x14ac:dyDescent="0.25">
      <c r="A17" s="799">
        <v>2030</v>
      </c>
      <c r="B17" s="781" t="e">
        <v>#N/A</v>
      </c>
      <c r="C17" s="782" t="e">
        <v>#N/A</v>
      </c>
      <c r="D17" s="805" t="e">
        <v>#N/A</v>
      </c>
      <c r="E17" s="782" t="e">
        <v>#N/A</v>
      </c>
      <c r="F17" s="786" t="e">
        <v>#N/A</v>
      </c>
      <c r="G17" s="774"/>
    </row>
    <row r="18" spans="1:7" ht="12.75" customHeight="1" x14ac:dyDescent="0.2">
      <c r="A18" s="775"/>
      <c r="B18" s="776"/>
      <c r="C18" s="776"/>
      <c r="D18" s="777"/>
      <c r="E18" s="774"/>
      <c r="F18" s="774"/>
      <c r="G18" s="774"/>
    </row>
    <row r="19" spans="1:7" ht="12.75" customHeight="1" x14ac:dyDescent="0.2">
      <c r="A19" s="775"/>
      <c r="B19" s="776"/>
      <c r="C19" s="776"/>
      <c r="D19" s="777"/>
      <c r="E19" s="774"/>
      <c r="F19" s="774"/>
      <c r="G19" s="774"/>
    </row>
    <row r="20" spans="1:7" ht="12.75" customHeight="1" x14ac:dyDescent="0.2">
      <c r="A20" s="775"/>
      <c r="B20" s="776"/>
      <c r="C20" s="776"/>
      <c r="D20" s="777"/>
      <c r="E20" s="774"/>
      <c r="F20" s="774"/>
      <c r="G20" s="774"/>
    </row>
    <row r="21" spans="1:7" ht="12.75" customHeight="1" x14ac:dyDescent="0.2">
      <c r="A21" s="775"/>
      <c r="B21" s="776"/>
      <c r="C21" s="776"/>
      <c r="D21" s="777"/>
      <c r="E21" s="774"/>
      <c r="F21" s="774"/>
      <c r="G21" s="774"/>
    </row>
    <row r="22" spans="1:7" ht="12.75" customHeight="1" x14ac:dyDescent="0.2">
      <c r="A22" s="775"/>
      <c r="B22" s="776"/>
      <c r="C22" s="776"/>
      <c r="D22" s="777"/>
      <c r="E22" s="774"/>
      <c r="F22" s="774"/>
      <c r="G22" s="774"/>
    </row>
    <row r="23" spans="1:7" ht="12.75" customHeight="1" x14ac:dyDescent="0.2">
      <c r="A23" s="775"/>
      <c r="B23" s="776"/>
      <c r="C23" s="776"/>
      <c r="D23" s="777"/>
      <c r="E23" s="774"/>
      <c r="F23" s="774"/>
      <c r="G23" s="774"/>
    </row>
    <row r="24" spans="1:7" ht="12.75" customHeight="1" x14ac:dyDescent="0.2">
      <c r="A24" s="775"/>
      <c r="B24" s="776"/>
      <c r="C24" s="776"/>
      <c r="D24" s="777"/>
      <c r="E24" s="774"/>
      <c r="F24" s="774"/>
      <c r="G24" s="774"/>
    </row>
    <row r="25" spans="1:7" ht="12.75" customHeight="1" x14ac:dyDescent="0.2">
      <c r="A25" s="775"/>
      <c r="B25" s="776"/>
      <c r="C25" s="776"/>
      <c r="D25" s="777"/>
      <c r="E25" s="774"/>
      <c r="F25" s="774"/>
      <c r="G25" s="774"/>
    </row>
    <row r="26" spans="1:7" ht="12.75" customHeight="1" x14ac:dyDescent="0.2">
      <c r="A26" s="775"/>
      <c r="B26" s="776"/>
      <c r="C26" s="776"/>
      <c r="D26" s="777"/>
      <c r="E26" s="774"/>
      <c r="F26" s="774"/>
      <c r="G26" s="774"/>
    </row>
    <row r="27" spans="1:7" ht="12.75" customHeight="1" x14ac:dyDescent="0.2">
      <c r="A27" s="775"/>
      <c r="B27" s="776"/>
      <c r="C27" s="776"/>
      <c r="D27" s="777"/>
      <c r="E27" s="774"/>
      <c r="F27" s="774"/>
      <c r="G27" s="774"/>
    </row>
    <row r="28" spans="1:7" ht="12.75" customHeight="1" x14ac:dyDescent="0.2">
      <c r="A28" s="775"/>
      <c r="B28" s="776"/>
      <c r="C28" s="776"/>
      <c r="D28" s="777"/>
      <c r="E28" s="774"/>
      <c r="F28" s="774"/>
      <c r="G28" s="774"/>
    </row>
    <row r="29" spans="1:7" ht="12.75" customHeight="1" x14ac:dyDescent="0.2">
      <c r="A29" s="775"/>
      <c r="B29" s="776"/>
      <c r="C29" s="776"/>
      <c r="D29" s="777"/>
      <c r="E29" s="774"/>
      <c r="F29" s="774"/>
      <c r="G29" s="774"/>
    </row>
    <row r="30" spans="1:7" ht="12.75" customHeight="1" x14ac:dyDescent="0.2">
      <c r="A30" s="775"/>
      <c r="B30" s="776"/>
      <c r="C30" s="776"/>
      <c r="D30" s="777"/>
      <c r="E30" s="774"/>
      <c r="F30" s="774"/>
      <c r="G30" s="774"/>
    </row>
    <row r="31" spans="1:7" ht="12.75" customHeight="1" x14ac:dyDescent="0.2">
      <c r="A31" s="775"/>
      <c r="B31" s="776"/>
      <c r="C31" s="776"/>
      <c r="D31" s="777"/>
      <c r="E31" s="774"/>
      <c r="F31" s="774"/>
      <c r="G31" s="774"/>
    </row>
    <row r="32" spans="1:7" ht="12.75" customHeight="1" x14ac:dyDescent="0.2">
      <c r="A32" s="775"/>
      <c r="B32" s="776"/>
      <c r="C32" s="776"/>
      <c r="D32" s="777"/>
      <c r="E32" s="774"/>
      <c r="F32" s="774"/>
      <c r="G32" s="774"/>
    </row>
    <row r="33" spans="1:7" ht="12.75" customHeight="1" x14ac:dyDescent="0.2">
      <c r="A33" s="775"/>
      <c r="B33" s="776"/>
      <c r="C33" s="776"/>
      <c r="D33" s="777"/>
      <c r="E33" s="774"/>
      <c r="F33" s="774"/>
      <c r="G33" s="774"/>
    </row>
    <row r="34" spans="1:7" ht="12.75" customHeight="1" x14ac:dyDescent="0.2">
      <c r="A34" s="775"/>
      <c r="B34" s="776"/>
      <c r="C34" s="776"/>
      <c r="D34" s="777"/>
      <c r="E34" s="774"/>
      <c r="F34" s="774"/>
      <c r="G34" s="774"/>
    </row>
    <row r="35" spans="1:7" ht="12.75" customHeight="1" x14ac:dyDescent="0.2">
      <c r="A35" s="775"/>
      <c r="B35" s="776"/>
      <c r="C35" s="776"/>
      <c r="D35" s="777"/>
      <c r="E35" s="774"/>
      <c r="F35" s="774"/>
      <c r="G35" s="774"/>
    </row>
    <row r="36" spans="1:7" ht="12.75" customHeight="1" x14ac:dyDescent="0.2">
      <c r="A36" s="775"/>
      <c r="B36" s="776"/>
      <c r="C36" s="776"/>
      <c r="D36" s="777"/>
      <c r="E36" s="774"/>
      <c r="F36" s="774"/>
      <c r="G36" s="774"/>
    </row>
    <row r="37" spans="1:7" ht="12.75" customHeight="1" x14ac:dyDescent="0.2">
      <c r="A37" s="775"/>
      <c r="B37" s="776"/>
      <c r="C37" s="776"/>
      <c r="D37" s="777"/>
      <c r="E37" s="774"/>
      <c r="F37" s="774"/>
      <c r="G37" s="774"/>
    </row>
    <row r="38" spans="1:7" ht="12.75" customHeight="1" x14ac:dyDescent="0.2">
      <c r="A38" s="775"/>
      <c r="B38" s="776"/>
      <c r="C38" s="776"/>
      <c r="D38" s="777"/>
      <c r="E38" s="774"/>
      <c r="F38" s="774"/>
      <c r="G38" s="774"/>
    </row>
    <row r="39" spans="1:7" ht="12.75" customHeight="1" x14ac:dyDescent="0.2">
      <c r="A39" s="775"/>
      <c r="B39" s="776"/>
      <c r="C39" s="776"/>
      <c r="D39" s="777"/>
      <c r="E39" s="774"/>
      <c r="F39" s="774"/>
      <c r="G39" s="774"/>
    </row>
    <row r="40" spans="1:7" ht="12.75" customHeight="1" x14ac:dyDescent="0.2">
      <c r="A40" s="775"/>
      <c r="B40" s="776"/>
      <c r="C40" s="776"/>
      <c r="D40" s="777"/>
      <c r="E40" s="774"/>
      <c r="F40" s="774"/>
      <c r="G40" s="774"/>
    </row>
    <row r="41" spans="1:7" ht="12.75" customHeight="1" x14ac:dyDescent="0.2">
      <c r="A41" s="775"/>
      <c r="B41" s="776"/>
      <c r="C41" s="776"/>
      <c r="D41" s="777"/>
      <c r="E41" s="774"/>
      <c r="F41" s="774"/>
      <c r="G41" s="774"/>
    </row>
    <row r="42" spans="1:7" ht="12.75" customHeight="1" x14ac:dyDescent="0.2">
      <c r="A42" s="775"/>
      <c r="B42" s="776"/>
      <c r="C42" s="776"/>
      <c r="D42" s="777"/>
      <c r="E42" s="774"/>
      <c r="F42" s="774"/>
      <c r="G42" s="774"/>
    </row>
    <row r="43" spans="1:7" ht="12.75" customHeight="1" x14ac:dyDescent="0.2">
      <c r="A43" s="775"/>
      <c r="B43" s="776"/>
      <c r="C43" s="776"/>
      <c r="D43" s="777"/>
      <c r="E43" s="774"/>
      <c r="F43" s="774"/>
      <c r="G43" s="774"/>
    </row>
    <row r="44" spans="1:7" ht="12.75" customHeight="1" x14ac:dyDescent="0.2">
      <c r="A44" s="775"/>
      <c r="B44" s="776"/>
      <c r="C44" s="776"/>
      <c r="D44" s="777"/>
      <c r="E44" s="774"/>
      <c r="F44" s="774"/>
      <c r="G44" s="774"/>
    </row>
    <row r="45" spans="1:7" ht="12.75" customHeight="1" x14ac:dyDescent="0.2">
      <c r="A45" s="775"/>
      <c r="B45" s="776"/>
      <c r="C45" s="776"/>
      <c r="D45" s="777"/>
      <c r="E45" s="774"/>
      <c r="F45" s="774"/>
      <c r="G45" s="774"/>
    </row>
    <row r="46" spans="1:7" ht="12.75" customHeight="1" x14ac:dyDescent="0.2">
      <c r="A46" s="775"/>
      <c r="B46" s="776"/>
      <c r="C46" s="776"/>
      <c r="D46" s="777"/>
      <c r="E46" s="774"/>
      <c r="F46" s="774"/>
      <c r="G46" s="774"/>
    </row>
    <row r="47" spans="1:7" ht="12.75" customHeight="1" x14ac:dyDescent="0.2">
      <c r="A47" s="775"/>
      <c r="B47" s="776"/>
      <c r="C47" s="776"/>
      <c r="D47" s="777"/>
      <c r="E47" s="774"/>
      <c r="F47" s="774"/>
      <c r="G47" s="774"/>
    </row>
    <row r="48" spans="1:7" ht="12.75" customHeight="1" x14ac:dyDescent="0.2">
      <c r="A48" s="775"/>
      <c r="B48" s="776"/>
      <c r="C48" s="776"/>
      <c r="D48" s="777"/>
      <c r="E48" s="774"/>
      <c r="F48" s="774"/>
      <c r="G48" s="774"/>
    </row>
    <row r="49" spans="1:7" ht="12.75" customHeight="1" x14ac:dyDescent="0.2">
      <c r="A49" s="775"/>
      <c r="B49" s="776"/>
      <c r="C49" s="776"/>
      <c r="D49" s="777"/>
      <c r="E49" s="774"/>
      <c r="F49" s="774"/>
      <c r="G49" s="774"/>
    </row>
    <row r="50" spans="1:7" ht="12.75" customHeight="1" x14ac:dyDescent="0.2">
      <c r="A50" s="775"/>
      <c r="B50" s="776"/>
      <c r="C50" s="776"/>
      <c r="D50" s="777"/>
      <c r="E50" s="774"/>
      <c r="F50" s="774"/>
      <c r="G50" s="774"/>
    </row>
    <row r="51" spans="1:7" ht="12.75" customHeight="1" x14ac:dyDescent="0.2">
      <c r="A51" s="775"/>
      <c r="B51" s="776"/>
      <c r="C51" s="776"/>
      <c r="D51" s="777"/>
      <c r="E51" s="774"/>
      <c r="F51" s="774"/>
      <c r="G51" s="774"/>
    </row>
    <row r="52" spans="1:7" ht="12.75" customHeight="1" x14ac:dyDescent="0.2">
      <c r="A52" s="775"/>
      <c r="B52" s="776"/>
      <c r="C52" s="776"/>
      <c r="D52" s="777"/>
      <c r="E52" s="774"/>
      <c r="F52" s="774"/>
      <c r="G52" s="774"/>
    </row>
    <row r="53" spans="1:7" ht="12.75" customHeight="1" x14ac:dyDescent="0.2">
      <c r="A53" s="775"/>
      <c r="B53" s="776"/>
      <c r="C53" s="776"/>
      <c r="D53" s="777"/>
      <c r="E53" s="774"/>
      <c r="F53" s="774"/>
      <c r="G53" s="774"/>
    </row>
    <row r="54" spans="1:7" ht="12.75" customHeight="1" x14ac:dyDescent="0.2">
      <c r="A54" s="775"/>
      <c r="B54" s="776"/>
      <c r="C54" s="776"/>
      <c r="D54" s="777"/>
      <c r="E54" s="774"/>
      <c r="F54" s="774"/>
      <c r="G54" s="774"/>
    </row>
    <row r="55" spans="1:7" ht="12.75" customHeight="1" x14ac:dyDescent="0.2">
      <c r="A55" s="775"/>
      <c r="B55" s="776"/>
      <c r="C55" s="776"/>
      <c r="D55" s="777"/>
      <c r="E55" s="774"/>
      <c r="F55" s="774"/>
      <c r="G55" s="774"/>
    </row>
    <row r="56" spans="1:7" ht="12.75" customHeight="1" x14ac:dyDescent="0.2">
      <c r="A56" s="775"/>
      <c r="B56" s="776"/>
      <c r="C56" s="776"/>
      <c r="D56" s="777"/>
      <c r="E56" s="774"/>
      <c r="F56" s="774"/>
      <c r="G56" s="774"/>
    </row>
    <row r="57" spans="1:7" ht="12.75" customHeight="1" x14ac:dyDescent="0.2">
      <c r="A57" s="775"/>
      <c r="B57" s="776"/>
      <c r="C57" s="776"/>
      <c r="D57" s="777"/>
      <c r="E57" s="774"/>
      <c r="F57" s="774"/>
      <c r="G57" s="774"/>
    </row>
    <row r="58" spans="1:7" ht="12.75" customHeight="1" x14ac:dyDescent="0.2">
      <c r="A58" s="775"/>
      <c r="B58" s="776"/>
      <c r="C58" s="776"/>
      <c r="D58" s="777"/>
      <c r="E58" s="774"/>
      <c r="F58" s="774"/>
      <c r="G58" s="774"/>
    </row>
    <row r="59" spans="1:7" ht="12.75" customHeight="1" x14ac:dyDescent="0.2">
      <c r="A59" s="775"/>
      <c r="B59" s="776"/>
      <c r="C59" s="776"/>
      <c r="D59" s="777"/>
      <c r="E59" s="774"/>
      <c r="F59" s="774"/>
      <c r="G59" s="774"/>
    </row>
    <row r="60" spans="1:7" ht="12.75" customHeight="1" x14ac:dyDescent="0.2">
      <c r="A60" s="775"/>
      <c r="B60" s="776"/>
      <c r="C60" s="776"/>
      <c r="D60" s="777"/>
      <c r="E60" s="774"/>
      <c r="F60" s="774"/>
      <c r="G60" s="774"/>
    </row>
    <row r="61" spans="1:7" ht="12.75" customHeight="1" x14ac:dyDescent="0.2">
      <c r="A61" s="775"/>
      <c r="B61" s="776"/>
      <c r="C61" s="776"/>
      <c r="D61" s="777"/>
      <c r="E61" s="774"/>
      <c r="F61" s="774"/>
      <c r="G61" s="774"/>
    </row>
    <row r="62" spans="1:7" ht="12.75" customHeight="1" x14ac:dyDescent="0.2">
      <c r="A62" s="775"/>
      <c r="B62" s="776"/>
      <c r="C62" s="776"/>
      <c r="D62" s="777"/>
      <c r="E62" s="774"/>
      <c r="F62" s="774"/>
      <c r="G62" s="774"/>
    </row>
    <row r="63" spans="1:7" ht="12.75" customHeight="1" x14ac:dyDescent="0.2">
      <c r="A63" s="775"/>
      <c r="B63" s="776"/>
      <c r="C63" s="776"/>
      <c r="D63" s="777"/>
      <c r="E63" s="774"/>
      <c r="F63" s="774"/>
      <c r="G63" s="774"/>
    </row>
    <row r="64" spans="1:7" ht="12.75" customHeight="1" x14ac:dyDescent="0.2">
      <c r="A64" s="775"/>
      <c r="B64" s="776"/>
      <c r="C64" s="776"/>
      <c r="D64" s="777"/>
      <c r="E64" s="774"/>
      <c r="F64" s="774"/>
      <c r="G64" s="774"/>
    </row>
    <row r="65" spans="1:7" ht="12.75" customHeight="1" x14ac:dyDescent="0.2">
      <c r="A65" s="775"/>
      <c r="B65" s="776"/>
      <c r="C65" s="776"/>
      <c r="D65" s="777"/>
      <c r="E65" s="774"/>
      <c r="F65" s="774"/>
      <c r="G65" s="774"/>
    </row>
    <row r="66" spans="1:7" ht="12.75" customHeight="1" x14ac:dyDescent="0.2">
      <c r="A66" s="775"/>
      <c r="B66" s="776"/>
      <c r="C66" s="776"/>
      <c r="D66" s="777"/>
      <c r="E66" s="774"/>
      <c r="F66" s="774"/>
      <c r="G66" s="774"/>
    </row>
    <row r="67" spans="1:7" ht="12.75" customHeight="1" x14ac:dyDescent="0.2">
      <c r="A67" s="775"/>
      <c r="B67" s="776"/>
      <c r="C67" s="776"/>
      <c r="D67" s="777"/>
      <c r="E67" s="774"/>
      <c r="F67" s="774"/>
      <c r="G67" s="774"/>
    </row>
    <row r="68" spans="1:7" ht="12.75" customHeight="1" x14ac:dyDescent="0.2">
      <c r="A68" s="775"/>
      <c r="B68" s="776"/>
      <c r="C68" s="776"/>
      <c r="D68" s="777"/>
      <c r="E68" s="774"/>
      <c r="F68" s="774"/>
      <c r="G68" s="774"/>
    </row>
    <row r="69" spans="1:7" ht="12.75" customHeight="1" x14ac:dyDescent="0.2">
      <c r="A69" s="775"/>
      <c r="B69" s="776"/>
      <c r="C69" s="776"/>
      <c r="D69" s="777"/>
      <c r="E69" s="774"/>
      <c r="F69" s="774"/>
      <c r="G69" s="774"/>
    </row>
    <row r="70" spans="1:7" ht="12.75" customHeight="1" x14ac:dyDescent="0.2">
      <c r="A70" s="775"/>
      <c r="B70" s="776"/>
      <c r="C70" s="776"/>
      <c r="D70" s="777"/>
      <c r="E70" s="774"/>
      <c r="F70" s="774"/>
      <c r="G70" s="774"/>
    </row>
    <row r="71" spans="1:7" ht="12.75" customHeight="1" x14ac:dyDescent="0.2">
      <c r="A71" s="775"/>
      <c r="B71" s="776"/>
      <c r="C71" s="776"/>
      <c r="D71" s="777"/>
      <c r="E71" s="774"/>
      <c r="F71" s="774"/>
      <c r="G71" s="774"/>
    </row>
    <row r="72" spans="1:7" ht="12.75" customHeight="1" x14ac:dyDescent="0.2">
      <c r="A72" s="775"/>
      <c r="B72" s="776"/>
      <c r="C72" s="776"/>
      <c r="D72" s="777"/>
      <c r="E72" s="774"/>
      <c r="F72" s="774"/>
      <c r="G72" s="774"/>
    </row>
    <row r="73" spans="1:7" ht="12.75" customHeight="1" x14ac:dyDescent="0.2">
      <c r="A73" s="775"/>
      <c r="B73" s="776"/>
      <c r="C73" s="776"/>
      <c r="D73" s="777"/>
      <c r="E73" s="774"/>
      <c r="F73" s="774"/>
      <c r="G73" s="774"/>
    </row>
    <row r="74" spans="1:7" ht="12.75" customHeight="1" x14ac:dyDescent="0.2">
      <c r="A74" s="775"/>
      <c r="B74" s="776"/>
      <c r="C74" s="776"/>
      <c r="D74" s="777"/>
      <c r="E74" s="774"/>
      <c r="F74" s="774"/>
      <c r="G74" s="774"/>
    </row>
    <row r="75" spans="1:7" ht="12.75" customHeight="1" x14ac:dyDescent="0.2">
      <c r="A75" s="775"/>
      <c r="B75" s="776"/>
      <c r="C75" s="776"/>
      <c r="D75" s="777"/>
      <c r="E75" s="774"/>
      <c r="F75" s="774"/>
      <c r="G75" s="774"/>
    </row>
    <row r="76" spans="1:7" ht="12.75" customHeight="1" x14ac:dyDescent="0.2">
      <c r="A76" s="775"/>
      <c r="B76" s="776"/>
      <c r="C76" s="776"/>
      <c r="D76" s="777"/>
      <c r="E76" s="774"/>
      <c r="F76" s="774"/>
      <c r="G76" s="774"/>
    </row>
    <row r="77" spans="1:7" ht="12.75" customHeight="1" x14ac:dyDescent="0.2">
      <c r="A77" s="775"/>
      <c r="B77" s="776"/>
      <c r="C77" s="776"/>
      <c r="D77" s="777"/>
      <c r="E77" s="774"/>
      <c r="F77" s="774"/>
      <c r="G77" s="774"/>
    </row>
    <row r="78" spans="1:7" ht="12.75" customHeight="1" x14ac:dyDescent="0.2">
      <c r="A78" s="775"/>
      <c r="B78" s="776"/>
      <c r="C78" s="776"/>
      <c r="D78" s="777"/>
      <c r="E78" s="774"/>
      <c r="F78" s="774"/>
      <c r="G78" s="774"/>
    </row>
    <row r="79" spans="1:7" ht="12.75" customHeight="1" x14ac:dyDescent="0.2">
      <c r="A79" s="775"/>
      <c r="B79" s="776"/>
      <c r="C79" s="776"/>
      <c r="D79" s="777"/>
      <c r="E79" s="774"/>
      <c r="F79" s="774"/>
      <c r="G79" s="774"/>
    </row>
    <row r="80" spans="1:7" ht="12.75" customHeight="1" x14ac:dyDescent="0.2">
      <c r="A80" s="775"/>
      <c r="B80" s="776"/>
      <c r="C80" s="776"/>
      <c r="D80" s="777"/>
      <c r="E80" s="774"/>
      <c r="F80" s="774"/>
      <c r="G80" s="774"/>
    </row>
    <row r="81" spans="1:7" ht="12.75" customHeight="1" x14ac:dyDescent="0.2">
      <c r="A81" s="775"/>
      <c r="B81" s="776"/>
      <c r="C81" s="776"/>
      <c r="D81" s="777"/>
      <c r="E81" s="774"/>
      <c r="F81" s="774"/>
      <c r="G81" s="774"/>
    </row>
    <row r="82" spans="1:7" ht="12.75" customHeight="1" x14ac:dyDescent="0.2">
      <c r="A82" s="775"/>
      <c r="B82" s="776"/>
      <c r="C82" s="776"/>
      <c r="D82" s="777"/>
      <c r="E82" s="774"/>
      <c r="F82" s="774"/>
      <c r="G82" s="774"/>
    </row>
    <row r="83" spans="1:7" ht="12.75" customHeight="1" x14ac:dyDescent="0.2">
      <c r="A83" s="775"/>
      <c r="B83" s="776"/>
      <c r="C83" s="776"/>
      <c r="D83" s="777"/>
      <c r="E83" s="774"/>
      <c r="F83" s="774"/>
      <c r="G83" s="774"/>
    </row>
    <row r="84" spans="1:7" ht="12.75" customHeight="1" x14ac:dyDescent="0.2">
      <c r="A84" s="775"/>
      <c r="B84" s="776"/>
      <c r="C84" s="776"/>
      <c r="D84" s="777"/>
      <c r="E84" s="774"/>
      <c r="F84" s="774"/>
      <c r="G84" s="774"/>
    </row>
    <row r="85" spans="1:7" ht="12.75" customHeight="1" x14ac:dyDescent="0.2">
      <c r="A85" s="775"/>
      <c r="B85" s="776"/>
      <c r="C85" s="776"/>
      <c r="D85" s="777"/>
      <c r="E85" s="774"/>
      <c r="F85" s="774"/>
      <c r="G85" s="774"/>
    </row>
    <row r="86" spans="1:7" ht="12.75" customHeight="1" x14ac:dyDescent="0.2">
      <c r="A86" s="775"/>
      <c r="B86" s="776"/>
      <c r="C86" s="776"/>
      <c r="D86" s="777"/>
      <c r="E86" s="774"/>
      <c r="F86" s="774"/>
      <c r="G86" s="774"/>
    </row>
    <row r="87" spans="1:7" ht="12.75" customHeight="1" x14ac:dyDescent="0.2">
      <c r="A87" s="775"/>
      <c r="B87" s="776"/>
      <c r="C87" s="776"/>
      <c r="D87" s="777"/>
      <c r="E87" s="774"/>
      <c r="F87" s="774"/>
      <c r="G87" s="774"/>
    </row>
    <row r="88" spans="1:7" ht="12.75" customHeight="1" x14ac:dyDescent="0.2">
      <c r="A88" s="775"/>
      <c r="B88" s="776"/>
      <c r="C88" s="776"/>
      <c r="D88" s="777"/>
      <c r="E88" s="774"/>
      <c r="F88" s="774"/>
      <c r="G88" s="774"/>
    </row>
    <row r="89" spans="1:7" ht="12.75" customHeight="1" x14ac:dyDescent="0.2">
      <c r="A89" s="775"/>
      <c r="B89" s="776"/>
      <c r="C89" s="776"/>
      <c r="D89" s="777"/>
      <c r="E89" s="774"/>
      <c r="F89" s="774"/>
      <c r="G89" s="774"/>
    </row>
    <row r="90" spans="1:7" ht="12.75" customHeight="1" x14ac:dyDescent="0.2">
      <c r="A90" s="775"/>
      <c r="B90" s="776"/>
      <c r="C90" s="776"/>
      <c r="D90" s="777"/>
      <c r="E90" s="774"/>
      <c r="F90" s="774"/>
      <c r="G90" s="774"/>
    </row>
    <row r="91" spans="1:7" ht="12.75" customHeight="1" x14ac:dyDescent="0.2">
      <c r="A91" s="775"/>
      <c r="B91" s="776"/>
      <c r="C91" s="776"/>
      <c r="D91" s="777"/>
      <c r="E91" s="774"/>
      <c r="F91" s="774"/>
      <c r="G91" s="774"/>
    </row>
    <row r="92" spans="1:7" ht="12.75" customHeight="1" x14ac:dyDescent="0.2">
      <c r="A92" s="775"/>
      <c r="B92" s="776"/>
      <c r="C92" s="776"/>
      <c r="D92" s="777"/>
      <c r="E92" s="774"/>
      <c r="F92" s="774"/>
      <c r="G92" s="774"/>
    </row>
    <row r="93" spans="1:7" ht="12.75" customHeight="1" x14ac:dyDescent="0.2">
      <c r="A93" s="775"/>
      <c r="B93" s="776"/>
      <c r="C93" s="776"/>
      <c r="D93" s="777"/>
      <c r="E93" s="774"/>
      <c r="F93" s="774"/>
      <c r="G93" s="774"/>
    </row>
    <row r="94" spans="1:7" ht="12.75" customHeight="1" x14ac:dyDescent="0.2">
      <c r="A94" s="775"/>
      <c r="B94" s="776"/>
      <c r="C94" s="776"/>
      <c r="D94" s="777"/>
      <c r="E94" s="774"/>
      <c r="F94" s="774"/>
      <c r="G94" s="774"/>
    </row>
    <row r="95" spans="1:7" ht="12.75" customHeight="1" x14ac:dyDescent="0.2">
      <c r="A95" s="775"/>
      <c r="B95" s="776"/>
      <c r="C95" s="776"/>
      <c r="D95" s="777"/>
      <c r="E95" s="774"/>
      <c r="F95" s="774"/>
      <c r="G95" s="774"/>
    </row>
    <row r="96" spans="1:7" ht="12.75" customHeight="1" x14ac:dyDescent="0.2">
      <c r="A96" s="775"/>
      <c r="B96" s="776"/>
      <c r="C96" s="776"/>
      <c r="D96" s="777"/>
      <c r="E96" s="774"/>
      <c r="F96" s="774"/>
      <c r="G96" s="774"/>
    </row>
    <row r="97" spans="1:7" ht="12.75" customHeight="1" x14ac:dyDescent="0.2">
      <c r="A97" s="775"/>
      <c r="B97" s="776"/>
      <c r="C97" s="776"/>
      <c r="D97" s="777"/>
      <c r="E97" s="774"/>
      <c r="F97" s="774"/>
      <c r="G97" s="774"/>
    </row>
    <row r="98" spans="1:7" ht="12.75" customHeight="1" x14ac:dyDescent="0.2">
      <c r="A98" s="775"/>
      <c r="B98" s="776"/>
      <c r="C98" s="776"/>
      <c r="D98" s="777"/>
      <c r="E98" s="774"/>
      <c r="F98" s="774"/>
      <c r="G98" s="774"/>
    </row>
    <row r="99" spans="1:7" ht="12.75" customHeight="1" x14ac:dyDescent="0.2">
      <c r="A99" s="775"/>
      <c r="B99" s="776"/>
      <c r="C99" s="776"/>
      <c r="D99" s="777"/>
      <c r="E99" s="774"/>
      <c r="F99" s="774"/>
      <c r="G99" s="774"/>
    </row>
    <row r="100" spans="1:7" ht="12.75" customHeight="1" x14ac:dyDescent="0.2">
      <c r="A100" s="775"/>
      <c r="B100" s="776"/>
      <c r="C100" s="776"/>
      <c r="D100" s="777"/>
      <c r="E100" s="774"/>
      <c r="F100" s="774"/>
      <c r="G100" s="774"/>
    </row>
    <row r="101" spans="1:7" ht="12.75" customHeight="1" x14ac:dyDescent="0.2">
      <c r="A101" s="775"/>
      <c r="B101" s="776"/>
      <c r="C101" s="776"/>
      <c r="D101" s="777"/>
      <c r="E101" s="774"/>
      <c r="F101" s="774"/>
      <c r="G101" s="774"/>
    </row>
    <row r="102" spans="1:7" ht="12.75" customHeight="1" x14ac:dyDescent="0.2">
      <c r="A102" s="775"/>
      <c r="B102" s="776"/>
      <c r="C102" s="776"/>
      <c r="D102" s="777"/>
      <c r="E102" s="774"/>
      <c r="F102" s="774"/>
      <c r="G102" s="774"/>
    </row>
    <row r="103" spans="1:7" ht="12.75" customHeight="1" x14ac:dyDescent="0.2">
      <c r="A103" s="775"/>
      <c r="B103" s="776"/>
      <c r="C103" s="776"/>
      <c r="D103" s="777"/>
      <c r="E103" s="774"/>
      <c r="F103" s="774"/>
      <c r="G103" s="774"/>
    </row>
    <row r="104" spans="1:7" ht="12.75" customHeight="1" x14ac:dyDescent="0.2">
      <c r="A104" s="775"/>
      <c r="B104" s="776"/>
      <c r="C104" s="776"/>
      <c r="D104" s="777"/>
      <c r="E104" s="774"/>
      <c r="F104" s="774"/>
      <c r="G104" s="774"/>
    </row>
    <row r="105" spans="1:7" ht="12.75" customHeight="1" x14ac:dyDescent="0.2">
      <c r="A105" s="775"/>
      <c r="B105" s="776"/>
      <c r="C105" s="776"/>
      <c r="D105" s="777"/>
      <c r="E105" s="774"/>
      <c r="F105" s="774"/>
      <c r="G105" s="774"/>
    </row>
    <row r="106" spans="1:7" ht="12.75" customHeight="1" x14ac:dyDescent="0.2">
      <c r="A106" s="775"/>
      <c r="B106" s="776"/>
      <c r="C106" s="776"/>
      <c r="D106" s="777"/>
      <c r="E106" s="774"/>
      <c r="F106" s="774"/>
      <c r="G106" s="774"/>
    </row>
    <row r="107" spans="1:7" ht="12.75" customHeight="1" x14ac:dyDescent="0.2">
      <c r="A107" s="775"/>
      <c r="B107" s="776"/>
      <c r="C107" s="776"/>
      <c r="D107" s="777"/>
      <c r="E107" s="774"/>
      <c r="F107" s="774"/>
      <c r="G107" s="774"/>
    </row>
    <row r="108" spans="1:7" ht="12.75" customHeight="1" x14ac:dyDescent="0.2">
      <c r="A108" s="775"/>
      <c r="B108" s="776"/>
      <c r="C108" s="776"/>
      <c r="D108" s="777"/>
      <c r="E108" s="774"/>
      <c r="F108" s="774"/>
      <c r="G108" s="774"/>
    </row>
    <row r="109" spans="1:7" ht="12.75" customHeight="1" x14ac:dyDescent="0.2">
      <c r="A109" s="775"/>
      <c r="B109" s="776"/>
      <c r="C109" s="776"/>
      <c r="D109" s="777"/>
      <c r="E109" s="774"/>
      <c r="F109" s="774"/>
      <c r="G109" s="774"/>
    </row>
    <row r="110" spans="1:7" ht="12.75" customHeight="1" x14ac:dyDescent="0.2">
      <c r="A110" s="775"/>
      <c r="B110" s="776"/>
      <c r="C110" s="776"/>
      <c r="D110" s="777"/>
      <c r="E110" s="774"/>
      <c r="F110" s="774"/>
      <c r="G110" s="774"/>
    </row>
    <row r="111" spans="1:7" ht="12.75" customHeight="1" x14ac:dyDescent="0.2">
      <c r="A111" s="775"/>
      <c r="B111" s="776"/>
      <c r="C111" s="776"/>
      <c r="D111" s="777"/>
      <c r="E111" s="774"/>
      <c r="F111" s="774"/>
      <c r="G111" s="774"/>
    </row>
    <row r="112" spans="1:7" ht="12.75" customHeight="1" x14ac:dyDescent="0.2">
      <c r="A112" s="775"/>
      <c r="B112" s="776"/>
      <c r="C112" s="776"/>
      <c r="D112" s="777"/>
      <c r="E112" s="774"/>
      <c r="F112" s="774"/>
      <c r="G112" s="774"/>
    </row>
    <row r="113" spans="1:7" ht="12.75" customHeight="1" x14ac:dyDescent="0.2">
      <c r="A113" s="775"/>
      <c r="B113" s="776"/>
      <c r="C113" s="776"/>
      <c r="D113" s="777"/>
      <c r="E113" s="774"/>
      <c r="F113" s="774"/>
      <c r="G113" s="774"/>
    </row>
    <row r="114" spans="1:7" ht="12.75" customHeight="1" x14ac:dyDescent="0.2">
      <c r="A114" s="775"/>
      <c r="B114" s="776"/>
      <c r="C114" s="776"/>
      <c r="D114" s="777"/>
      <c r="E114" s="774"/>
      <c r="F114" s="774"/>
      <c r="G114" s="774"/>
    </row>
    <row r="115" spans="1:7" ht="12.75" customHeight="1" x14ac:dyDescent="0.2">
      <c r="A115" s="775"/>
      <c r="B115" s="776"/>
      <c r="C115" s="776"/>
      <c r="D115" s="777"/>
      <c r="E115" s="774"/>
      <c r="F115" s="774"/>
      <c r="G115" s="774"/>
    </row>
    <row r="116" spans="1:7" ht="12.75" customHeight="1" x14ac:dyDescent="0.2">
      <c r="A116" s="775"/>
      <c r="B116" s="776"/>
      <c r="C116" s="776"/>
      <c r="D116" s="777"/>
      <c r="E116" s="774"/>
      <c r="F116" s="774"/>
      <c r="G116" s="774"/>
    </row>
    <row r="117" spans="1:7" ht="12.75" customHeight="1" x14ac:dyDescent="0.2">
      <c r="A117" s="775"/>
      <c r="B117" s="776"/>
      <c r="C117" s="776"/>
      <c r="D117" s="777"/>
      <c r="E117" s="774"/>
      <c r="F117" s="774"/>
      <c r="G117" s="774"/>
    </row>
    <row r="118" spans="1:7" ht="12.75" customHeight="1" x14ac:dyDescent="0.2">
      <c r="A118" s="775"/>
      <c r="B118" s="776"/>
      <c r="C118" s="776"/>
      <c r="D118" s="777"/>
      <c r="E118" s="774"/>
      <c r="F118" s="774"/>
      <c r="G118" s="774"/>
    </row>
    <row r="119" spans="1:7" ht="12.75" customHeight="1" x14ac:dyDescent="0.2">
      <c r="A119" s="775"/>
      <c r="B119" s="776"/>
      <c r="C119" s="776"/>
      <c r="D119" s="777"/>
      <c r="E119" s="774"/>
      <c r="F119" s="774"/>
      <c r="G119" s="774"/>
    </row>
    <row r="120" spans="1:7" ht="12.75" customHeight="1" x14ac:dyDescent="0.2">
      <c r="A120" s="775"/>
      <c r="B120" s="776"/>
      <c r="C120" s="776"/>
      <c r="D120" s="777"/>
      <c r="E120" s="774"/>
      <c r="F120" s="774"/>
      <c r="G120" s="774"/>
    </row>
    <row r="121" spans="1:7" ht="12.75" customHeight="1" x14ac:dyDescent="0.2">
      <c r="A121" s="775"/>
      <c r="B121" s="776"/>
      <c r="C121" s="776"/>
      <c r="D121" s="777"/>
      <c r="E121" s="774"/>
      <c r="F121" s="774"/>
      <c r="G121" s="774"/>
    </row>
    <row r="122" spans="1:7" ht="12.75" customHeight="1" x14ac:dyDescent="0.2">
      <c r="A122" s="775"/>
      <c r="B122" s="776"/>
      <c r="C122" s="776"/>
      <c r="D122" s="777"/>
      <c r="E122" s="774"/>
      <c r="F122" s="774"/>
      <c r="G122" s="774"/>
    </row>
    <row r="123" spans="1:7" ht="12.75" customHeight="1" x14ac:dyDescent="0.2">
      <c r="A123" s="775"/>
      <c r="B123" s="776"/>
      <c r="C123" s="776"/>
      <c r="D123" s="777"/>
      <c r="E123" s="774"/>
      <c r="F123" s="774"/>
      <c r="G123" s="774"/>
    </row>
    <row r="124" spans="1:7" ht="12.75" customHeight="1" x14ac:dyDescent="0.2">
      <c r="A124" s="775"/>
      <c r="B124" s="776"/>
      <c r="C124" s="776"/>
      <c r="D124" s="777"/>
      <c r="E124" s="774"/>
      <c r="F124" s="774"/>
      <c r="G124" s="774"/>
    </row>
    <row r="125" spans="1:7" ht="12.75" customHeight="1" x14ac:dyDescent="0.2">
      <c r="A125" s="775"/>
      <c r="B125" s="776"/>
      <c r="C125" s="776"/>
      <c r="D125" s="777"/>
      <c r="E125" s="774"/>
      <c r="F125" s="774"/>
      <c r="G125" s="774"/>
    </row>
    <row r="126" spans="1:7" ht="12.75" customHeight="1" x14ac:dyDescent="0.2">
      <c r="A126" s="775"/>
      <c r="B126" s="776"/>
      <c r="C126" s="776"/>
      <c r="D126" s="777"/>
      <c r="E126" s="774"/>
      <c r="F126" s="774"/>
      <c r="G126" s="774"/>
    </row>
    <row r="127" spans="1:7" ht="12.75" customHeight="1" x14ac:dyDescent="0.2">
      <c r="A127" s="775"/>
      <c r="B127" s="776"/>
      <c r="C127" s="776"/>
      <c r="D127" s="778"/>
      <c r="E127" s="774"/>
      <c r="F127" s="774"/>
      <c r="G127" s="774"/>
    </row>
    <row r="128" spans="1:7" ht="12.75" customHeight="1" x14ac:dyDescent="0.2">
      <c r="A128" s="775"/>
      <c r="B128" s="776"/>
      <c r="C128" s="776"/>
      <c r="D128" s="778"/>
      <c r="E128" s="774"/>
      <c r="F128" s="774"/>
      <c r="G128" s="774"/>
    </row>
    <row r="129" spans="1:7" ht="12.75" customHeight="1" x14ac:dyDescent="0.2">
      <c r="A129" s="775"/>
      <c r="B129" s="776"/>
      <c r="C129" s="776"/>
      <c r="D129" s="778"/>
      <c r="E129" s="774"/>
      <c r="F129" s="774"/>
      <c r="G129" s="774"/>
    </row>
    <row r="130" spans="1:7" ht="12.75" customHeight="1" x14ac:dyDescent="0.2">
      <c r="A130" s="775"/>
      <c r="B130" s="776"/>
      <c r="C130" s="776"/>
      <c r="D130" s="778"/>
      <c r="E130" s="774"/>
      <c r="F130" s="774"/>
      <c r="G130" s="774"/>
    </row>
    <row r="131" spans="1:7" ht="12.75" customHeight="1" x14ac:dyDescent="0.2">
      <c r="A131" s="775"/>
      <c r="B131" s="776"/>
      <c r="C131" s="776"/>
      <c r="D131" s="778"/>
      <c r="E131" s="774"/>
      <c r="F131" s="774"/>
      <c r="G131" s="774"/>
    </row>
    <row r="132" spans="1:7" ht="12.75" customHeight="1" x14ac:dyDescent="0.2">
      <c r="A132" s="775"/>
      <c r="B132" s="776"/>
      <c r="C132" s="776"/>
      <c r="D132" s="778"/>
      <c r="E132" s="774"/>
      <c r="F132" s="774"/>
      <c r="G132" s="774"/>
    </row>
    <row r="133" spans="1:7" ht="12.75" customHeight="1" x14ac:dyDescent="0.2">
      <c r="A133" s="775"/>
      <c r="B133" s="776"/>
      <c r="C133" s="776"/>
      <c r="D133" s="778"/>
      <c r="E133" s="774"/>
      <c r="F133" s="774"/>
      <c r="G133" s="774"/>
    </row>
    <row r="134" spans="1:7" ht="12.75" customHeight="1" x14ac:dyDescent="0.2">
      <c r="A134" s="775"/>
      <c r="B134" s="776"/>
      <c r="C134" s="776"/>
      <c r="D134" s="778"/>
      <c r="E134" s="774"/>
      <c r="F134" s="774"/>
      <c r="G134" s="774"/>
    </row>
    <row r="135" spans="1:7" ht="12.75" customHeight="1" x14ac:dyDescent="0.2">
      <c r="A135" s="775"/>
      <c r="B135" s="776"/>
      <c r="C135" s="776"/>
      <c r="D135" s="778"/>
      <c r="E135" s="774"/>
      <c r="F135" s="774"/>
      <c r="G135" s="774"/>
    </row>
    <row r="136" spans="1:7" ht="12.75" customHeight="1" x14ac:dyDescent="0.2">
      <c r="A136" s="775"/>
      <c r="B136" s="776"/>
      <c r="C136" s="776"/>
      <c r="D136" s="778"/>
      <c r="E136" s="774"/>
      <c r="F136" s="774"/>
      <c r="G136" s="774"/>
    </row>
    <row r="137" spans="1:7" ht="12.75" customHeight="1" x14ac:dyDescent="0.2">
      <c r="A137" s="775"/>
      <c r="B137" s="776"/>
      <c r="C137" s="776"/>
      <c r="D137" s="778"/>
      <c r="E137" s="774"/>
      <c r="F137" s="774"/>
      <c r="G137" s="774"/>
    </row>
    <row r="138" spans="1:7" ht="12.75" customHeight="1" x14ac:dyDescent="0.2">
      <c r="A138" s="775"/>
      <c r="B138" s="776"/>
      <c r="C138" s="776"/>
      <c r="D138" s="778"/>
      <c r="E138" s="774"/>
      <c r="F138" s="774"/>
      <c r="G138" s="774"/>
    </row>
    <row r="139" spans="1:7" ht="12.75" customHeight="1" x14ac:dyDescent="0.2">
      <c r="A139" s="775"/>
      <c r="B139" s="776"/>
      <c r="C139" s="776"/>
      <c r="D139" s="778"/>
      <c r="E139" s="774"/>
      <c r="F139" s="774"/>
      <c r="G139" s="774"/>
    </row>
    <row r="140" spans="1:7" ht="12.75" customHeight="1" x14ac:dyDescent="0.2">
      <c r="A140" s="775"/>
      <c r="B140" s="776"/>
      <c r="C140" s="776"/>
      <c r="D140" s="778"/>
      <c r="E140" s="774"/>
      <c r="F140" s="774"/>
      <c r="G140" s="774"/>
    </row>
    <row r="141" spans="1:7" ht="12.75" customHeight="1" x14ac:dyDescent="0.2">
      <c r="A141" s="775"/>
      <c r="B141" s="776"/>
      <c r="C141" s="776"/>
      <c r="D141" s="778"/>
      <c r="E141" s="774"/>
      <c r="F141" s="774"/>
      <c r="G141" s="774"/>
    </row>
    <row r="142" spans="1:7" ht="12.75" customHeight="1" x14ac:dyDescent="0.2">
      <c r="A142" s="775"/>
      <c r="B142" s="776"/>
      <c r="C142" s="776"/>
      <c r="D142" s="778"/>
      <c r="E142" s="774"/>
      <c r="F142" s="774"/>
      <c r="G142" s="774"/>
    </row>
    <row r="143" spans="1:7" ht="12.75" customHeight="1" x14ac:dyDescent="0.2">
      <c r="A143" s="775"/>
      <c r="B143" s="776"/>
      <c r="C143" s="776"/>
      <c r="D143" s="778"/>
      <c r="E143" s="774"/>
      <c r="F143" s="774"/>
      <c r="G143" s="774"/>
    </row>
    <row r="144" spans="1:7" ht="12.75" customHeight="1" x14ac:dyDescent="0.2">
      <c r="A144" s="775"/>
      <c r="B144" s="776"/>
      <c r="C144" s="776"/>
      <c r="D144" s="778"/>
      <c r="E144" s="774"/>
      <c r="F144" s="774"/>
      <c r="G144" s="774"/>
    </row>
    <row r="145" spans="1:7" ht="12.75" customHeight="1" x14ac:dyDescent="0.2">
      <c r="A145" s="775"/>
      <c r="B145" s="776"/>
      <c r="C145" s="776"/>
      <c r="D145" s="778"/>
      <c r="E145" s="774"/>
      <c r="F145" s="774"/>
      <c r="G145" s="774"/>
    </row>
    <row r="146" spans="1:7" ht="12.75" customHeight="1" x14ac:dyDescent="0.2">
      <c r="A146" s="775"/>
      <c r="B146" s="776"/>
      <c r="C146" s="776"/>
      <c r="D146" s="778"/>
      <c r="E146" s="774"/>
      <c r="F146" s="774"/>
      <c r="G146" s="774"/>
    </row>
    <row r="147" spans="1:7" ht="12.75" customHeight="1" x14ac:dyDescent="0.2">
      <c r="A147" s="775"/>
      <c r="B147" s="776"/>
      <c r="C147" s="776"/>
      <c r="D147" s="778"/>
      <c r="E147" s="774"/>
      <c r="F147" s="774"/>
      <c r="G147" s="774"/>
    </row>
    <row r="148" spans="1:7" ht="12.75" customHeight="1" x14ac:dyDescent="0.2">
      <c r="A148" s="775"/>
      <c r="B148" s="776"/>
      <c r="C148" s="776"/>
      <c r="D148" s="778"/>
      <c r="E148" s="774"/>
      <c r="F148" s="774"/>
      <c r="G148" s="774"/>
    </row>
    <row r="149" spans="1:7" ht="12.75" customHeight="1" x14ac:dyDescent="0.2">
      <c r="A149" s="775"/>
      <c r="B149" s="776"/>
      <c r="C149" s="776"/>
      <c r="D149" s="778"/>
      <c r="E149" s="774"/>
      <c r="F149" s="774"/>
      <c r="G149" s="774"/>
    </row>
    <row r="150" spans="1:7" ht="12.75" customHeight="1" x14ac:dyDescent="0.2">
      <c r="A150" s="775"/>
      <c r="B150" s="776"/>
      <c r="C150" s="776"/>
      <c r="D150" s="778"/>
      <c r="E150" s="774"/>
      <c r="F150" s="774"/>
      <c r="G150" s="774"/>
    </row>
    <row r="151" spans="1:7" ht="12.75" customHeight="1" x14ac:dyDescent="0.2">
      <c r="A151" s="775"/>
      <c r="B151" s="776"/>
      <c r="C151" s="776"/>
      <c r="D151" s="778"/>
      <c r="E151" s="774"/>
      <c r="F151" s="774"/>
      <c r="G151" s="774"/>
    </row>
    <row r="152" spans="1:7" ht="12.75" customHeight="1" x14ac:dyDescent="0.2">
      <c r="A152" s="775"/>
      <c r="B152" s="776"/>
      <c r="C152" s="776"/>
      <c r="D152" s="778"/>
      <c r="E152" s="774"/>
      <c r="F152" s="774"/>
      <c r="G152" s="774"/>
    </row>
    <row r="153" spans="1:7" ht="12.75" customHeight="1" x14ac:dyDescent="0.2">
      <c r="A153" s="775"/>
      <c r="B153" s="776"/>
      <c r="C153" s="776"/>
      <c r="D153" s="778"/>
      <c r="E153" s="774"/>
      <c r="F153" s="774"/>
      <c r="G153" s="774"/>
    </row>
    <row r="154" spans="1:7" ht="12.75" customHeight="1" x14ac:dyDescent="0.2">
      <c r="A154" s="775"/>
      <c r="B154" s="776"/>
      <c r="C154" s="776"/>
      <c r="D154" s="778"/>
      <c r="E154" s="774"/>
      <c r="F154" s="774"/>
      <c r="G154" s="774"/>
    </row>
    <row r="155" spans="1:7" ht="12.75" customHeight="1" x14ac:dyDescent="0.2">
      <c r="A155" s="775"/>
      <c r="B155" s="776"/>
      <c r="C155" s="776"/>
      <c r="D155" s="778"/>
      <c r="E155" s="774"/>
      <c r="F155" s="774"/>
      <c r="G155" s="774"/>
    </row>
    <row r="156" spans="1:7" ht="12.75" customHeight="1" x14ac:dyDescent="0.2">
      <c r="A156" s="775"/>
      <c r="B156" s="776"/>
      <c r="C156" s="776"/>
      <c r="D156" s="778"/>
      <c r="E156" s="774"/>
      <c r="F156" s="774"/>
      <c r="G156" s="774"/>
    </row>
    <row r="157" spans="1:7" ht="12.75" customHeight="1" x14ac:dyDescent="0.2">
      <c r="A157" s="774"/>
      <c r="B157" s="774"/>
      <c r="C157" s="774"/>
      <c r="D157" s="774"/>
      <c r="E157" s="774"/>
      <c r="F157" s="774"/>
      <c r="G157" s="774"/>
    </row>
    <row r="158" spans="1:7" ht="12.75" customHeight="1" x14ac:dyDescent="0.2">
      <c r="A158" s="774"/>
      <c r="B158" s="774"/>
      <c r="C158" s="774"/>
      <c r="D158" s="774"/>
      <c r="E158" s="774"/>
      <c r="F158" s="774"/>
      <c r="G158" s="774"/>
    </row>
    <row r="159" spans="1:7" ht="12.75" customHeight="1" x14ac:dyDescent="0.2">
      <c r="A159" s="774"/>
      <c r="B159" s="774"/>
      <c r="C159" s="774"/>
      <c r="D159" s="774"/>
      <c r="E159" s="774"/>
      <c r="F159" s="774"/>
      <c r="G159" s="774"/>
    </row>
    <row r="160" spans="1:7" ht="12.75" customHeight="1" x14ac:dyDescent="0.2">
      <c r="A160" s="774"/>
      <c r="B160" s="774"/>
      <c r="C160" s="774"/>
      <c r="D160" s="774"/>
      <c r="E160" s="774"/>
      <c r="F160" s="774"/>
      <c r="G160" s="774"/>
    </row>
    <row r="161" spans="1:7" ht="12.75" customHeight="1" x14ac:dyDescent="0.2">
      <c r="A161" s="774"/>
      <c r="B161" s="774"/>
      <c r="C161" s="774"/>
      <c r="D161" s="774"/>
      <c r="E161" s="774"/>
      <c r="F161" s="774"/>
      <c r="G161" s="774"/>
    </row>
    <row r="162" spans="1:7" ht="12.75" customHeight="1" x14ac:dyDescent="0.2">
      <c r="A162" s="774"/>
      <c r="B162" s="774"/>
      <c r="C162" s="774"/>
      <c r="D162" s="774"/>
      <c r="E162" s="774"/>
      <c r="F162" s="774"/>
      <c r="G162" s="774"/>
    </row>
    <row r="163" spans="1:7" ht="12.75" customHeight="1" x14ac:dyDescent="0.2">
      <c r="A163" s="774"/>
      <c r="B163" s="774"/>
      <c r="C163" s="774"/>
      <c r="D163" s="774"/>
      <c r="E163" s="774"/>
      <c r="F163" s="774"/>
      <c r="G163" s="774"/>
    </row>
    <row r="164" spans="1:7" ht="12.75" customHeight="1" x14ac:dyDescent="0.2">
      <c r="A164" s="774"/>
      <c r="B164" s="774"/>
      <c r="C164" s="774"/>
      <c r="D164" s="774"/>
      <c r="E164" s="774"/>
      <c r="F164" s="774"/>
      <c r="G164" s="774"/>
    </row>
    <row r="165" spans="1:7" ht="12.75" customHeight="1" x14ac:dyDescent="0.2">
      <c r="A165" s="774"/>
      <c r="B165" s="774"/>
      <c r="C165" s="774"/>
      <c r="D165" s="774"/>
      <c r="E165" s="774"/>
      <c r="F165" s="774"/>
      <c r="G165" s="774"/>
    </row>
    <row r="166" spans="1:7" ht="12.75" customHeight="1" x14ac:dyDescent="0.2">
      <c r="A166" s="774"/>
      <c r="B166" s="774"/>
      <c r="C166" s="774"/>
      <c r="D166" s="774"/>
      <c r="E166" s="774"/>
      <c r="F166" s="774"/>
      <c r="G166" s="774"/>
    </row>
    <row r="167" spans="1:7" ht="12.75" customHeight="1" x14ac:dyDescent="0.2">
      <c r="A167" s="774"/>
      <c r="B167" s="774"/>
      <c r="C167" s="774"/>
      <c r="D167" s="774"/>
      <c r="E167" s="774"/>
      <c r="F167" s="774"/>
      <c r="G167" s="774"/>
    </row>
    <row r="168" spans="1:7" ht="12.75" customHeight="1" x14ac:dyDescent="0.2">
      <c r="A168" s="774"/>
      <c r="B168" s="774"/>
      <c r="C168" s="774"/>
      <c r="D168" s="774"/>
      <c r="E168" s="774"/>
      <c r="F168" s="774"/>
      <c r="G168" s="774"/>
    </row>
    <row r="169" spans="1:7" ht="12.75" customHeight="1" x14ac:dyDescent="0.2">
      <c r="A169" s="774"/>
      <c r="B169" s="774"/>
      <c r="C169" s="774"/>
      <c r="D169" s="774"/>
      <c r="E169" s="774"/>
      <c r="F169" s="774"/>
      <c r="G169" s="774"/>
    </row>
    <row r="170" spans="1:7" ht="12.75" customHeight="1" x14ac:dyDescent="0.2">
      <c r="A170" s="774"/>
      <c r="B170" s="774"/>
      <c r="C170" s="774"/>
      <c r="D170" s="774"/>
      <c r="E170" s="774"/>
      <c r="F170" s="774"/>
      <c r="G170" s="774"/>
    </row>
    <row r="171" spans="1:7" ht="12.75" customHeight="1" x14ac:dyDescent="0.2">
      <c r="A171" s="774"/>
      <c r="B171" s="774"/>
      <c r="C171" s="774"/>
      <c r="D171" s="774"/>
      <c r="E171" s="774"/>
      <c r="F171" s="774"/>
      <c r="G171" s="774"/>
    </row>
    <row r="172" spans="1:7" ht="12.75" customHeight="1" x14ac:dyDescent="0.2">
      <c r="A172" s="774"/>
      <c r="B172" s="774"/>
      <c r="C172" s="774"/>
      <c r="D172" s="774"/>
      <c r="E172" s="774"/>
      <c r="F172" s="774"/>
      <c r="G172" s="774"/>
    </row>
    <row r="173" spans="1:7" ht="12.75" customHeight="1" x14ac:dyDescent="0.2">
      <c r="A173" s="774"/>
      <c r="B173" s="774"/>
      <c r="C173" s="774"/>
      <c r="D173" s="774"/>
      <c r="E173" s="774"/>
      <c r="F173" s="774"/>
      <c r="G173" s="774"/>
    </row>
    <row r="174" spans="1:7" ht="12.75" customHeight="1" x14ac:dyDescent="0.2">
      <c r="A174" s="774"/>
      <c r="B174" s="774"/>
      <c r="C174" s="774"/>
      <c r="D174" s="774"/>
      <c r="E174" s="774"/>
      <c r="F174" s="774"/>
      <c r="G174" s="774"/>
    </row>
    <row r="175" spans="1:7" ht="12.75" customHeight="1" x14ac:dyDescent="0.2">
      <c r="A175" s="774"/>
      <c r="B175" s="774"/>
      <c r="C175" s="774"/>
      <c r="D175" s="774"/>
      <c r="E175" s="774"/>
      <c r="F175" s="774"/>
      <c r="G175" s="774"/>
    </row>
    <row r="176" spans="1:7" ht="12.75" customHeight="1" x14ac:dyDescent="0.2">
      <c r="A176" s="774"/>
      <c r="B176" s="774"/>
      <c r="C176" s="774"/>
      <c r="D176" s="774"/>
      <c r="E176" s="774"/>
      <c r="F176" s="774"/>
      <c r="G176" s="774"/>
    </row>
    <row r="177" spans="1:7" ht="12.75" customHeight="1" x14ac:dyDescent="0.2">
      <c r="A177" s="774"/>
      <c r="B177" s="774"/>
      <c r="C177" s="774"/>
      <c r="D177" s="774"/>
      <c r="E177" s="774"/>
      <c r="F177" s="774"/>
      <c r="G177" s="774"/>
    </row>
    <row r="178" spans="1:7" ht="12.75" customHeight="1" x14ac:dyDescent="0.2">
      <c r="A178" s="774"/>
      <c r="B178" s="774"/>
      <c r="C178" s="774"/>
      <c r="D178" s="774"/>
      <c r="E178" s="774"/>
      <c r="F178" s="774"/>
      <c r="G178" s="774"/>
    </row>
    <row r="179" spans="1:7" ht="12.75" customHeight="1" x14ac:dyDescent="0.2">
      <c r="A179" s="774"/>
      <c r="B179" s="774"/>
      <c r="C179" s="774"/>
      <c r="D179" s="774"/>
      <c r="E179" s="774"/>
      <c r="F179" s="774"/>
      <c r="G179" s="774"/>
    </row>
    <row r="180" spans="1:7" ht="12.75" customHeight="1" x14ac:dyDescent="0.2">
      <c r="A180" s="774"/>
      <c r="B180" s="774"/>
      <c r="C180" s="774"/>
      <c r="D180" s="774"/>
      <c r="E180" s="774"/>
      <c r="F180" s="774"/>
      <c r="G180" s="774"/>
    </row>
    <row r="181" spans="1:7" ht="12.75" customHeight="1" x14ac:dyDescent="0.2">
      <c r="A181" s="774"/>
      <c r="B181" s="774"/>
      <c r="C181" s="774"/>
      <c r="D181" s="774"/>
      <c r="E181" s="774"/>
      <c r="F181" s="774"/>
      <c r="G181" s="774"/>
    </row>
    <row r="182" spans="1:7" ht="12.75" customHeight="1" x14ac:dyDescent="0.2">
      <c r="A182" s="774"/>
      <c r="B182" s="774"/>
      <c r="C182" s="774"/>
      <c r="D182" s="774"/>
      <c r="E182" s="774"/>
      <c r="F182" s="774"/>
      <c r="G182" s="774"/>
    </row>
    <row r="183" spans="1:7" ht="12.75" customHeight="1" x14ac:dyDescent="0.2">
      <c r="A183" s="774"/>
      <c r="B183" s="774"/>
      <c r="C183" s="774"/>
      <c r="D183" s="774"/>
      <c r="E183" s="774"/>
      <c r="F183" s="774"/>
      <c r="G183" s="774"/>
    </row>
    <row r="184" spans="1:7" ht="12.75" customHeight="1" x14ac:dyDescent="0.2">
      <c r="A184" s="774"/>
      <c r="B184" s="774"/>
      <c r="C184" s="774"/>
      <c r="D184" s="774"/>
      <c r="E184" s="774"/>
      <c r="F184" s="774"/>
      <c r="G184" s="774"/>
    </row>
    <row r="185" spans="1:7" ht="12.75" customHeight="1" x14ac:dyDescent="0.2">
      <c r="A185" s="774"/>
      <c r="B185" s="774"/>
      <c r="C185" s="774"/>
      <c r="D185" s="774"/>
      <c r="E185" s="774"/>
      <c r="F185" s="774"/>
      <c r="G185" s="774"/>
    </row>
    <row r="186" spans="1:7" ht="12.75" customHeight="1" x14ac:dyDescent="0.2">
      <c r="A186" s="774"/>
      <c r="B186" s="774"/>
      <c r="C186" s="774"/>
      <c r="D186" s="774"/>
      <c r="E186" s="774"/>
      <c r="F186" s="774"/>
      <c r="G186" s="774"/>
    </row>
    <row r="187" spans="1:7" ht="12.75" customHeight="1" x14ac:dyDescent="0.2">
      <c r="A187" s="774"/>
      <c r="B187" s="774"/>
      <c r="C187" s="774"/>
      <c r="D187" s="774"/>
      <c r="E187" s="774"/>
      <c r="F187" s="774"/>
      <c r="G187" s="774"/>
    </row>
    <row r="188" spans="1:7" ht="12.75" customHeight="1" x14ac:dyDescent="0.2">
      <c r="A188" s="774"/>
      <c r="B188" s="774"/>
      <c r="C188" s="774"/>
      <c r="D188" s="774"/>
      <c r="E188" s="774"/>
      <c r="F188" s="774"/>
      <c r="G188" s="774"/>
    </row>
    <row r="189" spans="1:7" ht="12.75" customHeight="1" x14ac:dyDescent="0.2">
      <c r="A189" s="774"/>
      <c r="B189" s="774"/>
      <c r="C189" s="774"/>
      <c r="D189" s="774"/>
      <c r="E189" s="774"/>
      <c r="F189" s="774"/>
      <c r="G189" s="774"/>
    </row>
    <row r="190" spans="1:7" ht="12.75" customHeight="1" x14ac:dyDescent="0.2">
      <c r="A190" s="774"/>
      <c r="B190" s="774"/>
      <c r="C190" s="774"/>
      <c r="D190" s="774"/>
      <c r="E190" s="774"/>
      <c r="F190" s="774"/>
      <c r="G190" s="774"/>
    </row>
    <row r="191" spans="1:7" ht="12.75" customHeight="1" x14ac:dyDescent="0.2">
      <c r="A191" s="774"/>
      <c r="B191" s="774"/>
      <c r="C191" s="774"/>
      <c r="D191" s="774"/>
      <c r="E191" s="774"/>
      <c r="F191" s="774"/>
      <c r="G191" s="774"/>
    </row>
    <row r="192" spans="1:7" ht="12.75" customHeight="1" x14ac:dyDescent="0.2">
      <c r="A192" s="774"/>
      <c r="B192" s="774"/>
      <c r="C192" s="774"/>
      <c r="D192" s="774"/>
      <c r="E192" s="774"/>
      <c r="F192" s="774"/>
      <c r="G192" s="774"/>
    </row>
    <row r="193" spans="1:7" ht="12.75" customHeight="1" x14ac:dyDescent="0.2">
      <c r="A193" s="774"/>
      <c r="B193" s="774"/>
      <c r="C193" s="774"/>
      <c r="D193" s="774"/>
      <c r="E193" s="774"/>
      <c r="F193" s="774"/>
      <c r="G193" s="774"/>
    </row>
    <row r="194" spans="1:7" ht="12.75" customHeight="1" x14ac:dyDescent="0.2">
      <c r="A194" s="774"/>
      <c r="B194" s="774"/>
      <c r="C194" s="774"/>
      <c r="D194" s="774"/>
      <c r="E194" s="774"/>
      <c r="F194" s="774"/>
      <c r="G194" s="774"/>
    </row>
    <row r="195" spans="1:7" ht="12.75" customHeight="1" x14ac:dyDescent="0.2">
      <c r="A195" s="774"/>
      <c r="B195" s="774"/>
      <c r="C195" s="774"/>
      <c r="D195" s="774"/>
      <c r="E195" s="774"/>
      <c r="F195" s="774"/>
      <c r="G195" s="774"/>
    </row>
    <row r="196" spans="1:7" ht="12.75" customHeight="1" x14ac:dyDescent="0.2">
      <c r="A196" s="774"/>
      <c r="B196" s="774"/>
      <c r="C196" s="774"/>
      <c r="D196" s="774"/>
      <c r="E196" s="774"/>
      <c r="F196" s="774"/>
      <c r="G196" s="774"/>
    </row>
    <row r="197" spans="1:7" ht="12.75" customHeight="1" x14ac:dyDescent="0.2">
      <c r="A197" s="774"/>
      <c r="B197" s="774"/>
      <c r="C197" s="774"/>
      <c r="D197" s="774"/>
      <c r="E197" s="774"/>
      <c r="F197" s="774"/>
      <c r="G197" s="774"/>
    </row>
    <row r="198" spans="1:7" ht="12.75" customHeight="1" x14ac:dyDescent="0.2">
      <c r="A198" s="774"/>
      <c r="B198" s="774"/>
      <c r="C198" s="774"/>
      <c r="D198" s="774"/>
      <c r="E198" s="774"/>
      <c r="F198" s="774"/>
      <c r="G198" s="774"/>
    </row>
    <row r="199" spans="1:7" ht="12.75" customHeight="1" x14ac:dyDescent="0.2">
      <c r="A199" s="774"/>
      <c r="B199" s="774"/>
      <c r="C199" s="774"/>
      <c r="D199" s="774"/>
      <c r="E199" s="774"/>
      <c r="F199" s="774"/>
      <c r="G199" s="774"/>
    </row>
    <row r="200" spans="1:7" ht="12.75" customHeight="1" x14ac:dyDescent="0.2">
      <c r="A200" s="774"/>
      <c r="B200" s="774"/>
      <c r="C200" s="774"/>
      <c r="D200" s="774"/>
      <c r="E200" s="774"/>
      <c r="F200" s="774"/>
      <c r="G200" s="774"/>
    </row>
    <row r="201" spans="1:7" ht="12.75" customHeight="1" x14ac:dyDescent="0.2">
      <c r="A201" s="774"/>
      <c r="B201" s="774"/>
      <c r="C201" s="774"/>
      <c r="D201" s="774"/>
      <c r="E201" s="774"/>
      <c r="F201" s="774"/>
      <c r="G201" s="774"/>
    </row>
    <row r="202" spans="1:7" ht="12.75" customHeight="1" x14ac:dyDescent="0.2">
      <c r="A202" s="774"/>
      <c r="B202" s="774"/>
      <c r="C202" s="774"/>
      <c r="D202" s="774"/>
      <c r="E202" s="774"/>
      <c r="F202" s="774"/>
      <c r="G202" s="774"/>
    </row>
    <row r="203" spans="1:7" ht="12.75" customHeight="1" x14ac:dyDescent="0.2">
      <c r="A203" s="774"/>
      <c r="B203" s="774"/>
      <c r="C203" s="774"/>
      <c r="D203" s="774"/>
      <c r="E203" s="774"/>
      <c r="F203" s="774"/>
      <c r="G203" s="774"/>
    </row>
    <row r="204" spans="1:7" ht="12.75" customHeight="1" x14ac:dyDescent="0.2">
      <c r="A204" s="774"/>
      <c r="B204" s="774"/>
      <c r="C204" s="774"/>
      <c r="D204" s="774"/>
      <c r="E204" s="774"/>
      <c r="F204" s="774"/>
      <c r="G204" s="774"/>
    </row>
    <row r="205" spans="1:7" ht="12.75" customHeight="1" x14ac:dyDescent="0.2">
      <c r="A205" s="774"/>
      <c r="B205" s="774"/>
      <c r="C205" s="774"/>
      <c r="D205" s="774"/>
      <c r="E205" s="774"/>
      <c r="F205" s="774"/>
      <c r="G205" s="774"/>
    </row>
    <row r="206" spans="1:7" ht="12.75" customHeight="1" x14ac:dyDescent="0.2">
      <c r="A206" s="774"/>
      <c r="B206" s="774"/>
      <c r="C206" s="774"/>
      <c r="D206" s="774"/>
      <c r="E206" s="774"/>
      <c r="F206" s="774"/>
      <c r="G206" s="774"/>
    </row>
    <row r="207" spans="1:7" ht="12.75" customHeight="1" x14ac:dyDescent="0.2">
      <c r="A207" s="774"/>
      <c r="B207" s="774"/>
      <c r="C207" s="774"/>
      <c r="D207" s="774"/>
      <c r="E207" s="774"/>
      <c r="F207" s="774"/>
      <c r="G207" s="774"/>
    </row>
    <row r="208" spans="1:7" ht="12.75" customHeight="1" x14ac:dyDescent="0.2">
      <c r="A208" s="774"/>
      <c r="B208" s="774"/>
      <c r="C208" s="774"/>
      <c r="D208" s="774"/>
      <c r="E208" s="774"/>
      <c r="F208" s="774"/>
      <c r="G208" s="774"/>
    </row>
    <row r="209" spans="1:7" ht="12.75" customHeight="1" x14ac:dyDescent="0.2">
      <c r="A209" s="774"/>
      <c r="B209" s="774"/>
      <c r="C209" s="774"/>
      <c r="D209" s="774"/>
      <c r="E209" s="774"/>
      <c r="F209" s="774"/>
      <c r="G209" s="774"/>
    </row>
    <row r="210" spans="1:7" ht="12.75" customHeight="1" x14ac:dyDescent="0.2">
      <c r="A210" s="774"/>
      <c r="B210" s="774"/>
      <c r="C210" s="774"/>
      <c r="D210" s="774"/>
      <c r="E210" s="774"/>
      <c r="F210" s="774"/>
      <c r="G210" s="774"/>
    </row>
    <row r="211" spans="1:7" ht="12.75" customHeight="1" x14ac:dyDescent="0.2">
      <c r="A211" s="774"/>
      <c r="B211" s="774"/>
      <c r="C211" s="774"/>
      <c r="D211" s="774"/>
      <c r="E211" s="774"/>
      <c r="F211" s="774"/>
      <c r="G211" s="774"/>
    </row>
    <row r="212" spans="1:7" ht="12.75" customHeight="1" x14ac:dyDescent="0.2">
      <c r="A212" s="774"/>
      <c r="B212" s="774"/>
      <c r="C212" s="774"/>
      <c r="D212" s="774"/>
      <c r="E212" s="774"/>
      <c r="F212" s="774"/>
      <c r="G212" s="774"/>
    </row>
    <row r="213" spans="1:7" ht="12.75" customHeight="1" x14ac:dyDescent="0.2">
      <c r="A213" s="774"/>
      <c r="B213" s="774"/>
      <c r="C213" s="774"/>
      <c r="D213" s="774"/>
      <c r="E213" s="774"/>
      <c r="F213" s="774"/>
      <c r="G213" s="774"/>
    </row>
    <row r="214" spans="1:7" ht="12.75" customHeight="1" x14ac:dyDescent="0.2">
      <c r="A214" s="774"/>
      <c r="B214" s="774"/>
      <c r="C214" s="774"/>
      <c r="D214" s="774"/>
      <c r="E214" s="774"/>
      <c r="F214" s="774"/>
      <c r="G214" s="774"/>
    </row>
    <row r="215" spans="1:7" ht="12.75" customHeight="1" x14ac:dyDescent="0.2">
      <c r="A215" s="774"/>
      <c r="B215" s="774"/>
      <c r="C215" s="774"/>
      <c r="D215" s="774"/>
      <c r="E215" s="774"/>
      <c r="F215" s="774"/>
      <c r="G215" s="774"/>
    </row>
    <row r="216" spans="1:7" ht="12.75" customHeight="1" x14ac:dyDescent="0.2">
      <c r="A216" s="774"/>
      <c r="B216" s="774"/>
      <c r="C216" s="774"/>
      <c r="D216" s="774"/>
      <c r="E216" s="774"/>
      <c r="F216" s="774"/>
      <c r="G216" s="774"/>
    </row>
    <row r="217" spans="1:7" ht="12.75" customHeight="1" x14ac:dyDescent="0.2">
      <c r="A217" s="774"/>
      <c r="B217" s="774"/>
      <c r="C217" s="774"/>
      <c r="D217" s="774"/>
      <c r="E217" s="774"/>
      <c r="F217" s="774"/>
      <c r="G217" s="774"/>
    </row>
    <row r="218" spans="1:7" ht="12.75" customHeight="1" x14ac:dyDescent="0.2">
      <c r="A218" s="774"/>
      <c r="B218" s="774"/>
      <c r="C218" s="774"/>
      <c r="D218" s="774"/>
      <c r="E218" s="774"/>
      <c r="F218" s="774"/>
      <c r="G218" s="774"/>
    </row>
    <row r="219" spans="1:7" ht="12.75" customHeight="1" x14ac:dyDescent="0.2">
      <c r="A219" s="774"/>
      <c r="B219" s="774"/>
      <c r="C219" s="774"/>
      <c r="D219" s="774"/>
      <c r="E219" s="774"/>
      <c r="F219" s="774"/>
      <c r="G219" s="774"/>
    </row>
    <row r="220" spans="1:7" ht="12.75" customHeight="1" x14ac:dyDescent="0.2">
      <c r="A220" s="774"/>
      <c r="B220" s="774"/>
      <c r="C220" s="774"/>
      <c r="D220" s="774"/>
      <c r="E220" s="774"/>
      <c r="F220" s="774"/>
      <c r="G220" s="774"/>
    </row>
    <row r="221" spans="1:7" ht="12.75" customHeight="1" x14ac:dyDescent="0.2">
      <c r="A221" s="774"/>
      <c r="B221" s="774"/>
      <c r="C221" s="774"/>
      <c r="D221" s="774"/>
      <c r="E221" s="774"/>
      <c r="F221" s="774"/>
      <c r="G221" s="774"/>
    </row>
    <row r="222" spans="1:7" ht="12.75" customHeight="1" x14ac:dyDescent="0.2">
      <c r="A222" s="774"/>
      <c r="B222" s="774"/>
      <c r="C222" s="774"/>
      <c r="D222" s="774"/>
      <c r="E222" s="774"/>
      <c r="F222" s="774"/>
      <c r="G222" s="774"/>
    </row>
    <row r="223" spans="1:7" ht="12.75" customHeight="1" x14ac:dyDescent="0.2">
      <c r="A223" s="774"/>
      <c r="B223" s="774"/>
      <c r="C223" s="774"/>
      <c r="D223" s="774"/>
      <c r="E223" s="774"/>
      <c r="F223" s="774"/>
      <c r="G223" s="774"/>
    </row>
    <row r="224" spans="1:7" ht="12.75" customHeight="1" x14ac:dyDescent="0.2">
      <c r="A224" s="774"/>
      <c r="B224" s="774"/>
      <c r="C224" s="774"/>
      <c r="D224" s="774"/>
      <c r="E224" s="774"/>
      <c r="F224" s="774"/>
      <c r="G224" s="774"/>
    </row>
    <row r="225" spans="1:7" ht="12.75" customHeight="1" x14ac:dyDescent="0.2">
      <c r="A225" s="774"/>
      <c r="B225" s="774"/>
      <c r="C225" s="774"/>
      <c r="D225" s="774"/>
      <c r="E225" s="774"/>
      <c r="F225" s="774"/>
      <c r="G225" s="774"/>
    </row>
    <row r="226" spans="1:7" ht="12.75" customHeight="1" x14ac:dyDescent="0.2">
      <c r="A226" s="774"/>
      <c r="B226" s="774"/>
      <c r="C226" s="774"/>
      <c r="D226" s="774"/>
      <c r="E226" s="774"/>
      <c r="F226" s="774"/>
      <c r="G226" s="774"/>
    </row>
    <row r="227" spans="1:7" ht="12.75" customHeight="1" x14ac:dyDescent="0.2">
      <c r="A227" s="774"/>
      <c r="B227" s="774"/>
      <c r="C227" s="774"/>
      <c r="D227" s="774"/>
      <c r="E227" s="774"/>
      <c r="F227" s="774"/>
      <c r="G227" s="774"/>
    </row>
    <row r="228" spans="1:7" ht="12.75" customHeight="1" x14ac:dyDescent="0.2">
      <c r="A228" s="774"/>
      <c r="B228" s="774"/>
      <c r="C228" s="774"/>
      <c r="D228" s="774"/>
      <c r="E228" s="774"/>
      <c r="F228" s="774"/>
      <c r="G228" s="774"/>
    </row>
    <row r="229" spans="1:7" ht="12.75" customHeight="1" x14ac:dyDescent="0.2">
      <c r="A229" s="774"/>
      <c r="B229" s="774"/>
      <c r="C229" s="774"/>
      <c r="D229" s="774"/>
      <c r="E229" s="774"/>
      <c r="F229" s="774"/>
      <c r="G229" s="774"/>
    </row>
    <row r="230" spans="1:7" ht="12.75" customHeight="1" x14ac:dyDescent="0.2">
      <c r="A230" s="774"/>
      <c r="B230" s="774"/>
      <c r="C230" s="774"/>
      <c r="D230" s="774"/>
      <c r="E230" s="774"/>
      <c r="F230" s="774"/>
      <c r="G230" s="774"/>
    </row>
    <row r="231" spans="1:7" ht="12.75" customHeight="1" x14ac:dyDescent="0.2">
      <c r="A231" s="774"/>
      <c r="B231" s="774"/>
      <c r="C231" s="774"/>
      <c r="D231" s="774"/>
      <c r="E231" s="774"/>
      <c r="F231" s="774"/>
      <c r="G231" s="774"/>
    </row>
    <row r="232" spans="1:7" ht="12.75" customHeight="1" x14ac:dyDescent="0.2">
      <c r="A232" s="774"/>
      <c r="B232" s="774"/>
      <c r="C232" s="774"/>
      <c r="D232" s="774"/>
      <c r="E232" s="774"/>
      <c r="F232" s="774"/>
      <c r="G232" s="774"/>
    </row>
    <row r="233" spans="1:7" ht="12.75" customHeight="1" x14ac:dyDescent="0.2">
      <c r="A233" s="774"/>
      <c r="B233" s="774"/>
      <c r="C233" s="774"/>
      <c r="D233" s="774"/>
      <c r="E233" s="774"/>
      <c r="F233" s="774"/>
      <c r="G233" s="774"/>
    </row>
    <row r="234" spans="1:7" ht="12.75" customHeight="1" x14ac:dyDescent="0.2">
      <c r="A234" s="774"/>
      <c r="B234" s="774"/>
      <c r="C234" s="774"/>
      <c r="D234" s="774"/>
      <c r="E234" s="774"/>
      <c r="F234" s="774"/>
      <c r="G234" s="774"/>
    </row>
    <row r="235" spans="1:7" ht="12.75" customHeight="1" x14ac:dyDescent="0.2">
      <c r="A235" s="774"/>
      <c r="B235" s="774"/>
      <c r="C235" s="774"/>
      <c r="D235" s="774"/>
      <c r="E235" s="774"/>
      <c r="F235" s="774"/>
      <c r="G235" s="774"/>
    </row>
    <row r="236" spans="1:7" ht="12.75" customHeight="1" x14ac:dyDescent="0.2">
      <c r="A236" s="774"/>
      <c r="B236" s="774"/>
      <c r="C236" s="774"/>
      <c r="D236" s="774"/>
      <c r="E236" s="774"/>
      <c r="F236" s="774"/>
      <c r="G236" s="774"/>
    </row>
    <row r="237" spans="1:7" ht="12.75" customHeight="1" x14ac:dyDescent="0.2">
      <c r="A237" s="774"/>
      <c r="B237" s="774"/>
      <c r="C237" s="774"/>
      <c r="D237" s="774"/>
      <c r="E237" s="774"/>
      <c r="F237" s="774"/>
      <c r="G237" s="774"/>
    </row>
    <row r="238" spans="1:7" ht="12.75" customHeight="1" x14ac:dyDescent="0.2">
      <c r="A238" s="774"/>
      <c r="B238" s="774"/>
      <c r="C238" s="774"/>
      <c r="D238" s="774"/>
      <c r="E238" s="774"/>
      <c r="F238" s="774"/>
      <c r="G238" s="774"/>
    </row>
    <row r="239" spans="1:7" ht="12.75" customHeight="1" x14ac:dyDescent="0.2">
      <c r="A239" s="774"/>
      <c r="B239" s="774"/>
      <c r="C239" s="774"/>
      <c r="D239" s="774"/>
      <c r="E239" s="774"/>
      <c r="F239" s="774"/>
      <c r="G239" s="774"/>
    </row>
    <row r="240" spans="1:7" ht="12.75" customHeight="1" x14ac:dyDescent="0.2">
      <c r="A240" s="774"/>
      <c r="B240" s="774"/>
      <c r="C240" s="774"/>
      <c r="D240" s="774"/>
      <c r="E240" s="774"/>
      <c r="F240" s="774"/>
      <c r="G240" s="774"/>
    </row>
    <row r="241" spans="1:7" ht="12.75" customHeight="1" x14ac:dyDescent="0.2">
      <c r="A241" s="774"/>
      <c r="B241" s="774"/>
      <c r="C241" s="774"/>
      <c r="D241" s="774"/>
      <c r="E241" s="774"/>
      <c r="F241" s="774"/>
      <c r="G241" s="774"/>
    </row>
    <row r="242" spans="1:7" ht="12.75" customHeight="1" x14ac:dyDescent="0.2">
      <c r="A242" s="774"/>
      <c r="B242" s="774"/>
      <c r="C242" s="774"/>
      <c r="D242" s="774"/>
      <c r="E242" s="774"/>
      <c r="F242" s="774"/>
      <c r="G242" s="774"/>
    </row>
    <row r="243" spans="1:7" ht="12.75" customHeight="1" x14ac:dyDescent="0.2">
      <c r="A243" s="774"/>
      <c r="B243" s="774"/>
      <c r="C243" s="774"/>
      <c r="D243" s="774"/>
      <c r="E243" s="774"/>
      <c r="F243" s="774"/>
      <c r="G243" s="774"/>
    </row>
    <row r="244" spans="1:7" ht="12.75" customHeight="1" x14ac:dyDescent="0.2">
      <c r="A244" s="774"/>
      <c r="B244" s="774"/>
      <c r="C244" s="774"/>
      <c r="D244" s="774"/>
      <c r="E244" s="774"/>
      <c r="F244" s="774"/>
      <c r="G244" s="774"/>
    </row>
    <row r="245" spans="1:7" ht="12.75" customHeight="1" x14ac:dyDescent="0.2">
      <c r="A245" s="774"/>
      <c r="B245" s="774"/>
      <c r="C245" s="774"/>
      <c r="D245" s="774"/>
      <c r="E245" s="774"/>
      <c r="F245" s="774"/>
      <c r="G245" s="774"/>
    </row>
    <row r="246" spans="1:7" ht="12.75" customHeight="1" x14ac:dyDescent="0.2">
      <c r="A246" s="774"/>
      <c r="B246" s="774"/>
      <c r="C246" s="774"/>
      <c r="D246" s="774"/>
      <c r="E246" s="774"/>
      <c r="F246" s="774"/>
      <c r="G246" s="774"/>
    </row>
    <row r="247" spans="1:7" ht="12.75" customHeight="1" x14ac:dyDescent="0.2">
      <c r="A247" s="774"/>
      <c r="B247" s="774"/>
      <c r="C247" s="774"/>
      <c r="D247" s="774"/>
      <c r="E247" s="774"/>
      <c r="F247" s="774"/>
      <c r="G247" s="774"/>
    </row>
    <row r="248" spans="1:7" ht="12.75" customHeight="1" x14ac:dyDescent="0.2">
      <c r="A248" s="774"/>
      <c r="B248" s="774"/>
      <c r="C248" s="774"/>
      <c r="D248" s="774"/>
      <c r="E248" s="774"/>
      <c r="F248" s="774"/>
      <c r="G248" s="774"/>
    </row>
    <row r="249" spans="1:7" ht="12.75" customHeight="1" x14ac:dyDescent="0.2">
      <c r="A249" s="774"/>
      <c r="B249" s="774"/>
      <c r="C249" s="774"/>
      <c r="D249" s="774"/>
      <c r="E249" s="774"/>
      <c r="F249" s="774"/>
      <c r="G249" s="774"/>
    </row>
    <row r="250" spans="1:7" ht="12.75" customHeight="1" x14ac:dyDescent="0.2">
      <c r="A250" s="774"/>
      <c r="B250" s="774"/>
      <c r="C250" s="774"/>
      <c r="D250" s="774"/>
      <c r="E250" s="774"/>
      <c r="F250" s="774"/>
      <c r="G250" s="774"/>
    </row>
    <row r="251" spans="1:7" ht="12.75" customHeight="1" x14ac:dyDescent="0.2">
      <c r="A251" s="774"/>
      <c r="B251" s="774"/>
      <c r="C251" s="774"/>
      <c r="D251" s="774"/>
      <c r="E251" s="774"/>
      <c r="F251" s="774"/>
      <c r="G251" s="774"/>
    </row>
    <row r="252" spans="1:7" ht="12.75" customHeight="1" x14ac:dyDescent="0.2">
      <c r="A252" s="774"/>
      <c r="B252" s="774"/>
      <c r="C252" s="774"/>
      <c r="D252" s="774"/>
      <c r="E252" s="774"/>
      <c r="F252" s="774"/>
      <c r="G252" s="774"/>
    </row>
    <row r="253" spans="1:7" ht="12.75" customHeight="1" x14ac:dyDescent="0.2">
      <c r="A253" s="774"/>
      <c r="B253" s="774"/>
      <c r="C253" s="774"/>
      <c r="D253" s="774"/>
      <c r="E253" s="774"/>
      <c r="F253" s="774"/>
      <c r="G253" s="774"/>
    </row>
    <row r="254" spans="1:7" ht="12.75" customHeight="1" x14ac:dyDescent="0.2">
      <c r="A254" s="774"/>
      <c r="B254" s="774"/>
      <c r="C254" s="774"/>
      <c r="D254" s="774"/>
      <c r="E254" s="774"/>
      <c r="F254" s="774"/>
      <c r="G254" s="774"/>
    </row>
    <row r="255" spans="1:7" ht="12.75" customHeight="1" x14ac:dyDescent="0.2">
      <c r="A255" s="774"/>
      <c r="B255" s="774"/>
      <c r="C255" s="774"/>
      <c r="D255" s="774"/>
      <c r="E255" s="774"/>
      <c r="F255" s="774"/>
      <c r="G255" s="774"/>
    </row>
    <row r="256" spans="1:7" ht="12.75" customHeight="1" x14ac:dyDescent="0.2">
      <c r="A256" s="774"/>
      <c r="B256" s="774"/>
      <c r="C256" s="774"/>
      <c r="D256" s="774"/>
      <c r="E256" s="774"/>
      <c r="F256" s="774"/>
      <c r="G256" s="774"/>
    </row>
    <row r="257" spans="1:7" ht="12.75" customHeight="1" x14ac:dyDescent="0.2">
      <c r="A257" s="774"/>
      <c r="B257" s="774"/>
      <c r="C257" s="774"/>
      <c r="D257" s="774"/>
      <c r="E257" s="774"/>
      <c r="F257" s="774"/>
      <c r="G257" s="774"/>
    </row>
    <row r="258" spans="1:7" ht="12.75" customHeight="1" x14ac:dyDescent="0.2">
      <c r="A258" s="774"/>
      <c r="B258" s="774"/>
      <c r="C258" s="774"/>
      <c r="D258" s="774"/>
      <c r="E258" s="774"/>
      <c r="F258" s="774"/>
      <c r="G258" s="774"/>
    </row>
    <row r="259" spans="1:7" ht="12.75" customHeight="1" x14ac:dyDescent="0.2">
      <c r="A259" s="774"/>
      <c r="B259" s="774"/>
      <c r="C259" s="774"/>
      <c r="D259" s="774"/>
      <c r="E259" s="774"/>
      <c r="F259" s="774"/>
      <c r="G259" s="774"/>
    </row>
    <row r="260" spans="1:7" ht="12.75" customHeight="1" x14ac:dyDescent="0.2">
      <c r="A260" s="774"/>
      <c r="B260" s="774"/>
      <c r="C260" s="774"/>
      <c r="D260" s="774"/>
      <c r="E260" s="774"/>
      <c r="F260" s="774"/>
      <c r="G260" s="774"/>
    </row>
    <row r="261" spans="1:7" ht="12.75" customHeight="1" x14ac:dyDescent="0.2">
      <c r="A261" s="774"/>
      <c r="B261" s="774"/>
      <c r="C261" s="774"/>
      <c r="D261" s="774"/>
      <c r="E261" s="774"/>
      <c r="F261" s="774"/>
      <c r="G261" s="774"/>
    </row>
    <row r="262" spans="1:7" ht="12.75" customHeight="1" x14ac:dyDescent="0.2">
      <c r="A262" s="774"/>
      <c r="B262" s="774"/>
      <c r="C262" s="774"/>
      <c r="D262" s="774"/>
      <c r="E262" s="774"/>
      <c r="F262" s="774"/>
      <c r="G262" s="774"/>
    </row>
    <row r="263" spans="1:7" ht="12.75" customHeight="1" x14ac:dyDescent="0.2">
      <c r="A263" s="774"/>
      <c r="B263" s="774"/>
      <c r="C263" s="774"/>
      <c r="D263" s="774"/>
      <c r="E263" s="774"/>
      <c r="F263" s="774"/>
      <c r="G263" s="774"/>
    </row>
    <row r="264" spans="1:7" ht="12.75" customHeight="1" x14ac:dyDescent="0.2">
      <c r="A264" s="774"/>
      <c r="B264" s="774"/>
      <c r="C264" s="774"/>
      <c r="D264" s="774"/>
      <c r="E264" s="774"/>
      <c r="F264" s="774"/>
      <c r="G264" s="774"/>
    </row>
    <row r="265" spans="1:7" ht="12.75" customHeight="1" x14ac:dyDescent="0.2">
      <c r="A265" s="774"/>
      <c r="B265" s="774"/>
      <c r="C265" s="774"/>
      <c r="D265" s="774"/>
      <c r="E265" s="774"/>
      <c r="F265" s="774"/>
      <c r="G265" s="774"/>
    </row>
    <row r="266" spans="1:7" ht="12.75" customHeight="1" x14ac:dyDescent="0.2">
      <c r="A266" s="774"/>
      <c r="B266" s="774"/>
      <c r="C266" s="774"/>
      <c r="D266" s="774"/>
      <c r="E266" s="774"/>
      <c r="F266" s="774"/>
      <c r="G266" s="774"/>
    </row>
    <row r="267" spans="1:7" ht="12.75" customHeight="1" x14ac:dyDescent="0.2">
      <c r="A267" s="774"/>
      <c r="B267" s="774"/>
      <c r="C267" s="774"/>
      <c r="D267" s="774"/>
      <c r="E267" s="774"/>
      <c r="F267" s="774"/>
      <c r="G267" s="774"/>
    </row>
    <row r="268" spans="1:7" ht="12.75" customHeight="1" x14ac:dyDescent="0.2">
      <c r="A268" s="774"/>
      <c r="B268" s="774"/>
      <c r="C268" s="774"/>
      <c r="D268" s="774"/>
      <c r="E268" s="774"/>
      <c r="F268" s="774"/>
      <c r="G268" s="774"/>
    </row>
    <row r="269" spans="1:7" ht="12.75" customHeight="1" x14ac:dyDescent="0.2">
      <c r="A269" s="774"/>
      <c r="B269" s="774"/>
      <c r="C269" s="774"/>
      <c r="D269" s="774"/>
      <c r="E269" s="774"/>
      <c r="F269" s="774"/>
      <c r="G269" s="774"/>
    </row>
    <row r="270" spans="1:7" ht="12.75" customHeight="1" x14ac:dyDescent="0.2">
      <c r="A270" s="774"/>
      <c r="B270" s="774"/>
      <c r="C270" s="774"/>
      <c r="D270" s="774"/>
      <c r="E270" s="774"/>
      <c r="F270" s="774"/>
      <c r="G270" s="774"/>
    </row>
    <row r="271" spans="1:7" ht="12.75" customHeight="1" x14ac:dyDescent="0.2">
      <c r="A271" s="774"/>
      <c r="B271" s="774"/>
      <c r="C271" s="774"/>
      <c r="D271" s="774"/>
      <c r="E271" s="774"/>
      <c r="F271" s="774"/>
      <c r="G271" s="774"/>
    </row>
    <row r="272" spans="1:7" ht="12.75" customHeight="1" x14ac:dyDescent="0.2">
      <c r="A272" s="774"/>
      <c r="B272" s="774"/>
      <c r="C272" s="774"/>
      <c r="D272" s="774"/>
      <c r="E272" s="774"/>
      <c r="F272" s="774"/>
      <c r="G272" s="774"/>
    </row>
    <row r="273" spans="1:7" ht="12.75" customHeight="1" x14ac:dyDescent="0.2">
      <c r="A273" s="774"/>
      <c r="B273" s="774"/>
      <c r="C273" s="774"/>
      <c r="D273" s="774"/>
      <c r="E273" s="774"/>
      <c r="F273" s="774"/>
      <c r="G273" s="774"/>
    </row>
    <row r="274" spans="1:7" ht="12.75" customHeight="1" x14ac:dyDescent="0.2">
      <c r="A274" s="774"/>
      <c r="B274" s="774"/>
      <c r="C274" s="774"/>
      <c r="D274" s="774"/>
      <c r="E274" s="774"/>
      <c r="F274" s="774"/>
      <c r="G274" s="774"/>
    </row>
    <row r="275" spans="1:7" ht="12.75" customHeight="1" x14ac:dyDescent="0.2">
      <c r="A275" s="774"/>
      <c r="B275" s="774"/>
      <c r="C275" s="774"/>
      <c r="D275" s="774"/>
      <c r="E275" s="774"/>
      <c r="F275" s="774"/>
      <c r="G275" s="774"/>
    </row>
    <row r="276" spans="1:7" ht="12.75" customHeight="1" x14ac:dyDescent="0.2">
      <c r="A276" s="774"/>
      <c r="B276" s="774"/>
      <c r="C276" s="774"/>
      <c r="D276" s="774"/>
      <c r="E276" s="774"/>
      <c r="F276" s="774"/>
      <c r="G276" s="774"/>
    </row>
    <row r="277" spans="1:7" ht="12.75" customHeight="1" x14ac:dyDescent="0.2">
      <c r="A277" s="774"/>
      <c r="B277" s="774"/>
      <c r="C277" s="774"/>
      <c r="D277" s="774"/>
      <c r="E277" s="774"/>
      <c r="F277" s="774"/>
      <c r="G277" s="774"/>
    </row>
    <row r="278" spans="1:7" ht="12.75" customHeight="1" x14ac:dyDescent="0.2">
      <c r="A278" s="774"/>
      <c r="B278" s="774"/>
      <c r="C278" s="774"/>
      <c r="D278" s="774"/>
      <c r="E278" s="774"/>
      <c r="F278" s="774"/>
      <c r="G278" s="774"/>
    </row>
    <row r="279" spans="1:7" ht="12.75" customHeight="1" x14ac:dyDescent="0.2">
      <c r="A279" s="774"/>
      <c r="B279" s="774"/>
      <c r="C279" s="774"/>
      <c r="D279" s="774"/>
      <c r="E279" s="774"/>
      <c r="F279" s="774"/>
      <c r="G279" s="774"/>
    </row>
    <row r="280" spans="1:7" ht="12.75" customHeight="1" x14ac:dyDescent="0.2">
      <c r="A280" s="774"/>
      <c r="B280" s="774"/>
      <c r="C280" s="774"/>
      <c r="D280" s="774"/>
      <c r="E280" s="774"/>
      <c r="F280" s="774"/>
      <c r="G280" s="774"/>
    </row>
    <row r="281" spans="1:7" ht="12.75" customHeight="1" x14ac:dyDescent="0.2">
      <c r="A281" s="774"/>
      <c r="B281" s="774"/>
      <c r="C281" s="774"/>
      <c r="D281" s="774"/>
      <c r="E281" s="774"/>
      <c r="F281" s="774"/>
      <c r="G281" s="774"/>
    </row>
    <row r="282" spans="1:7" ht="12.75" customHeight="1" x14ac:dyDescent="0.2">
      <c r="A282" s="774"/>
      <c r="B282" s="774"/>
      <c r="C282" s="774"/>
      <c r="D282" s="774"/>
      <c r="E282" s="774"/>
      <c r="F282" s="774"/>
      <c r="G282" s="774"/>
    </row>
    <row r="283" spans="1:7" ht="12.75" customHeight="1" x14ac:dyDescent="0.2">
      <c r="A283" s="774"/>
      <c r="B283" s="774"/>
      <c r="C283" s="774"/>
      <c r="D283" s="774"/>
      <c r="E283" s="774"/>
      <c r="F283" s="774"/>
      <c r="G283" s="774"/>
    </row>
    <row r="284" spans="1:7" ht="12.75" customHeight="1" x14ac:dyDescent="0.2">
      <c r="A284" s="774"/>
      <c r="B284" s="774"/>
      <c r="C284" s="774"/>
      <c r="D284" s="774"/>
      <c r="E284" s="774"/>
      <c r="F284" s="774"/>
      <c r="G284" s="774"/>
    </row>
    <row r="285" spans="1:7" ht="12.75" customHeight="1" x14ac:dyDescent="0.2">
      <c r="A285" s="774"/>
      <c r="B285" s="774"/>
      <c r="C285" s="774"/>
      <c r="D285" s="774"/>
      <c r="E285" s="774"/>
      <c r="F285" s="774"/>
      <c r="G285" s="774"/>
    </row>
    <row r="286" spans="1:7" ht="12.75" customHeight="1" x14ac:dyDescent="0.2">
      <c r="A286" s="774"/>
      <c r="B286" s="774"/>
      <c r="C286" s="774"/>
      <c r="D286" s="774"/>
      <c r="E286" s="774"/>
      <c r="F286" s="774"/>
      <c r="G286" s="774"/>
    </row>
    <row r="287" spans="1:7" ht="12.75" customHeight="1" x14ac:dyDescent="0.2">
      <c r="A287" s="774"/>
      <c r="B287" s="774"/>
      <c r="C287" s="774"/>
      <c r="D287" s="774"/>
      <c r="E287" s="774"/>
      <c r="F287" s="774"/>
      <c r="G287" s="774"/>
    </row>
    <row r="288" spans="1:7" ht="12.75" customHeight="1" x14ac:dyDescent="0.2">
      <c r="A288" s="774"/>
      <c r="B288" s="774"/>
      <c r="C288" s="774"/>
      <c r="D288" s="774"/>
      <c r="E288" s="774"/>
      <c r="F288" s="774"/>
      <c r="G288" s="774"/>
    </row>
    <row r="289" spans="1:7" ht="12.75" customHeight="1" x14ac:dyDescent="0.2">
      <c r="A289" s="774"/>
      <c r="B289" s="774"/>
      <c r="C289" s="774"/>
      <c r="D289" s="774"/>
      <c r="E289" s="774"/>
      <c r="F289" s="774"/>
      <c r="G289" s="774"/>
    </row>
    <row r="290" spans="1:7" ht="12.75" customHeight="1" x14ac:dyDescent="0.2">
      <c r="A290" s="774"/>
      <c r="B290" s="774"/>
      <c r="C290" s="774"/>
      <c r="D290" s="774"/>
      <c r="E290" s="774"/>
      <c r="F290" s="774"/>
      <c r="G290" s="774"/>
    </row>
    <row r="291" spans="1:7" ht="12.75" customHeight="1" x14ac:dyDescent="0.2">
      <c r="A291" s="774"/>
      <c r="B291" s="774"/>
      <c r="C291" s="774"/>
      <c r="D291" s="774"/>
      <c r="E291" s="774"/>
      <c r="F291" s="774"/>
      <c r="G291" s="774"/>
    </row>
    <row r="292" spans="1:7" ht="12.75" customHeight="1" x14ac:dyDescent="0.2">
      <c r="A292" s="774"/>
      <c r="B292" s="774"/>
      <c r="C292" s="774"/>
      <c r="D292" s="774"/>
      <c r="E292" s="774"/>
      <c r="F292" s="774"/>
      <c r="G292" s="774"/>
    </row>
    <row r="293" spans="1:7" ht="12.75" customHeight="1" x14ac:dyDescent="0.2">
      <c r="A293" s="774"/>
      <c r="B293" s="774"/>
      <c r="C293" s="774"/>
      <c r="D293" s="774"/>
      <c r="E293" s="774"/>
      <c r="F293" s="774"/>
      <c r="G293" s="774"/>
    </row>
    <row r="294" spans="1:7" ht="12.75" customHeight="1" x14ac:dyDescent="0.2">
      <c r="A294" s="774"/>
      <c r="B294" s="774"/>
      <c r="C294" s="774"/>
      <c r="D294" s="774"/>
      <c r="E294" s="774"/>
      <c r="F294" s="774"/>
      <c r="G294" s="774"/>
    </row>
    <row r="295" spans="1:7" ht="12.75" customHeight="1" x14ac:dyDescent="0.2">
      <c r="A295" s="774"/>
      <c r="B295" s="774"/>
      <c r="C295" s="774"/>
      <c r="D295" s="774"/>
      <c r="E295" s="774"/>
      <c r="F295" s="774"/>
      <c r="G295" s="774"/>
    </row>
    <row r="296" spans="1:7" ht="12.75" customHeight="1" x14ac:dyDescent="0.2">
      <c r="A296" s="774"/>
      <c r="B296" s="774"/>
      <c r="C296" s="774"/>
      <c r="D296" s="774"/>
      <c r="E296" s="774"/>
      <c r="F296" s="774"/>
      <c r="G296" s="774"/>
    </row>
    <row r="297" spans="1:7" ht="12.75" customHeight="1" x14ac:dyDescent="0.2">
      <c r="A297" s="774"/>
      <c r="B297" s="774"/>
      <c r="C297" s="774"/>
      <c r="D297" s="774"/>
      <c r="E297" s="774"/>
      <c r="F297" s="774"/>
      <c r="G297" s="774"/>
    </row>
    <row r="298" spans="1:7" ht="12.75" customHeight="1" x14ac:dyDescent="0.2">
      <c r="A298" s="774"/>
      <c r="B298" s="774"/>
      <c r="C298" s="774"/>
      <c r="D298" s="774"/>
      <c r="E298" s="774"/>
      <c r="F298" s="774"/>
      <c r="G298" s="774"/>
    </row>
    <row r="299" spans="1:7" ht="12.75" customHeight="1" x14ac:dyDescent="0.2">
      <c r="A299" s="774"/>
      <c r="B299" s="774"/>
      <c r="C299" s="774"/>
      <c r="D299" s="774"/>
      <c r="E299" s="774"/>
      <c r="F299" s="774"/>
      <c r="G299" s="774"/>
    </row>
    <row r="300" spans="1:7" ht="12.75" customHeight="1" x14ac:dyDescent="0.2">
      <c r="A300" s="774"/>
      <c r="B300" s="774"/>
      <c r="C300" s="774"/>
      <c r="D300" s="774"/>
      <c r="E300" s="774"/>
      <c r="F300" s="774"/>
      <c r="G300" s="774"/>
    </row>
    <row r="301" spans="1:7" ht="12.75" customHeight="1" x14ac:dyDescent="0.2">
      <c r="A301" s="774"/>
      <c r="B301" s="774"/>
      <c r="C301" s="774"/>
      <c r="D301" s="774"/>
      <c r="E301" s="774"/>
      <c r="F301" s="774"/>
      <c r="G301" s="774"/>
    </row>
    <row r="302" spans="1:7" ht="12.75" customHeight="1" x14ac:dyDescent="0.2">
      <c r="A302" s="774"/>
      <c r="B302" s="774"/>
      <c r="C302" s="774"/>
      <c r="D302" s="774"/>
      <c r="E302" s="774"/>
      <c r="F302" s="774"/>
      <c r="G302" s="774"/>
    </row>
    <row r="303" spans="1:7" ht="12.75" customHeight="1" x14ac:dyDescent="0.2">
      <c r="A303" s="774"/>
      <c r="B303" s="774"/>
      <c r="C303" s="774"/>
      <c r="D303" s="774"/>
      <c r="E303" s="774"/>
      <c r="F303" s="774"/>
      <c r="G303" s="774"/>
    </row>
    <row r="304" spans="1:7" ht="12.75" customHeight="1" x14ac:dyDescent="0.2">
      <c r="A304" s="774"/>
      <c r="B304" s="774"/>
      <c r="C304" s="774"/>
      <c r="D304" s="774"/>
      <c r="E304" s="774"/>
      <c r="F304" s="774"/>
      <c r="G304" s="774"/>
    </row>
    <row r="305" spans="1:7" ht="12.75" customHeight="1" x14ac:dyDescent="0.2">
      <c r="A305" s="774"/>
      <c r="B305" s="774"/>
      <c r="C305" s="774"/>
      <c r="D305" s="774"/>
      <c r="E305" s="774"/>
      <c r="F305" s="774"/>
      <c r="G305" s="774"/>
    </row>
    <row r="306" spans="1:7" ht="12.75" customHeight="1" x14ac:dyDescent="0.2">
      <c r="A306" s="774"/>
      <c r="B306" s="774"/>
      <c r="C306" s="774"/>
      <c r="D306" s="774"/>
      <c r="E306" s="774"/>
      <c r="F306" s="774"/>
      <c r="G306" s="774"/>
    </row>
    <row r="307" spans="1:7" ht="12.75" customHeight="1" x14ac:dyDescent="0.2">
      <c r="A307" s="774"/>
      <c r="B307" s="774"/>
      <c r="C307" s="774"/>
      <c r="D307" s="774"/>
      <c r="E307" s="774"/>
      <c r="F307" s="774"/>
      <c r="G307" s="774"/>
    </row>
    <row r="308" spans="1:7" ht="12.75" customHeight="1" x14ac:dyDescent="0.2">
      <c r="A308" s="774"/>
      <c r="B308" s="774"/>
      <c r="C308" s="774"/>
      <c r="D308" s="774"/>
      <c r="E308" s="774"/>
      <c r="F308" s="774"/>
      <c r="G308" s="774"/>
    </row>
    <row r="309" spans="1:7" ht="12.75" customHeight="1" x14ac:dyDescent="0.2">
      <c r="A309" s="774"/>
      <c r="B309" s="774"/>
      <c r="C309" s="774"/>
      <c r="D309" s="774"/>
      <c r="E309" s="774"/>
      <c r="F309" s="774"/>
      <c r="G309" s="774"/>
    </row>
    <row r="310" spans="1:7" ht="12.75" customHeight="1" x14ac:dyDescent="0.2">
      <c r="A310" s="774"/>
      <c r="B310" s="774"/>
      <c r="C310" s="774"/>
      <c r="D310" s="774"/>
      <c r="E310" s="774"/>
      <c r="F310" s="774"/>
      <c r="G310" s="774"/>
    </row>
    <row r="311" spans="1:7" ht="12.75" customHeight="1" x14ac:dyDescent="0.2">
      <c r="A311" s="774"/>
      <c r="B311" s="774"/>
      <c r="C311" s="774"/>
      <c r="D311" s="774"/>
      <c r="E311" s="774"/>
      <c r="F311" s="774"/>
      <c r="G311" s="774"/>
    </row>
    <row r="312" spans="1:7" ht="12.75" customHeight="1" x14ac:dyDescent="0.2">
      <c r="A312" s="774"/>
      <c r="B312" s="774"/>
      <c r="C312" s="774"/>
      <c r="D312" s="774"/>
      <c r="E312" s="774"/>
      <c r="F312" s="774"/>
      <c r="G312" s="774"/>
    </row>
    <row r="313" spans="1:7" ht="12.75" customHeight="1" x14ac:dyDescent="0.2">
      <c r="A313" s="774"/>
      <c r="B313" s="774"/>
      <c r="C313" s="774"/>
      <c r="D313" s="774"/>
      <c r="E313" s="774"/>
      <c r="F313" s="774"/>
      <c r="G313" s="774"/>
    </row>
    <row r="314" spans="1:7" ht="12.75" customHeight="1" x14ac:dyDescent="0.2">
      <c r="A314" s="774"/>
      <c r="B314" s="774"/>
      <c r="C314" s="774"/>
      <c r="D314" s="774"/>
      <c r="E314" s="774"/>
      <c r="F314" s="774"/>
      <c r="G314" s="774"/>
    </row>
    <row r="315" spans="1:7" ht="12.75" customHeight="1" x14ac:dyDescent="0.2">
      <c r="A315" s="774"/>
      <c r="B315" s="774"/>
      <c r="C315" s="774"/>
      <c r="D315" s="774"/>
      <c r="E315" s="774"/>
      <c r="F315" s="774"/>
      <c r="G315" s="774"/>
    </row>
    <row r="316" spans="1:7" ht="12.75" customHeight="1" x14ac:dyDescent="0.2">
      <c r="A316" s="774"/>
      <c r="B316" s="774"/>
      <c r="C316" s="774"/>
      <c r="D316" s="774"/>
      <c r="E316" s="774"/>
      <c r="F316" s="774"/>
      <c r="G316" s="774"/>
    </row>
    <row r="317" spans="1:7" ht="12.75" customHeight="1" x14ac:dyDescent="0.2">
      <c r="A317" s="774"/>
      <c r="B317" s="774"/>
      <c r="C317" s="774"/>
      <c r="D317" s="774"/>
      <c r="E317" s="774"/>
      <c r="F317" s="774"/>
      <c r="G317" s="774"/>
    </row>
    <row r="318" spans="1:7" ht="12.75" customHeight="1" x14ac:dyDescent="0.2">
      <c r="A318" s="774"/>
      <c r="B318" s="774"/>
      <c r="C318" s="774"/>
      <c r="D318" s="774"/>
      <c r="E318" s="774"/>
      <c r="F318" s="774"/>
      <c r="G318" s="774"/>
    </row>
    <row r="319" spans="1:7" ht="12.75" customHeight="1" x14ac:dyDescent="0.2">
      <c r="A319" s="774"/>
      <c r="B319" s="774"/>
      <c r="C319" s="774"/>
      <c r="D319" s="774"/>
      <c r="E319" s="774"/>
      <c r="F319" s="774"/>
      <c r="G319" s="774"/>
    </row>
    <row r="320" spans="1:7" ht="12.75" customHeight="1" x14ac:dyDescent="0.2">
      <c r="A320" s="774"/>
      <c r="B320" s="774"/>
      <c r="C320" s="774"/>
      <c r="D320" s="774"/>
      <c r="E320" s="774"/>
      <c r="F320" s="774"/>
      <c r="G320" s="774"/>
    </row>
    <row r="321" spans="1:7" ht="12.75" customHeight="1" x14ac:dyDescent="0.2">
      <c r="A321" s="774"/>
      <c r="B321" s="774"/>
      <c r="C321" s="774"/>
      <c r="D321" s="774"/>
      <c r="E321" s="774"/>
      <c r="F321" s="774"/>
      <c r="G321" s="774"/>
    </row>
    <row r="322" spans="1:7" ht="12.75" customHeight="1" x14ac:dyDescent="0.2">
      <c r="A322" s="774"/>
      <c r="B322" s="774"/>
      <c r="C322" s="774"/>
      <c r="D322" s="774"/>
      <c r="E322" s="774"/>
      <c r="F322" s="774"/>
      <c r="G322" s="774"/>
    </row>
    <row r="323" spans="1:7" ht="12.75" customHeight="1" x14ac:dyDescent="0.2">
      <c r="A323" s="774"/>
      <c r="B323" s="774"/>
      <c r="C323" s="774"/>
      <c r="D323" s="774"/>
      <c r="E323" s="774"/>
      <c r="F323" s="774"/>
      <c r="G323" s="774"/>
    </row>
    <row r="324" spans="1:7" ht="12.75" customHeight="1" x14ac:dyDescent="0.2">
      <c r="A324" s="774"/>
      <c r="B324" s="774"/>
      <c r="C324" s="774"/>
      <c r="D324" s="774"/>
      <c r="E324" s="774"/>
      <c r="F324" s="774"/>
      <c r="G324" s="774"/>
    </row>
    <row r="325" spans="1:7" ht="12.75" customHeight="1" x14ac:dyDescent="0.2">
      <c r="A325" s="774"/>
      <c r="B325" s="774"/>
      <c r="C325" s="774"/>
      <c r="D325" s="774"/>
      <c r="E325" s="774"/>
      <c r="F325" s="774"/>
      <c r="G325" s="774"/>
    </row>
    <row r="326" spans="1:7" ht="12.75" customHeight="1" x14ac:dyDescent="0.2">
      <c r="A326" s="774"/>
      <c r="B326" s="774"/>
      <c r="C326" s="774"/>
      <c r="D326" s="774"/>
      <c r="E326" s="774"/>
      <c r="F326" s="774"/>
      <c r="G326" s="774"/>
    </row>
    <row r="327" spans="1:7" ht="12.75" customHeight="1" x14ac:dyDescent="0.2">
      <c r="A327" s="774"/>
      <c r="B327" s="774"/>
      <c r="C327" s="774"/>
      <c r="D327" s="774"/>
      <c r="E327" s="774"/>
      <c r="F327" s="774"/>
      <c r="G327" s="774"/>
    </row>
    <row r="328" spans="1:7" ht="12.75" customHeight="1" x14ac:dyDescent="0.2">
      <c r="A328" s="774"/>
      <c r="B328" s="774"/>
      <c r="C328" s="774"/>
      <c r="D328" s="774"/>
      <c r="E328" s="774"/>
      <c r="F328" s="774"/>
      <c r="G328" s="774"/>
    </row>
    <row r="329" spans="1:7" ht="12.75" customHeight="1" x14ac:dyDescent="0.2">
      <c r="A329" s="774"/>
      <c r="B329" s="774"/>
      <c r="C329" s="774"/>
      <c r="D329" s="774"/>
      <c r="E329" s="774"/>
      <c r="F329" s="774"/>
      <c r="G329" s="774"/>
    </row>
    <row r="330" spans="1:7" ht="12.75" customHeight="1" x14ac:dyDescent="0.2">
      <c r="A330" s="774"/>
      <c r="B330" s="774"/>
      <c r="C330" s="774"/>
      <c r="D330" s="774"/>
      <c r="E330" s="774"/>
      <c r="F330" s="774"/>
      <c r="G330" s="774"/>
    </row>
    <row r="331" spans="1:7" ht="12.75" customHeight="1" x14ac:dyDescent="0.2">
      <c r="A331" s="774"/>
      <c r="B331" s="774"/>
      <c r="C331" s="774"/>
      <c r="D331" s="774"/>
      <c r="E331" s="774"/>
      <c r="F331" s="774"/>
      <c r="G331" s="774"/>
    </row>
    <row r="332" spans="1:7" ht="12.75" customHeight="1" x14ac:dyDescent="0.2">
      <c r="A332" s="774"/>
      <c r="B332" s="774"/>
      <c r="C332" s="774"/>
      <c r="D332" s="774"/>
      <c r="E332" s="774"/>
      <c r="F332" s="774"/>
      <c r="G332" s="774"/>
    </row>
    <row r="333" spans="1:7" ht="12.75" customHeight="1" x14ac:dyDescent="0.2">
      <c r="A333" s="774"/>
      <c r="B333" s="774"/>
      <c r="C333" s="774"/>
      <c r="D333" s="774"/>
      <c r="E333" s="774"/>
      <c r="F333" s="774"/>
      <c r="G333" s="774"/>
    </row>
    <row r="334" spans="1:7" ht="12.75" customHeight="1" x14ac:dyDescent="0.2">
      <c r="A334" s="774"/>
      <c r="B334" s="774"/>
      <c r="C334" s="774"/>
      <c r="D334" s="774"/>
      <c r="E334" s="774"/>
      <c r="F334" s="774"/>
      <c r="G334" s="774"/>
    </row>
    <row r="335" spans="1:7" ht="12.75" customHeight="1" x14ac:dyDescent="0.2">
      <c r="A335" s="774"/>
      <c r="B335" s="774"/>
      <c r="C335" s="774"/>
      <c r="D335" s="774"/>
      <c r="E335" s="774"/>
      <c r="F335" s="774"/>
      <c r="G335" s="774"/>
    </row>
    <row r="336" spans="1:7" ht="12.75" customHeight="1" x14ac:dyDescent="0.2">
      <c r="A336" s="774"/>
      <c r="B336" s="774"/>
      <c r="C336" s="774"/>
      <c r="D336" s="774"/>
      <c r="E336" s="774"/>
      <c r="F336" s="774"/>
      <c r="G336" s="774"/>
    </row>
    <row r="337" spans="1:7" ht="12.75" customHeight="1" x14ac:dyDescent="0.2">
      <c r="A337" s="774"/>
      <c r="B337" s="774"/>
      <c r="C337" s="774"/>
      <c r="D337" s="774"/>
      <c r="E337" s="774"/>
      <c r="F337" s="774"/>
      <c r="G337" s="774"/>
    </row>
    <row r="338" spans="1:7" ht="12.75" customHeight="1" x14ac:dyDescent="0.2">
      <c r="A338" s="774"/>
      <c r="B338" s="774"/>
      <c r="C338" s="774"/>
      <c r="D338" s="774"/>
      <c r="E338" s="774"/>
      <c r="F338" s="774"/>
      <c r="G338" s="774"/>
    </row>
    <row r="339" spans="1:7" ht="12.75" customHeight="1" x14ac:dyDescent="0.2">
      <c r="A339" s="774"/>
      <c r="B339" s="774"/>
      <c r="C339" s="774"/>
      <c r="D339" s="774"/>
      <c r="E339" s="774"/>
      <c r="F339" s="774"/>
      <c r="G339" s="774"/>
    </row>
    <row r="340" spans="1:7" ht="12.75" customHeight="1" x14ac:dyDescent="0.2">
      <c r="A340" s="774"/>
      <c r="B340" s="774"/>
      <c r="C340" s="774"/>
      <c r="D340" s="774"/>
      <c r="E340" s="774"/>
      <c r="F340" s="774"/>
      <c r="G340" s="774"/>
    </row>
    <row r="341" spans="1:7" ht="12.75" customHeight="1" x14ac:dyDescent="0.2">
      <c r="A341" s="774"/>
      <c r="B341" s="774"/>
      <c r="C341" s="774"/>
      <c r="D341" s="774"/>
      <c r="E341" s="774"/>
      <c r="F341" s="774"/>
      <c r="G341" s="774"/>
    </row>
    <row r="342" spans="1:7" ht="12.75" customHeight="1" x14ac:dyDescent="0.2">
      <c r="A342" s="774"/>
      <c r="B342" s="774"/>
      <c r="C342" s="774"/>
      <c r="D342" s="774"/>
      <c r="E342" s="774"/>
      <c r="F342" s="774"/>
      <c r="G342" s="774"/>
    </row>
    <row r="343" spans="1:7" ht="12.75" customHeight="1" x14ac:dyDescent="0.2">
      <c r="A343" s="774"/>
      <c r="B343" s="774"/>
      <c r="C343" s="774"/>
      <c r="D343" s="774"/>
      <c r="E343" s="774"/>
      <c r="F343" s="774"/>
      <c r="G343" s="774"/>
    </row>
    <row r="344" spans="1:7" ht="12.75" customHeight="1" x14ac:dyDescent="0.2">
      <c r="A344" s="774"/>
      <c r="B344" s="774"/>
      <c r="C344" s="774"/>
      <c r="D344" s="774"/>
      <c r="E344" s="774"/>
      <c r="F344" s="774"/>
      <c r="G344" s="774"/>
    </row>
    <row r="345" spans="1:7" ht="12.75" customHeight="1" x14ac:dyDescent="0.2">
      <c r="A345" s="774"/>
      <c r="B345" s="774"/>
      <c r="C345" s="774"/>
      <c r="D345" s="774"/>
      <c r="E345" s="774"/>
      <c r="F345" s="774"/>
      <c r="G345" s="774"/>
    </row>
    <row r="346" spans="1:7" ht="12.75" customHeight="1" x14ac:dyDescent="0.2">
      <c r="A346" s="774"/>
      <c r="B346" s="774"/>
      <c r="C346" s="774"/>
      <c r="D346" s="774"/>
      <c r="E346" s="774"/>
      <c r="F346" s="774"/>
      <c r="G346" s="774"/>
    </row>
    <row r="347" spans="1:7" ht="12.75" customHeight="1" x14ac:dyDescent="0.2">
      <c r="A347" s="774"/>
      <c r="B347" s="774"/>
      <c r="C347" s="774"/>
      <c r="D347" s="774"/>
      <c r="E347" s="774"/>
      <c r="F347" s="774"/>
      <c r="G347" s="774"/>
    </row>
    <row r="348" spans="1:7" ht="12.75" customHeight="1" x14ac:dyDescent="0.2">
      <c r="A348" s="774"/>
      <c r="B348" s="774"/>
      <c r="C348" s="774"/>
      <c r="D348" s="774"/>
      <c r="E348" s="774"/>
      <c r="F348" s="774"/>
      <c r="G348" s="774"/>
    </row>
    <row r="349" spans="1:7" ht="12.75" customHeight="1" x14ac:dyDescent="0.2">
      <c r="A349" s="774"/>
      <c r="B349" s="774"/>
      <c r="C349" s="774"/>
      <c r="D349" s="774"/>
      <c r="E349" s="774"/>
      <c r="F349" s="774"/>
      <c r="G349" s="774"/>
    </row>
    <row r="350" spans="1:7" ht="12.75" customHeight="1" x14ac:dyDescent="0.2">
      <c r="A350" s="774"/>
      <c r="B350" s="774"/>
      <c r="C350" s="774"/>
      <c r="D350" s="774"/>
      <c r="E350" s="774"/>
      <c r="F350" s="774"/>
      <c r="G350" s="774"/>
    </row>
    <row r="351" spans="1:7" ht="12.75" customHeight="1" x14ac:dyDescent="0.2">
      <c r="A351" s="774"/>
      <c r="B351" s="774"/>
      <c r="C351" s="774"/>
      <c r="D351" s="774"/>
      <c r="E351" s="774"/>
      <c r="F351" s="774"/>
      <c r="G351" s="774"/>
    </row>
    <row r="352" spans="1:7" ht="12.75" customHeight="1" x14ac:dyDescent="0.2">
      <c r="A352" s="774"/>
      <c r="B352" s="774"/>
      <c r="C352" s="774"/>
      <c r="D352" s="774"/>
      <c r="E352" s="774"/>
      <c r="F352" s="774"/>
      <c r="G352" s="774"/>
    </row>
    <row r="353" spans="1:7" ht="12.75" customHeight="1" x14ac:dyDescent="0.2">
      <c r="A353" s="774"/>
      <c r="B353" s="774"/>
      <c r="C353" s="774"/>
      <c r="D353" s="774"/>
      <c r="E353" s="774"/>
      <c r="F353" s="774"/>
      <c r="G353" s="774"/>
    </row>
    <row r="354" spans="1:7" ht="12.75" customHeight="1" x14ac:dyDescent="0.2">
      <c r="A354" s="774"/>
      <c r="B354" s="774"/>
      <c r="C354" s="774"/>
      <c r="D354" s="774"/>
      <c r="E354" s="774"/>
      <c r="F354" s="774"/>
      <c r="G354" s="774"/>
    </row>
    <row r="355" spans="1:7" ht="12.75" customHeight="1" x14ac:dyDescent="0.2">
      <c r="A355" s="774"/>
      <c r="B355" s="774"/>
      <c r="C355" s="774"/>
      <c r="D355" s="774"/>
      <c r="E355" s="774"/>
      <c r="F355" s="774"/>
      <c r="G355" s="774"/>
    </row>
    <row r="356" spans="1:7" ht="12.75" customHeight="1" x14ac:dyDescent="0.2">
      <c r="A356" s="774"/>
      <c r="B356" s="774"/>
      <c r="C356" s="774"/>
      <c r="D356" s="774"/>
      <c r="E356" s="774"/>
      <c r="F356" s="774"/>
      <c r="G356" s="774"/>
    </row>
    <row r="357" spans="1:7" ht="12.75" customHeight="1" x14ac:dyDescent="0.2">
      <c r="A357" s="774"/>
      <c r="B357" s="774"/>
      <c r="C357" s="774"/>
      <c r="D357" s="774"/>
      <c r="E357" s="774"/>
      <c r="F357" s="774"/>
      <c r="G357" s="774"/>
    </row>
    <row r="358" spans="1:7" ht="12.75" customHeight="1" x14ac:dyDescent="0.2">
      <c r="A358" s="774"/>
      <c r="B358" s="774"/>
      <c r="C358" s="774"/>
      <c r="D358" s="774"/>
      <c r="E358" s="774"/>
      <c r="F358" s="774"/>
      <c r="G358" s="774"/>
    </row>
    <row r="359" spans="1:7" ht="12.75" customHeight="1" x14ac:dyDescent="0.2">
      <c r="A359" s="774"/>
      <c r="B359" s="774"/>
      <c r="C359" s="774"/>
      <c r="D359" s="774"/>
      <c r="E359" s="774"/>
      <c r="F359" s="774"/>
      <c r="G359" s="774"/>
    </row>
    <row r="360" spans="1:7" ht="12.75" customHeight="1" x14ac:dyDescent="0.2">
      <c r="A360" s="774"/>
      <c r="B360" s="774"/>
      <c r="C360" s="774"/>
      <c r="D360" s="774"/>
      <c r="E360" s="774"/>
      <c r="F360" s="774"/>
      <c r="G360" s="774"/>
    </row>
    <row r="361" spans="1:7" ht="12.75" customHeight="1" x14ac:dyDescent="0.2">
      <c r="A361" s="774"/>
      <c r="B361" s="774"/>
      <c r="C361" s="774"/>
      <c r="D361" s="774"/>
      <c r="E361" s="774"/>
      <c r="F361" s="774"/>
      <c r="G361" s="774"/>
    </row>
    <row r="362" spans="1:7" ht="12.75" customHeight="1" x14ac:dyDescent="0.2">
      <c r="A362" s="774"/>
      <c r="B362" s="774"/>
      <c r="C362" s="774"/>
      <c r="D362" s="774"/>
      <c r="E362" s="774"/>
      <c r="F362" s="774"/>
      <c r="G362" s="774"/>
    </row>
    <row r="363" spans="1:7" ht="12.75" customHeight="1" x14ac:dyDescent="0.2">
      <c r="A363" s="774"/>
      <c r="B363" s="774"/>
      <c r="C363" s="774"/>
      <c r="D363" s="774"/>
      <c r="E363" s="774"/>
      <c r="F363" s="774"/>
      <c r="G363" s="774"/>
    </row>
    <row r="364" spans="1:7" ht="12.75" customHeight="1" x14ac:dyDescent="0.2">
      <c r="A364" s="774"/>
      <c r="B364" s="774"/>
      <c r="C364" s="774"/>
      <c r="D364" s="774"/>
      <c r="E364" s="774"/>
      <c r="F364" s="774"/>
      <c r="G364" s="774"/>
    </row>
    <row r="365" spans="1:7" ht="12.75" customHeight="1" x14ac:dyDescent="0.2">
      <c r="A365" s="774"/>
      <c r="B365" s="774"/>
      <c r="C365" s="774"/>
      <c r="D365" s="774"/>
      <c r="E365" s="774"/>
      <c r="F365" s="774"/>
      <c r="G365" s="774"/>
    </row>
    <row r="366" spans="1:7" ht="12.75" customHeight="1" x14ac:dyDescent="0.2">
      <c r="A366" s="774"/>
      <c r="B366" s="774"/>
      <c r="C366" s="774"/>
      <c r="D366" s="774"/>
      <c r="E366" s="774"/>
      <c r="F366" s="774"/>
      <c r="G366" s="774"/>
    </row>
    <row r="367" spans="1:7" ht="12.75" customHeight="1" x14ac:dyDescent="0.2">
      <c r="A367" s="774"/>
      <c r="B367" s="774"/>
      <c r="C367" s="774"/>
      <c r="D367" s="774"/>
      <c r="E367" s="774"/>
      <c r="F367" s="774"/>
      <c r="G367" s="774"/>
    </row>
    <row r="368" spans="1:7" ht="12.75" customHeight="1" x14ac:dyDescent="0.2">
      <c r="A368" s="774"/>
      <c r="B368" s="774"/>
      <c r="C368" s="774"/>
      <c r="D368" s="774"/>
      <c r="E368" s="774"/>
      <c r="F368" s="774"/>
      <c r="G368" s="774"/>
    </row>
    <row r="369" spans="1:7" ht="12.75" customHeight="1" x14ac:dyDescent="0.2">
      <c r="A369" s="774"/>
      <c r="B369" s="774"/>
      <c r="C369" s="774"/>
      <c r="D369" s="774"/>
      <c r="E369" s="774"/>
      <c r="F369" s="774"/>
      <c r="G369" s="774"/>
    </row>
    <row r="370" spans="1:7" ht="12.75" customHeight="1" x14ac:dyDescent="0.2">
      <c r="A370" s="774"/>
      <c r="B370" s="774"/>
      <c r="C370" s="774"/>
      <c r="D370" s="774"/>
      <c r="E370" s="774"/>
      <c r="F370" s="774"/>
      <c r="G370" s="774"/>
    </row>
    <row r="371" spans="1:7" ht="12.75" customHeight="1" x14ac:dyDescent="0.2">
      <c r="A371" s="774"/>
      <c r="B371" s="774"/>
      <c r="C371" s="774"/>
      <c r="D371" s="774"/>
      <c r="E371" s="774"/>
      <c r="F371" s="774"/>
      <c r="G371" s="774"/>
    </row>
    <row r="372" spans="1:7" ht="12.75" customHeight="1" x14ac:dyDescent="0.2">
      <c r="A372" s="774"/>
      <c r="B372" s="774"/>
      <c r="C372" s="774"/>
      <c r="D372" s="774"/>
      <c r="E372" s="774"/>
      <c r="F372" s="774"/>
      <c r="G372" s="774"/>
    </row>
    <row r="373" spans="1:7" ht="12.75" customHeight="1" x14ac:dyDescent="0.2">
      <c r="A373" s="774"/>
      <c r="B373" s="774"/>
      <c r="C373" s="774"/>
      <c r="D373" s="774"/>
      <c r="E373" s="774"/>
      <c r="F373" s="774"/>
      <c r="G373" s="774"/>
    </row>
    <row r="374" spans="1:7" ht="12.75" customHeight="1" x14ac:dyDescent="0.2">
      <c r="A374" s="774"/>
      <c r="B374" s="774"/>
      <c r="C374" s="774"/>
      <c r="D374" s="774"/>
      <c r="E374" s="774"/>
      <c r="F374" s="774"/>
      <c r="G374" s="774"/>
    </row>
    <row r="375" spans="1:7" ht="12.75" customHeight="1" x14ac:dyDescent="0.2">
      <c r="A375" s="774"/>
      <c r="B375" s="774"/>
      <c r="C375" s="774"/>
      <c r="D375" s="774"/>
      <c r="E375" s="774"/>
      <c r="F375" s="774"/>
      <c r="G375" s="774"/>
    </row>
    <row r="376" spans="1:7" ht="12.75" customHeight="1" x14ac:dyDescent="0.2">
      <c r="A376" s="774"/>
      <c r="B376" s="774"/>
      <c r="C376" s="774"/>
      <c r="D376" s="774"/>
      <c r="E376" s="774"/>
      <c r="F376" s="774"/>
      <c r="G376" s="774"/>
    </row>
    <row r="377" spans="1:7" ht="12.75" customHeight="1" x14ac:dyDescent="0.2">
      <c r="A377" s="774"/>
      <c r="B377" s="774"/>
      <c r="C377" s="774"/>
      <c r="D377" s="774"/>
      <c r="E377" s="774"/>
      <c r="F377" s="774"/>
      <c r="G377" s="774"/>
    </row>
    <row r="378" spans="1:7" ht="12.75" customHeight="1" x14ac:dyDescent="0.2">
      <c r="A378" s="774"/>
      <c r="B378" s="774"/>
      <c r="C378" s="774"/>
      <c r="D378" s="774"/>
      <c r="E378" s="774"/>
      <c r="F378" s="774"/>
      <c r="G378" s="774"/>
    </row>
    <row r="379" spans="1:7" ht="12.75" customHeight="1" x14ac:dyDescent="0.2">
      <c r="A379" s="774"/>
      <c r="B379" s="774"/>
      <c r="C379" s="774"/>
      <c r="D379" s="774"/>
      <c r="E379" s="774"/>
      <c r="F379" s="774"/>
      <c r="G379" s="774"/>
    </row>
    <row r="380" spans="1:7" ht="12.75" customHeight="1" x14ac:dyDescent="0.2">
      <c r="A380" s="774"/>
      <c r="B380" s="774"/>
      <c r="C380" s="774"/>
      <c r="D380" s="774"/>
      <c r="E380" s="774"/>
      <c r="F380" s="774"/>
      <c r="G380" s="774"/>
    </row>
    <row r="381" spans="1:7" ht="12.75" customHeight="1" x14ac:dyDescent="0.2">
      <c r="A381" s="774"/>
      <c r="B381" s="774"/>
      <c r="C381" s="774"/>
      <c r="D381" s="774"/>
      <c r="E381" s="774"/>
      <c r="F381" s="774"/>
      <c r="G381" s="774"/>
    </row>
    <row r="382" spans="1:7" ht="12.75" customHeight="1" x14ac:dyDescent="0.2">
      <c r="A382" s="774"/>
      <c r="B382" s="774"/>
      <c r="C382" s="774"/>
      <c r="D382" s="774"/>
      <c r="E382" s="774"/>
      <c r="F382" s="774"/>
      <c r="G382" s="774"/>
    </row>
    <row r="383" spans="1:7" ht="12.75" customHeight="1" x14ac:dyDescent="0.2">
      <c r="A383" s="774"/>
      <c r="B383" s="774"/>
      <c r="C383" s="774"/>
      <c r="D383" s="774"/>
      <c r="E383" s="774"/>
      <c r="F383" s="774"/>
      <c r="G383" s="774"/>
    </row>
    <row r="384" spans="1:7" ht="12.75" customHeight="1" x14ac:dyDescent="0.2">
      <c r="A384" s="774"/>
      <c r="B384" s="774"/>
      <c r="C384" s="774"/>
      <c r="D384" s="774"/>
      <c r="E384" s="774"/>
      <c r="F384" s="774"/>
      <c r="G384" s="774"/>
    </row>
    <row r="385" spans="1:7" ht="12.75" customHeight="1" x14ac:dyDescent="0.2">
      <c r="A385" s="774"/>
      <c r="B385" s="774"/>
      <c r="C385" s="774"/>
      <c r="D385" s="774"/>
      <c r="E385" s="774"/>
      <c r="F385" s="774"/>
      <c r="G385" s="774"/>
    </row>
    <row r="386" spans="1:7" ht="12.75" customHeight="1" x14ac:dyDescent="0.2">
      <c r="A386" s="774"/>
      <c r="B386" s="774"/>
      <c r="C386" s="774"/>
      <c r="D386" s="774"/>
      <c r="E386" s="774"/>
      <c r="F386" s="774"/>
      <c r="G386" s="774"/>
    </row>
    <row r="387" spans="1:7" ht="12.75" customHeight="1" x14ac:dyDescent="0.2">
      <c r="A387" s="774"/>
      <c r="B387" s="774"/>
      <c r="C387" s="774"/>
      <c r="D387" s="774"/>
      <c r="E387" s="774"/>
      <c r="F387" s="774"/>
      <c r="G387" s="774"/>
    </row>
    <row r="388" spans="1:7" ht="12.75" customHeight="1" x14ac:dyDescent="0.2">
      <c r="A388" s="774"/>
      <c r="B388" s="774"/>
      <c r="C388" s="774"/>
      <c r="D388" s="774"/>
      <c r="E388" s="774"/>
      <c r="F388" s="774"/>
      <c r="G388" s="774"/>
    </row>
    <row r="389" spans="1:7" ht="12.75" customHeight="1" x14ac:dyDescent="0.2">
      <c r="A389" s="774"/>
      <c r="B389" s="774"/>
      <c r="C389" s="774"/>
      <c r="D389" s="774"/>
      <c r="E389" s="774"/>
      <c r="F389" s="774"/>
      <c r="G389" s="774"/>
    </row>
    <row r="390" spans="1:7" ht="12.75" customHeight="1" x14ac:dyDescent="0.2">
      <c r="A390" s="774"/>
      <c r="B390" s="774"/>
      <c r="C390" s="774"/>
      <c r="D390" s="774"/>
      <c r="E390" s="774"/>
      <c r="F390" s="774"/>
      <c r="G390" s="774"/>
    </row>
    <row r="391" spans="1:7" ht="12.75" customHeight="1" x14ac:dyDescent="0.2">
      <c r="A391" s="774"/>
      <c r="B391" s="774"/>
      <c r="C391" s="774"/>
      <c r="D391" s="774"/>
      <c r="E391" s="774"/>
      <c r="F391" s="774"/>
      <c r="G391" s="774"/>
    </row>
    <row r="392" spans="1:7" ht="12.75" customHeight="1" x14ac:dyDescent="0.2">
      <c r="A392" s="774"/>
      <c r="B392" s="774"/>
      <c r="C392" s="774"/>
      <c r="D392" s="774"/>
      <c r="E392" s="774"/>
      <c r="F392" s="774"/>
      <c r="G392" s="774"/>
    </row>
    <row r="393" spans="1:7" ht="12.75" customHeight="1" x14ac:dyDescent="0.2">
      <c r="A393" s="774"/>
      <c r="B393" s="774"/>
      <c r="C393" s="774"/>
      <c r="D393" s="774"/>
      <c r="E393" s="774"/>
      <c r="F393" s="774"/>
      <c r="G393" s="774"/>
    </row>
    <row r="394" spans="1:7" ht="12.75" customHeight="1" x14ac:dyDescent="0.2">
      <c r="A394" s="774"/>
      <c r="B394" s="774"/>
      <c r="C394" s="774"/>
      <c r="D394" s="774"/>
      <c r="E394" s="774"/>
      <c r="F394" s="774"/>
      <c r="G394" s="774"/>
    </row>
    <row r="395" spans="1:7" ht="12.75" customHeight="1" x14ac:dyDescent="0.2">
      <c r="A395" s="774"/>
      <c r="B395" s="774"/>
      <c r="C395" s="774"/>
      <c r="D395" s="774"/>
      <c r="E395" s="774"/>
      <c r="F395" s="774"/>
      <c r="G395" s="774"/>
    </row>
    <row r="396" spans="1:7" ht="12.75" customHeight="1" x14ac:dyDescent="0.2">
      <c r="A396" s="774"/>
      <c r="B396" s="774"/>
      <c r="C396" s="774"/>
      <c r="D396" s="774"/>
      <c r="E396" s="774"/>
      <c r="F396" s="774"/>
      <c r="G396" s="774"/>
    </row>
    <row r="397" spans="1:7" ht="12.75" customHeight="1" x14ac:dyDescent="0.2">
      <c r="A397" s="774"/>
      <c r="B397" s="774"/>
      <c r="C397" s="774"/>
      <c r="D397" s="774"/>
      <c r="E397" s="774"/>
      <c r="F397" s="774"/>
      <c r="G397" s="774"/>
    </row>
    <row r="398" spans="1:7" ht="12.75" customHeight="1" x14ac:dyDescent="0.2">
      <c r="A398" s="774"/>
      <c r="B398" s="774"/>
      <c r="C398" s="774"/>
      <c r="D398" s="774"/>
      <c r="E398" s="774"/>
      <c r="F398" s="774"/>
      <c r="G398" s="774"/>
    </row>
    <row r="399" spans="1:7" ht="12.75" customHeight="1" x14ac:dyDescent="0.2">
      <c r="A399" s="774"/>
      <c r="B399" s="774"/>
      <c r="C399" s="774"/>
      <c r="D399" s="774"/>
      <c r="E399" s="774"/>
      <c r="F399" s="774"/>
      <c r="G399" s="774"/>
    </row>
    <row r="400" spans="1:7" ht="12.75" customHeight="1" x14ac:dyDescent="0.2">
      <c r="A400" s="774"/>
      <c r="B400" s="774"/>
      <c r="C400" s="774"/>
      <c r="D400" s="774"/>
      <c r="E400" s="774"/>
      <c r="F400" s="774"/>
      <c r="G400" s="774"/>
    </row>
    <row r="401" spans="1:7" ht="12.75" customHeight="1" x14ac:dyDescent="0.2">
      <c r="A401" s="774"/>
      <c r="B401" s="774"/>
      <c r="C401" s="774"/>
      <c r="D401" s="774"/>
      <c r="E401" s="774"/>
      <c r="F401" s="774"/>
      <c r="G401" s="774"/>
    </row>
    <row r="402" spans="1:7" ht="12.75" customHeight="1" x14ac:dyDescent="0.2">
      <c r="A402" s="774"/>
      <c r="B402" s="774"/>
      <c r="C402" s="774"/>
      <c r="D402" s="774"/>
      <c r="E402" s="774"/>
      <c r="F402" s="774"/>
      <c r="G402" s="774"/>
    </row>
    <row r="403" spans="1:7" ht="12.75" customHeight="1" x14ac:dyDescent="0.2">
      <c r="A403" s="774"/>
      <c r="B403" s="774"/>
      <c r="C403" s="774"/>
      <c r="D403" s="774"/>
      <c r="E403" s="774"/>
      <c r="F403" s="774"/>
      <c r="G403" s="774"/>
    </row>
    <row r="404" spans="1:7" ht="12.75" customHeight="1" x14ac:dyDescent="0.2">
      <c r="A404" s="774"/>
      <c r="B404" s="774"/>
      <c r="C404" s="774"/>
      <c r="D404" s="774"/>
      <c r="E404" s="774"/>
      <c r="F404" s="774"/>
      <c r="G404" s="774"/>
    </row>
    <row r="405" spans="1:7" ht="12.75" customHeight="1" x14ac:dyDescent="0.2">
      <c r="A405" s="774"/>
      <c r="B405" s="774"/>
      <c r="C405" s="774"/>
      <c r="D405" s="774"/>
      <c r="E405" s="774"/>
      <c r="F405" s="774"/>
      <c r="G405" s="774"/>
    </row>
    <row r="406" spans="1:7" ht="12.75" customHeight="1" x14ac:dyDescent="0.2">
      <c r="A406" s="774"/>
      <c r="B406" s="774"/>
      <c r="C406" s="774"/>
      <c r="D406" s="774"/>
      <c r="E406" s="774"/>
      <c r="F406" s="774"/>
      <c r="G406" s="774"/>
    </row>
    <row r="407" spans="1:7" ht="12.75" customHeight="1" x14ac:dyDescent="0.2">
      <c r="A407" s="774"/>
      <c r="B407" s="774"/>
      <c r="C407" s="774"/>
      <c r="D407" s="774"/>
      <c r="E407" s="774"/>
      <c r="F407" s="774"/>
      <c r="G407" s="774"/>
    </row>
    <row r="408" spans="1:7" ht="12.75" customHeight="1" x14ac:dyDescent="0.2">
      <c r="A408" s="774"/>
      <c r="B408" s="774"/>
      <c r="C408" s="774"/>
      <c r="D408" s="774"/>
      <c r="E408" s="774"/>
      <c r="F408" s="774"/>
      <c r="G408" s="774"/>
    </row>
    <row r="409" spans="1:7" ht="12.75" customHeight="1" x14ac:dyDescent="0.2">
      <c r="A409" s="774"/>
      <c r="B409" s="774"/>
      <c r="C409" s="774"/>
      <c r="D409" s="774"/>
      <c r="E409" s="774"/>
      <c r="F409" s="774"/>
      <c r="G409" s="774"/>
    </row>
    <row r="410" spans="1:7" ht="12.75" customHeight="1" x14ac:dyDescent="0.2">
      <c r="A410" s="774"/>
      <c r="B410" s="774"/>
      <c r="C410" s="774"/>
      <c r="D410" s="774"/>
      <c r="E410" s="774"/>
      <c r="F410" s="774"/>
      <c r="G410" s="774"/>
    </row>
    <row r="411" spans="1:7" ht="12.75" customHeight="1" x14ac:dyDescent="0.2">
      <c r="A411" s="774"/>
      <c r="B411" s="774"/>
      <c r="C411" s="774"/>
      <c r="D411" s="774"/>
      <c r="E411" s="774"/>
      <c r="F411" s="774"/>
      <c r="G411" s="774"/>
    </row>
    <row r="412" spans="1:7" ht="12.75" customHeight="1" x14ac:dyDescent="0.2">
      <c r="A412" s="774"/>
      <c r="B412" s="774"/>
      <c r="C412" s="774"/>
      <c r="D412" s="774"/>
      <c r="E412" s="774"/>
      <c r="F412" s="774"/>
      <c r="G412" s="774"/>
    </row>
    <row r="413" spans="1:7" ht="12.75" customHeight="1" x14ac:dyDescent="0.2">
      <c r="A413" s="774"/>
      <c r="B413" s="774"/>
      <c r="C413" s="774"/>
      <c r="D413" s="774"/>
      <c r="E413" s="774"/>
      <c r="F413" s="774"/>
      <c r="G413" s="774"/>
    </row>
    <row r="414" spans="1:7" ht="12.75" customHeight="1" x14ac:dyDescent="0.2">
      <c r="A414" s="774"/>
      <c r="B414" s="774"/>
      <c r="C414" s="774"/>
      <c r="D414" s="774"/>
      <c r="E414" s="774"/>
      <c r="F414" s="774"/>
      <c r="G414" s="774"/>
    </row>
    <row r="415" spans="1:7" ht="12.75" customHeight="1" x14ac:dyDescent="0.2">
      <c r="A415" s="774"/>
      <c r="B415" s="774"/>
      <c r="C415" s="774"/>
      <c r="D415" s="774"/>
      <c r="E415" s="774"/>
      <c r="F415" s="774"/>
      <c r="G415" s="774"/>
    </row>
    <row r="416" spans="1:7" ht="12.75" customHeight="1" x14ac:dyDescent="0.2">
      <c r="A416" s="774"/>
      <c r="B416" s="774"/>
      <c r="C416" s="774"/>
      <c r="D416" s="774"/>
      <c r="E416" s="774"/>
      <c r="F416" s="774"/>
      <c r="G416" s="774"/>
    </row>
    <row r="417" spans="1:7" ht="12.75" customHeight="1" x14ac:dyDescent="0.2">
      <c r="A417" s="774"/>
      <c r="B417" s="774"/>
      <c r="C417" s="774"/>
      <c r="D417" s="774"/>
      <c r="E417" s="774"/>
      <c r="F417" s="774"/>
      <c r="G417" s="774"/>
    </row>
    <row r="418" spans="1:7" ht="12.75" customHeight="1" x14ac:dyDescent="0.2">
      <c r="A418" s="774"/>
      <c r="B418" s="774"/>
      <c r="C418" s="774"/>
      <c r="D418" s="774"/>
      <c r="E418" s="774"/>
      <c r="F418" s="774"/>
      <c r="G418" s="774"/>
    </row>
    <row r="419" spans="1:7" ht="12.75" customHeight="1" x14ac:dyDescent="0.2">
      <c r="A419" s="774"/>
      <c r="B419" s="774"/>
      <c r="C419" s="774"/>
      <c r="D419" s="774"/>
      <c r="E419" s="774"/>
      <c r="F419" s="774"/>
      <c r="G419" s="774"/>
    </row>
    <row r="420" spans="1:7" ht="12.75" customHeight="1" x14ac:dyDescent="0.2">
      <c r="A420" s="774"/>
      <c r="B420" s="774"/>
      <c r="C420" s="774"/>
      <c r="D420" s="774"/>
      <c r="E420" s="774"/>
      <c r="F420" s="774"/>
      <c r="G420" s="774"/>
    </row>
    <row r="421" spans="1:7" ht="12.75" customHeight="1" x14ac:dyDescent="0.2">
      <c r="A421" s="774"/>
      <c r="B421" s="774"/>
      <c r="C421" s="774"/>
      <c r="D421" s="774"/>
      <c r="E421" s="774"/>
      <c r="F421" s="774"/>
      <c r="G421" s="774"/>
    </row>
    <row r="422" spans="1:7" ht="12.75" customHeight="1" x14ac:dyDescent="0.2">
      <c r="A422" s="774"/>
      <c r="B422" s="774"/>
      <c r="C422" s="774"/>
      <c r="D422" s="774"/>
      <c r="E422" s="774"/>
      <c r="F422" s="774"/>
      <c r="G422" s="774"/>
    </row>
    <row r="423" spans="1:7" ht="12.75" customHeight="1" x14ac:dyDescent="0.2">
      <c r="A423" s="774"/>
      <c r="B423" s="774"/>
      <c r="C423" s="774"/>
      <c r="D423" s="774"/>
      <c r="E423" s="774"/>
      <c r="F423" s="774"/>
      <c r="G423" s="774"/>
    </row>
    <row r="424" spans="1:7" ht="12.75" customHeight="1" x14ac:dyDescent="0.2">
      <c r="A424" s="774"/>
      <c r="B424" s="774"/>
      <c r="C424" s="774"/>
      <c r="D424" s="774"/>
      <c r="E424" s="774"/>
      <c r="F424" s="774"/>
      <c r="G424" s="774"/>
    </row>
    <row r="425" spans="1:7" ht="12.75" customHeight="1" x14ac:dyDescent="0.2">
      <c r="A425" s="774"/>
      <c r="B425" s="774"/>
      <c r="C425" s="774"/>
      <c r="D425" s="774"/>
      <c r="E425" s="774"/>
      <c r="F425" s="774"/>
      <c r="G425" s="774"/>
    </row>
    <row r="426" spans="1:7" ht="12.75" customHeight="1" x14ac:dyDescent="0.2">
      <c r="A426" s="774"/>
      <c r="B426" s="774"/>
      <c r="C426" s="774"/>
      <c r="D426" s="774"/>
      <c r="E426" s="774"/>
      <c r="F426" s="774"/>
      <c r="G426" s="774"/>
    </row>
    <row r="427" spans="1:7" ht="12.75" customHeight="1" x14ac:dyDescent="0.2">
      <c r="A427" s="774"/>
      <c r="B427" s="774"/>
      <c r="C427" s="774"/>
      <c r="D427" s="774"/>
      <c r="E427" s="774"/>
      <c r="F427" s="774"/>
      <c r="G427" s="774"/>
    </row>
    <row r="428" spans="1:7" ht="12.75" customHeight="1" x14ac:dyDescent="0.2">
      <c r="A428" s="774"/>
      <c r="B428" s="774"/>
      <c r="C428" s="774"/>
      <c r="D428" s="774"/>
      <c r="E428" s="774"/>
      <c r="F428" s="774"/>
      <c r="G428" s="774"/>
    </row>
    <row r="429" spans="1:7" ht="12.75" customHeight="1" x14ac:dyDescent="0.2">
      <c r="A429" s="774"/>
      <c r="B429" s="774"/>
      <c r="C429" s="774"/>
      <c r="D429" s="774"/>
      <c r="E429" s="774"/>
      <c r="F429" s="774"/>
      <c r="G429" s="774"/>
    </row>
    <row r="430" spans="1:7" ht="12.75" customHeight="1" x14ac:dyDescent="0.2">
      <c r="A430" s="774"/>
      <c r="B430" s="774"/>
      <c r="C430" s="774"/>
      <c r="D430" s="774"/>
      <c r="E430" s="774"/>
      <c r="F430" s="774"/>
      <c r="G430" s="774"/>
    </row>
    <row r="431" spans="1:7" ht="12.75" customHeight="1" x14ac:dyDescent="0.2">
      <c r="A431" s="774"/>
      <c r="B431" s="774"/>
      <c r="C431" s="774"/>
      <c r="D431" s="774"/>
      <c r="E431" s="774"/>
      <c r="F431" s="774"/>
      <c r="G431" s="774"/>
    </row>
    <row r="432" spans="1:7" ht="12.75" customHeight="1" x14ac:dyDescent="0.2">
      <c r="A432" s="774"/>
      <c r="B432" s="774"/>
      <c r="C432" s="774"/>
      <c r="D432" s="774"/>
      <c r="E432" s="774"/>
      <c r="F432" s="774"/>
      <c r="G432" s="774"/>
    </row>
    <row r="433" spans="1:7" ht="12.75" customHeight="1" x14ac:dyDescent="0.2">
      <c r="A433" s="774"/>
      <c r="B433" s="774"/>
      <c r="C433" s="774"/>
      <c r="D433" s="774"/>
      <c r="E433" s="774"/>
      <c r="F433" s="774"/>
      <c r="G433" s="774"/>
    </row>
    <row r="434" spans="1:7" ht="12.75" customHeight="1" x14ac:dyDescent="0.2">
      <c r="A434" s="774"/>
      <c r="B434" s="774"/>
      <c r="C434" s="774"/>
      <c r="D434" s="774"/>
      <c r="E434" s="774"/>
      <c r="F434" s="774"/>
      <c r="G434" s="774"/>
    </row>
    <row r="435" spans="1:7" ht="12.75" customHeight="1" x14ac:dyDescent="0.2">
      <c r="A435" s="774"/>
      <c r="B435" s="774"/>
      <c r="C435" s="774"/>
      <c r="D435" s="774"/>
      <c r="E435" s="774"/>
      <c r="F435" s="774"/>
      <c r="G435" s="774"/>
    </row>
    <row r="436" spans="1:7" ht="12.75" customHeight="1" x14ac:dyDescent="0.2">
      <c r="A436" s="774"/>
      <c r="B436" s="774"/>
      <c r="C436" s="774"/>
      <c r="D436" s="774"/>
      <c r="E436" s="774"/>
      <c r="F436" s="774"/>
      <c r="G436" s="774"/>
    </row>
    <row r="437" spans="1:7" ht="12.75" customHeight="1" x14ac:dyDescent="0.2">
      <c r="A437" s="774"/>
      <c r="B437" s="774"/>
      <c r="C437" s="774"/>
      <c r="D437" s="774"/>
      <c r="E437" s="774"/>
      <c r="F437" s="774"/>
      <c r="G437" s="774"/>
    </row>
    <row r="438" spans="1:7" ht="12.75" customHeight="1" x14ac:dyDescent="0.2">
      <c r="A438" s="774"/>
      <c r="B438" s="774"/>
      <c r="C438" s="774"/>
      <c r="D438" s="774"/>
      <c r="E438" s="774"/>
      <c r="F438" s="774"/>
      <c r="G438" s="774"/>
    </row>
    <row r="439" spans="1:7" ht="12.75" customHeight="1" x14ac:dyDescent="0.2">
      <c r="A439" s="774"/>
      <c r="B439" s="774"/>
      <c r="C439" s="774"/>
      <c r="D439" s="774"/>
      <c r="E439" s="774"/>
      <c r="F439" s="774"/>
      <c r="G439" s="774"/>
    </row>
    <row r="440" spans="1:7" ht="12.75" customHeight="1" x14ac:dyDescent="0.2">
      <c r="A440" s="774"/>
      <c r="B440" s="774"/>
      <c r="C440" s="774"/>
      <c r="D440" s="774"/>
      <c r="E440" s="774"/>
      <c r="F440" s="774"/>
      <c r="G440" s="774"/>
    </row>
    <row r="441" spans="1:7" ht="12.75" customHeight="1" x14ac:dyDescent="0.2">
      <c r="A441" s="774"/>
      <c r="B441" s="774"/>
      <c r="C441" s="774"/>
      <c r="D441" s="774"/>
      <c r="E441" s="774"/>
      <c r="F441" s="774"/>
      <c r="G441" s="774"/>
    </row>
    <row r="442" spans="1:7" ht="12.75" customHeight="1" x14ac:dyDescent="0.2">
      <c r="A442" s="774"/>
      <c r="B442" s="774"/>
      <c r="C442" s="774"/>
      <c r="D442" s="774"/>
      <c r="E442" s="774"/>
      <c r="F442" s="774"/>
      <c r="G442" s="774"/>
    </row>
    <row r="443" spans="1:7" ht="12.75" customHeight="1" x14ac:dyDescent="0.2">
      <c r="A443" s="774"/>
      <c r="B443" s="774"/>
      <c r="C443" s="774"/>
      <c r="D443" s="774"/>
      <c r="E443" s="774"/>
      <c r="F443" s="774"/>
      <c r="G443" s="774"/>
    </row>
    <row r="444" spans="1:7" ht="12.75" customHeight="1" x14ac:dyDescent="0.2">
      <c r="A444" s="774"/>
      <c r="B444" s="774"/>
      <c r="C444" s="774"/>
      <c r="D444" s="774"/>
      <c r="E444" s="774"/>
      <c r="F444" s="774"/>
      <c r="G444" s="774"/>
    </row>
    <row r="445" spans="1:7" ht="12.75" customHeight="1" x14ac:dyDescent="0.2">
      <c r="A445" s="774"/>
      <c r="B445" s="774"/>
      <c r="C445" s="774"/>
      <c r="D445" s="774"/>
      <c r="E445" s="774"/>
      <c r="F445" s="774"/>
      <c r="G445" s="774"/>
    </row>
    <row r="446" spans="1:7" ht="12.75" customHeight="1" x14ac:dyDescent="0.2">
      <c r="A446" s="774"/>
      <c r="B446" s="774"/>
      <c r="C446" s="774"/>
      <c r="D446" s="774"/>
      <c r="E446" s="774"/>
      <c r="F446" s="774"/>
      <c r="G446" s="774"/>
    </row>
    <row r="447" spans="1:7" ht="12.75" customHeight="1" x14ac:dyDescent="0.2">
      <c r="A447" s="774"/>
      <c r="B447" s="774"/>
      <c r="C447" s="774"/>
      <c r="D447" s="774"/>
      <c r="E447" s="774"/>
      <c r="F447" s="774"/>
      <c r="G447" s="774"/>
    </row>
    <row r="448" spans="1:7" ht="12.75" customHeight="1" x14ac:dyDescent="0.2">
      <c r="A448" s="774"/>
      <c r="B448" s="774"/>
      <c r="C448" s="774"/>
      <c r="D448" s="774"/>
      <c r="E448" s="774"/>
      <c r="F448" s="774"/>
      <c r="G448" s="774"/>
    </row>
    <row r="449" spans="1:7" ht="12.75" customHeight="1" x14ac:dyDescent="0.2">
      <c r="A449" s="774"/>
      <c r="B449" s="774"/>
      <c r="C449" s="774"/>
      <c r="D449" s="774"/>
      <c r="E449" s="774"/>
      <c r="F449" s="774"/>
      <c r="G449" s="774"/>
    </row>
    <row r="450" spans="1:7" ht="12.75" customHeight="1" x14ac:dyDescent="0.2">
      <c r="A450" s="774"/>
      <c r="B450" s="774"/>
      <c r="C450" s="774"/>
      <c r="D450" s="774"/>
      <c r="E450" s="774"/>
      <c r="F450" s="774"/>
      <c r="G450" s="774"/>
    </row>
    <row r="451" spans="1:7" ht="12.75" customHeight="1" x14ac:dyDescent="0.2">
      <c r="A451" s="774"/>
      <c r="B451" s="774"/>
      <c r="C451" s="774"/>
      <c r="D451" s="774"/>
      <c r="E451" s="774"/>
      <c r="F451" s="774"/>
      <c r="G451" s="774"/>
    </row>
    <row r="452" spans="1:7" ht="12.75" customHeight="1" x14ac:dyDescent="0.2">
      <c r="A452" s="774"/>
      <c r="B452" s="774"/>
      <c r="C452" s="774"/>
      <c r="D452" s="774"/>
      <c r="E452" s="774"/>
      <c r="F452" s="774"/>
      <c r="G452" s="774"/>
    </row>
    <row r="453" spans="1:7" ht="12.75" customHeight="1" x14ac:dyDescent="0.2">
      <c r="A453" s="774"/>
      <c r="B453" s="774"/>
      <c r="C453" s="774"/>
      <c r="D453" s="774"/>
      <c r="E453" s="774"/>
      <c r="F453" s="774"/>
      <c r="G453" s="774"/>
    </row>
    <row r="454" spans="1:7" ht="12.75" customHeight="1" x14ac:dyDescent="0.2">
      <c r="A454" s="774"/>
      <c r="B454" s="774"/>
      <c r="C454" s="774"/>
      <c r="D454" s="774"/>
      <c r="E454" s="774"/>
      <c r="F454" s="774"/>
      <c r="G454" s="774"/>
    </row>
    <row r="455" spans="1:7" ht="12.75" customHeight="1" x14ac:dyDescent="0.2">
      <c r="A455" s="774"/>
      <c r="B455" s="774"/>
      <c r="C455" s="774"/>
      <c r="D455" s="774"/>
      <c r="E455" s="774"/>
      <c r="F455" s="774"/>
      <c r="G455" s="774"/>
    </row>
    <row r="456" spans="1:7" ht="12.75" customHeight="1" x14ac:dyDescent="0.2">
      <c r="A456" s="774"/>
      <c r="B456" s="774"/>
      <c r="C456" s="774"/>
      <c r="D456" s="774"/>
      <c r="E456" s="774"/>
      <c r="F456" s="774"/>
      <c r="G456" s="774"/>
    </row>
    <row r="457" spans="1:7" ht="12.75" customHeight="1" x14ac:dyDescent="0.2">
      <c r="A457" s="774"/>
      <c r="B457" s="774"/>
      <c r="C457" s="774"/>
      <c r="D457" s="774"/>
      <c r="E457" s="774"/>
      <c r="F457" s="774"/>
      <c r="G457" s="774"/>
    </row>
    <row r="458" spans="1:7" ht="12.75" customHeight="1" x14ac:dyDescent="0.2">
      <c r="A458" s="774"/>
      <c r="B458" s="774"/>
      <c r="C458" s="774"/>
      <c r="D458" s="774"/>
      <c r="E458" s="774"/>
      <c r="F458" s="774"/>
      <c r="G458" s="774"/>
    </row>
    <row r="459" spans="1:7" ht="12.75" customHeight="1" x14ac:dyDescent="0.2">
      <c r="A459" s="774"/>
      <c r="B459" s="774"/>
      <c r="C459" s="774"/>
      <c r="D459" s="774"/>
      <c r="E459" s="774"/>
      <c r="F459" s="774"/>
      <c r="G459" s="774"/>
    </row>
    <row r="460" spans="1:7" ht="12.75" customHeight="1" x14ac:dyDescent="0.2">
      <c r="A460" s="774"/>
      <c r="B460" s="774"/>
      <c r="C460" s="774"/>
      <c r="D460" s="774"/>
      <c r="E460" s="774"/>
      <c r="F460" s="774"/>
      <c r="G460" s="774"/>
    </row>
    <row r="461" spans="1:7" ht="12.75" customHeight="1" x14ac:dyDescent="0.2">
      <c r="A461" s="774"/>
      <c r="B461" s="774"/>
      <c r="C461" s="774"/>
      <c r="D461" s="774"/>
      <c r="E461" s="774"/>
      <c r="F461" s="774"/>
      <c r="G461" s="774"/>
    </row>
    <row r="462" spans="1:7" ht="12.75" customHeight="1" x14ac:dyDescent="0.2">
      <c r="A462" s="774"/>
      <c r="B462" s="774"/>
      <c r="C462" s="774"/>
      <c r="D462" s="774"/>
      <c r="E462" s="774"/>
      <c r="F462" s="774"/>
      <c r="G462" s="774"/>
    </row>
    <row r="463" spans="1:7" ht="12.75" customHeight="1" x14ac:dyDescent="0.2">
      <c r="A463" s="774"/>
      <c r="B463" s="774"/>
      <c r="C463" s="774"/>
      <c r="D463" s="774"/>
      <c r="E463" s="774"/>
      <c r="F463" s="774"/>
      <c r="G463" s="774"/>
    </row>
    <row r="464" spans="1:7" ht="12.75" customHeight="1" x14ac:dyDescent="0.2">
      <c r="A464" s="774"/>
      <c r="B464" s="774"/>
      <c r="C464" s="774"/>
      <c r="D464" s="774"/>
      <c r="E464" s="774"/>
      <c r="F464" s="774"/>
      <c r="G464" s="774"/>
    </row>
    <row r="465" spans="1:7" ht="12.75" customHeight="1" x14ac:dyDescent="0.2">
      <c r="A465" s="774"/>
      <c r="B465" s="774"/>
      <c r="C465" s="774"/>
      <c r="D465" s="774"/>
      <c r="E465" s="774"/>
      <c r="F465" s="774"/>
      <c r="G465" s="774"/>
    </row>
    <row r="466" spans="1:7" ht="12.75" customHeight="1" x14ac:dyDescent="0.2">
      <c r="A466" s="774"/>
      <c r="B466" s="774"/>
      <c r="C466" s="774"/>
      <c r="D466" s="774"/>
      <c r="E466" s="774"/>
      <c r="F466" s="774"/>
      <c r="G466" s="774"/>
    </row>
    <row r="467" spans="1:7" ht="12.75" customHeight="1" x14ac:dyDescent="0.2">
      <c r="A467" s="774"/>
      <c r="B467" s="774"/>
      <c r="C467" s="774"/>
      <c r="D467" s="774"/>
      <c r="E467" s="774"/>
      <c r="F467" s="774"/>
      <c r="G467" s="774"/>
    </row>
    <row r="468" spans="1:7" ht="12.75" customHeight="1" x14ac:dyDescent="0.2">
      <c r="A468" s="774"/>
      <c r="B468" s="774"/>
      <c r="C468" s="774"/>
      <c r="D468" s="774"/>
      <c r="E468" s="774"/>
      <c r="F468" s="774"/>
      <c r="G468" s="774"/>
    </row>
    <row r="469" spans="1:7" ht="12.75" customHeight="1" x14ac:dyDescent="0.2">
      <c r="A469" s="774"/>
      <c r="B469" s="774"/>
      <c r="C469" s="774"/>
      <c r="D469" s="774"/>
      <c r="E469" s="774"/>
      <c r="F469" s="774"/>
      <c r="G469" s="774"/>
    </row>
    <row r="470" spans="1:7" ht="12.75" customHeight="1" x14ac:dyDescent="0.2">
      <c r="A470" s="774"/>
      <c r="B470" s="774"/>
      <c r="C470" s="774"/>
      <c r="D470" s="774"/>
      <c r="E470" s="774"/>
      <c r="F470" s="774"/>
      <c r="G470" s="774"/>
    </row>
    <row r="471" spans="1:7" ht="12.75" customHeight="1" x14ac:dyDescent="0.2">
      <c r="A471" s="774"/>
      <c r="B471" s="774"/>
      <c r="C471" s="774"/>
      <c r="D471" s="774"/>
      <c r="E471" s="774"/>
      <c r="F471" s="774"/>
      <c r="G471" s="774"/>
    </row>
    <row r="472" spans="1:7" ht="12.75" customHeight="1" x14ac:dyDescent="0.2">
      <c r="A472" s="774"/>
      <c r="B472" s="774"/>
      <c r="C472" s="774"/>
      <c r="D472" s="774"/>
      <c r="E472" s="774"/>
      <c r="F472" s="774"/>
      <c r="G472" s="774"/>
    </row>
    <row r="473" spans="1:7" ht="12.75" customHeight="1" x14ac:dyDescent="0.2">
      <c r="A473" s="774"/>
      <c r="B473" s="774"/>
      <c r="C473" s="774"/>
      <c r="D473" s="774"/>
      <c r="E473" s="774"/>
      <c r="F473" s="774"/>
      <c r="G473" s="774"/>
    </row>
    <row r="474" spans="1:7" ht="12.75" customHeight="1" x14ac:dyDescent="0.2">
      <c r="A474" s="774"/>
      <c r="B474" s="774"/>
      <c r="C474" s="774"/>
      <c r="D474" s="774"/>
      <c r="E474" s="774"/>
      <c r="F474" s="774"/>
      <c r="G474" s="774"/>
    </row>
    <row r="475" spans="1:7" ht="12.75" customHeight="1" x14ac:dyDescent="0.2">
      <c r="A475" s="774"/>
      <c r="B475" s="774"/>
      <c r="C475" s="774"/>
      <c r="D475" s="774"/>
      <c r="E475" s="774"/>
      <c r="F475" s="774"/>
      <c r="G475" s="774"/>
    </row>
    <row r="476" spans="1:7" ht="12.75" customHeight="1" x14ac:dyDescent="0.2">
      <c r="A476" s="774"/>
      <c r="B476" s="774"/>
      <c r="C476" s="774"/>
      <c r="D476" s="774"/>
      <c r="E476" s="774"/>
      <c r="F476" s="774"/>
      <c r="G476" s="774"/>
    </row>
    <row r="477" spans="1:7" ht="12.75" customHeight="1" x14ac:dyDescent="0.2">
      <c r="A477" s="774"/>
      <c r="B477" s="774"/>
      <c r="C477" s="774"/>
      <c r="D477" s="774"/>
      <c r="E477" s="774"/>
      <c r="F477" s="774"/>
      <c r="G477" s="774"/>
    </row>
    <row r="478" spans="1:7" ht="12.75" customHeight="1" x14ac:dyDescent="0.2">
      <c r="A478" s="774"/>
      <c r="B478" s="774"/>
      <c r="C478" s="774"/>
      <c r="D478" s="774"/>
      <c r="E478" s="774"/>
      <c r="F478" s="774"/>
      <c r="G478" s="774"/>
    </row>
    <row r="479" spans="1:7" ht="12.75" customHeight="1" x14ac:dyDescent="0.2">
      <c r="A479" s="774"/>
      <c r="B479" s="774"/>
      <c r="C479" s="774"/>
      <c r="D479" s="774"/>
      <c r="E479" s="774"/>
      <c r="F479" s="774"/>
      <c r="G479" s="774"/>
    </row>
    <row r="480" spans="1:7" ht="12.75" customHeight="1" x14ac:dyDescent="0.2">
      <c r="A480" s="774"/>
      <c r="B480" s="774"/>
      <c r="C480" s="774"/>
      <c r="D480" s="774"/>
      <c r="E480" s="774"/>
      <c r="F480" s="774"/>
      <c r="G480" s="774"/>
    </row>
    <row r="481" spans="1:7" ht="12.75" customHeight="1" x14ac:dyDescent="0.2">
      <c r="A481" s="774"/>
      <c r="B481" s="774"/>
      <c r="C481" s="774"/>
      <c r="D481" s="774"/>
      <c r="E481" s="774"/>
      <c r="F481" s="774"/>
      <c r="G481" s="774"/>
    </row>
    <row r="482" spans="1:7" ht="12.75" customHeight="1" x14ac:dyDescent="0.2">
      <c r="A482" s="774"/>
      <c r="B482" s="774"/>
      <c r="C482" s="774"/>
      <c r="D482" s="774"/>
      <c r="E482" s="774"/>
      <c r="F482" s="774"/>
      <c r="G482" s="774"/>
    </row>
    <row r="483" spans="1:7" ht="12.75" customHeight="1" x14ac:dyDescent="0.2">
      <c r="A483" s="774"/>
      <c r="B483" s="774"/>
      <c r="C483" s="774"/>
      <c r="D483" s="774"/>
      <c r="E483" s="774"/>
      <c r="F483" s="774"/>
      <c r="G483" s="774"/>
    </row>
    <row r="484" spans="1:7" ht="12.75" customHeight="1" x14ac:dyDescent="0.2">
      <c r="A484" s="774"/>
      <c r="B484" s="774"/>
      <c r="C484" s="774"/>
      <c r="D484" s="774"/>
      <c r="E484" s="774"/>
      <c r="F484" s="774"/>
      <c r="G484" s="774"/>
    </row>
    <row r="485" spans="1:7" ht="12.75" customHeight="1" x14ac:dyDescent="0.2">
      <c r="A485" s="774"/>
      <c r="B485" s="774"/>
      <c r="C485" s="774"/>
      <c r="D485" s="774"/>
      <c r="E485" s="774"/>
      <c r="F485" s="774"/>
      <c r="G485" s="774"/>
    </row>
    <row r="486" spans="1:7" ht="12.75" customHeight="1" x14ac:dyDescent="0.2">
      <c r="A486" s="774"/>
      <c r="B486" s="774"/>
      <c r="C486" s="774"/>
      <c r="D486" s="774"/>
      <c r="E486" s="774"/>
      <c r="F486" s="774"/>
      <c r="G486" s="774"/>
    </row>
    <row r="487" spans="1:7" ht="12.75" customHeight="1" x14ac:dyDescent="0.2">
      <c r="A487" s="774"/>
      <c r="B487" s="774"/>
      <c r="C487" s="774"/>
      <c r="D487" s="774"/>
      <c r="E487" s="774"/>
      <c r="F487" s="774"/>
      <c r="G487" s="774"/>
    </row>
    <row r="488" spans="1:7" ht="12.75" customHeight="1" x14ac:dyDescent="0.2">
      <c r="A488" s="774"/>
      <c r="B488" s="774"/>
      <c r="C488" s="774"/>
      <c r="D488" s="774"/>
      <c r="E488" s="774"/>
      <c r="F488" s="774"/>
      <c r="G488" s="774"/>
    </row>
    <row r="489" spans="1:7" ht="12.75" customHeight="1" x14ac:dyDescent="0.2">
      <c r="A489" s="774"/>
      <c r="B489" s="774"/>
      <c r="C489" s="774"/>
      <c r="D489" s="774"/>
      <c r="E489" s="774"/>
      <c r="F489" s="774"/>
      <c r="G489" s="774"/>
    </row>
    <row r="490" spans="1:7" ht="12.75" customHeight="1" x14ac:dyDescent="0.2">
      <c r="A490" s="774"/>
      <c r="B490" s="774"/>
      <c r="C490" s="774"/>
      <c r="D490" s="774"/>
      <c r="E490" s="774"/>
      <c r="F490" s="774"/>
      <c r="G490" s="774"/>
    </row>
    <row r="491" spans="1:7" ht="12.75" customHeight="1" x14ac:dyDescent="0.2">
      <c r="A491" s="774"/>
      <c r="B491" s="774"/>
      <c r="C491" s="774"/>
      <c r="D491" s="774"/>
      <c r="E491" s="774"/>
      <c r="F491" s="774"/>
      <c r="G491" s="774"/>
    </row>
    <row r="492" spans="1:7" ht="12.75" customHeight="1" x14ac:dyDescent="0.2">
      <c r="A492" s="774"/>
      <c r="B492" s="774"/>
      <c r="C492" s="774"/>
      <c r="D492" s="774"/>
      <c r="E492" s="774"/>
      <c r="F492" s="774"/>
      <c r="G492" s="774"/>
    </row>
    <row r="493" spans="1:7" ht="12.75" customHeight="1" x14ac:dyDescent="0.2">
      <c r="A493" s="774"/>
      <c r="B493" s="774"/>
      <c r="C493" s="774"/>
      <c r="D493" s="774"/>
      <c r="E493" s="774"/>
      <c r="F493" s="774"/>
      <c r="G493" s="774"/>
    </row>
    <row r="494" spans="1:7" ht="12.75" customHeight="1" x14ac:dyDescent="0.2">
      <c r="A494" s="774"/>
      <c r="B494" s="774"/>
      <c r="C494" s="774"/>
      <c r="D494" s="774"/>
      <c r="E494" s="774"/>
      <c r="F494" s="774"/>
      <c r="G494" s="774"/>
    </row>
    <row r="495" spans="1:7" ht="12.75" customHeight="1" x14ac:dyDescent="0.2">
      <c r="A495" s="774"/>
      <c r="B495" s="774"/>
      <c r="C495" s="774"/>
      <c r="D495" s="774"/>
      <c r="E495" s="774"/>
      <c r="F495" s="774"/>
      <c r="G495" s="774"/>
    </row>
    <row r="496" spans="1:7" ht="12.75" customHeight="1" x14ac:dyDescent="0.2">
      <c r="A496" s="774"/>
      <c r="B496" s="774"/>
      <c r="C496" s="774"/>
      <c r="D496" s="774"/>
      <c r="E496" s="774"/>
      <c r="F496" s="774"/>
      <c r="G496" s="774"/>
    </row>
    <row r="497" spans="1:7" ht="12.75" customHeight="1" x14ac:dyDescent="0.2">
      <c r="A497" s="774"/>
      <c r="B497" s="774"/>
      <c r="C497" s="774"/>
      <c r="D497" s="774"/>
      <c r="E497" s="774"/>
      <c r="F497" s="774"/>
      <c r="G497" s="774"/>
    </row>
    <row r="498" spans="1:7" ht="12.75" customHeight="1" x14ac:dyDescent="0.2">
      <c r="A498" s="774"/>
      <c r="B498" s="774"/>
      <c r="C498" s="774"/>
      <c r="D498" s="774"/>
      <c r="E498" s="774"/>
      <c r="F498" s="774"/>
      <c r="G498" s="774"/>
    </row>
    <row r="499" spans="1:7" ht="12.75" customHeight="1" x14ac:dyDescent="0.2">
      <c r="A499" s="774"/>
      <c r="B499" s="774"/>
      <c r="C499" s="774"/>
      <c r="D499" s="774"/>
      <c r="E499" s="774"/>
      <c r="F499" s="774"/>
      <c r="G499" s="774"/>
    </row>
    <row r="500" spans="1:7" ht="12.75" customHeight="1" x14ac:dyDescent="0.2">
      <c r="A500" s="774"/>
      <c r="B500" s="774"/>
      <c r="C500" s="774"/>
      <c r="D500" s="774"/>
      <c r="E500" s="774"/>
      <c r="F500" s="774"/>
      <c r="G500" s="774"/>
    </row>
    <row r="501" spans="1:7" ht="12.75" customHeight="1" x14ac:dyDescent="0.2">
      <c r="A501" s="774"/>
      <c r="B501" s="774"/>
      <c r="C501" s="774"/>
      <c r="D501" s="774"/>
      <c r="E501" s="774"/>
      <c r="F501" s="774"/>
      <c r="G501" s="774"/>
    </row>
    <row r="502" spans="1:7" ht="12.75" customHeight="1" x14ac:dyDescent="0.2">
      <c r="A502" s="774"/>
      <c r="B502" s="774"/>
      <c r="C502" s="774"/>
      <c r="D502" s="774"/>
      <c r="E502" s="774"/>
      <c r="F502" s="774"/>
      <c r="G502" s="774"/>
    </row>
    <row r="503" spans="1:7" ht="12.75" customHeight="1" x14ac:dyDescent="0.2">
      <c r="A503" s="774"/>
      <c r="B503" s="774"/>
      <c r="C503" s="774"/>
      <c r="D503" s="774"/>
      <c r="E503" s="774"/>
      <c r="F503" s="774"/>
      <c r="G503" s="774"/>
    </row>
    <row r="504" spans="1:7" ht="12.75" customHeight="1" x14ac:dyDescent="0.2">
      <c r="A504" s="774"/>
      <c r="B504" s="774"/>
      <c r="C504" s="774"/>
      <c r="D504" s="774"/>
      <c r="E504" s="774"/>
      <c r="F504" s="774"/>
      <c r="G504" s="774"/>
    </row>
    <row r="505" spans="1:7" ht="12.75" customHeight="1" x14ac:dyDescent="0.2">
      <c r="A505" s="774"/>
      <c r="B505" s="774"/>
      <c r="C505" s="774"/>
      <c r="D505" s="774"/>
      <c r="E505" s="774"/>
      <c r="F505" s="774"/>
      <c r="G505" s="774"/>
    </row>
    <row r="506" spans="1:7" ht="12.75" customHeight="1" x14ac:dyDescent="0.2">
      <c r="A506" s="774"/>
      <c r="B506" s="774"/>
      <c r="C506" s="774"/>
      <c r="D506" s="774"/>
      <c r="E506" s="774"/>
      <c r="F506" s="774"/>
      <c r="G506" s="774"/>
    </row>
    <row r="507" spans="1:7" ht="12.75" customHeight="1" x14ac:dyDescent="0.2">
      <c r="A507" s="774"/>
      <c r="B507" s="774"/>
      <c r="C507" s="774"/>
      <c r="D507" s="774"/>
      <c r="E507" s="774"/>
      <c r="F507" s="774"/>
      <c r="G507" s="774"/>
    </row>
    <row r="508" spans="1:7" ht="12.75" customHeight="1" x14ac:dyDescent="0.2">
      <c r="A508" s="774"/>
      <c r="B508" s="774"/>
      <c r="C508" s="774"/>
      <c r="D508" s="774"/>
      <c r="E508" s="774"/>
      <c r="F508" s="774"/>
      <c r="G508" s="774"/>
    </row>
    <row r="509" spans="1:7" ht="12.75" customHeight="1" x14ac:dyDescent="0.2">
      <c r="A509" s="774"/>
      <c r="B509" s="774"/>
      <c r="C509" s="774"/>
      <c r="D509" s="774"/>
      <c r="E509" s="774"/>
      <c r="F509" s="774"/>
      <c r="G509" s="774"/>
    </row>
    <row r="510" spans="1:7" ht="12.75" customHeight="1" x14ac:dyDescent="0.2">
      <c r="A510" s="774"/>
      <c r="B510" s="774"/>
      <c r="C510" s="774"/>
      <c r="D510" s="774"/>
      <c r="E510" s="774"/>
      <c r="F510" s="774"/>
      <c r="G510" s="774"/>
    </row>
    <row r="511" spans="1:7" ht="12.75" customHeight="1" x14ac:dyDescent="0.2">
      <c r="A511" s="774"/>
      <c r="B511" s="774"/>
      <c r="C511" s="774"/>
      <c r="D511" s="774"/>
      <c r="E511" s="774"/>
      <c r="F511" s="774"/>
      <c r="G511" s="774"/>
    </row>
    <row r="512" spans="1:7" ht="12.75" customHeight="1" x14ac:dyDescent="0.2">
      <c r="A512" s="774"/>
      <c r="B512" s="774"/>
      <c r="C512" s="774"/>
      <c r="D512" s="774"/>
      <c r="E512" s="774"/>
      <c r="F512" s="774"/>
      <c r="G512" s="774"/>
    </row>
    <row r="513" spans="1:7" ht="12.75" customHeight="1" x14ac:dyDescent="0.2">
      <c r="A513" s="774"/>
      <c r="B513" s="774"/>
      <c r="C513" s="774"/>
      <c r="D513" s="774"/>
      <c r="E513" s="774"/>
      <c r="F513" s="774"/>
      <c r="G513" s="774"/>
    </row>
    <row r="514" spans="1:7" ht="12.75" customHeight="1" x14ac:dyDescent="0.2">
      <c r="A514" s="774"/>
      <c r="B514" s="774"/>
      <c r="C514" s="774"/>
      <c r="D514" s="774"/>
      <c r="E514" s="774"/>
      <c r="F514" s="774"/>
      <c r="G514" s="774"/>
    </row>
    <row r="515" spans="1:7" ht="12.75" customHeight="1" x14ac:dyDescent="0.2">
      <c r="A515" s="774"/>
      <c r="B515" s="774"/>
      <c r="C515" s="774"/>
      <c r="D515" s="774"/>
      <c r="E515" s="774"/>
      <c r="F515" s="774"/>
      <c r="G515" s="774"/>
    </row>
    <row r="516" spans="1:7" ht="12.75" customHeight="1" x14ac:dyDescent="0.2">
      <c r="A516" s="774"/>
      <c r="B516" s="774"/>
      <c r="C516" s="774"/>
      <c r="D516" s="774"/>
      <c r="E516" s="774"/>
      <c r="F516" s="774"/>
      <c r="G516" s="774"/>
    </row>
    <row r="517" spans="1:7" ht="12.75" customHeight="1" x14ac:dyDescent="0.2">
      <c r="A517" s="774"/>
      <c r="B517" s="774"/>
      <c r="C517" s="774"/>
      <c r="D517" s="774"/>
      <c r="E517" s="774"/>
      <c r="F517" s="774"/>
      <c r="G517" s="774"/>
    </row>
    <row r="518" spans="1:7" ht="12.75" customHeight="1" x14ac:dyDescent="0.2">
      <c r="A518" s="774"/>
      <c r="B518" s="774"/>
      <c r="C518" s="774"/>
      <c r="D518" s="774"/>
      <c r="E518" s="774"/>
      <c r="F518" s="774"/>
      <c r="G518" s="774"/>
    </row>
    <row r="519" spans="1:7" ht="12.75" customHeight="1" x14ac:dyDescent="0.2">
      <c r="A519" s="774"/>
      <c r="B519" s="774"/>
      <c r="C519" s="774"/>
      <c r="D519" s="774"/>
      <c r="E519" s="774"/>
      <c r="F519" s="774"/>
      <c r="G519" s="774"/>
    </row>
    <row r="520" spans="1:7" ht="12.75" customHeight="1" x14ac:dyDescent="0.2">
      <c r="A520" s="774"/>
      <c r="B520" s="774"/>
      <c r="C520" s="774"/>
      <c r="D520" s="774"/>
      <c r="E520" s="774"/>
      <c r="F520" s="774"/>
      <c r="G520" s="774"/>
    </row>
    <row r="521" spans="1:7" ht="12.75" customHeight="1" x14ac:dyDescent="0.2">
      <c r="A521" s="774"/>
      <c r="B521" s="774"/>
      <c r="C521" s="774"/>
      <c r="D521" s="774"/>
      <c r="E521" s="774"/>
      <c r="F521" s="774"/>
      <c r="G521" s="774"/>
    </row>
    <row r="522" spans="1:7" ht="12.75" customHeight="1" x14ac:dyDescent="0.2">
      <c r="A522" s="774"/>
      <c r="B522" s="774"/>
      <c r="C522" s="774"/>
      <c r="D522" s="774"/>
      <c r="E522" s="774"/>
      <c r="F522" s="774"/>
      <c r="G522" s="774"/>
    </row>
    <row r="523" spans="1:7" ht="12.75" customHeight="1" x14ac:dyDescent="0.2">
      <c r="A523" s="774"/>
      <c r="B523" s="774"/>
      <c r="C523" s="774"/>
      <c r="D523" s="774"/>
      <c r="E523" s="774"/>
      <c r="F523" s="774"/>
      <c r="G523" s="774"/>
    </row>
    <row r="524" spans="1:7" ht="12.75" customHeight="1" x14ac:dyDescent="0.2">
      <c r="A524" s="774"/>
      <c r="B524" s="774"/>
      <c r="C524" s="774"/>
      <c r="D524" s="774"/>
      <c r="E524" s="774"/>
      <c r="F524" s="774"/>
      <c r="G524" s="774"/>
    </row>
    <row r="525" spans="1:7" ht="12.75" customHeight="1" x14ac:dyDescent="0.2">
      <c r="A525" s="774"/>
      <c r="B525" s="774"/>
      <c r="C525" s="774"/>
      <c r="D525" s="774"/>
      <c r="E525" s="774"/>
      <c r="F525" s="774"/>
      <c r="G525" s="774"/>
    </row>
    <row r="526" spans="1:7" ht="12.75" customHeight="1" x14ac:dyDescent="0.2">
      <c r="A526" s="774"/>
      <c r="B526" s="774"/>
      <c r="C526" s="774"/>
      <c r="D526" s="774"/>
      <c r="E526" s="774"/>
      <c r="F526" s="774"/>
      <c r="G526" s="774"/>
    </row>
    <row r="527" spans="1:7" ht="12.75" customHeight="1" x14ac:dyDescent="0.2">
      <c r="A527" s="774"/>
      <c r="B527" s="774"/>
      <c r="C527" s="774"/>
      <c r="D527" s="774"/>
      <c r="E527" s="774"/>
      <c r="F527" s="774"/>
      <c r="G527" s="774"/>
    </row>
    <row r="528" spans="1:7" ht="12.75" customHeight="1" x14ac:dyDescent="0.2">
      <c r="A528" s="774"/>
      <c r="B528" s="774"/>
      <c r="C528" s="774"/>
      <c r="D528" s="774"/>
      <c r="E528" s="774"/>
      <c r="F528" s="774"/>
      <c r="G528" s="774"/>
    </row>
    <row r="529" spans="1:7" ht="12.75" customHeight="1" x14ac:dyDescent="0.2">
      <c r="A529" s="774"/>
      <c r="B529" s="774"/>
      <c r="C529" s="774"/>
      <c r="D529" s="774"/>
      <c r="E529" s="774"/>
      <c r="F529" s="774"/>
      <c r="G529" s="774"/>
    </row>
    <row r="530" spans="1:7" ht="12.75" customHeight="1" x14ac:dyDescent="0.2">
      <c r="A530" s="774"/>
      <c r="B530" s="774"/>
      <c r="C530" s="774"/>
      <c r="D530" s="774"/>
      <c r="E530" s="774"/>
      <c r="F530" s="774"/>
      <c r="G530" s="774"/>
    </row>
    <row r="531" spans="1:7" ht="12.75" customHeight="1" x14ac:dyDescent="0.2">
      <c r="A531" s="774"/>
      <c r="B531" s="774"/>
      <c r="C531" s="774"/>
      <c r="D531" s="774"/>
      <c r="E531" s="774"/>
      <c r="F531" s="774"/>
      <c r="G531" s="774"/>
    </row>
    <row r="532" spans="1:7" ht="12.75" customHeight="1" x14ac:dyDescent="0.2">
      <c r="A532" s="774"/>
      <c r="B532" s="774"/>
      <c r="C532" s="774"/>
      <c r="D532" s="774"/>
      <c r="E532" s="774"/>
      <c r="F532" s="774"/>
      <c r="G532" s="774"/>
    </row>
    <row r="533" spans="1:7" ht="12.75" customHeight="1" x14ac:dyDescent="0.2">
      <c r="A533" s="774"/>
      <c r="B533" s="774"/>
      <c r="C533" s="774"/>
      <c r="D533" s="774"/>
      <c r="E533" s="774"/>
      <c r="F533" s="774"/>
      <c r="G533" s="774"/>
    </row>
    <row r="534" spans="1:7" ht="12.75" customHeight="1" x14ac:dyDescent="0.2">
      <c r="A534" s="774"/>
      <c r="B534" s="774"/>
      <c r="C534" s="774"/>
      <c r="D534" s="774"/>
      <c r="E534" s="774"/>
      <c r="F534" s="774"/>
      <c r="G534" s="774"/>
    </row>
    <row r="535" spans="1:7" ht="12.75" customHeight="1" x14ac:dyDescent="0.2">
      <c r="A535" s="774"/>
      <c r="B535" s="774"/>
      <c r="C535" s="774"/>
      <c r="D535" s="774"/>
      <c r="E535" s="774"/>
      <c r="F535" s="774"/>
      <c r="G535" s="774"/>
    </row>
    <row r="536" spans="1:7" ht="12.75" customHeight="1" x14ac:dyDescent="0.2">
      <c r="A536" s="774"/>
      <c r="B536" s="774"/>
      <c r="C536" s="774"/>
      <c r="D536" s="774"/>
      <c r="E536" s="774"/>
      <c r="F536" s="774"/>
      <c r="G536" s="774"/>
    </row>
    <row r="537" spans="1:7" ht="12.75" customHeight="1" x14ac:dyDescent="0.2">
      <c r="A537" s="774"/>
      <c r="B537" s="774"/>
      <c r="C537" s="774"/>
      <c r="D537" s="774"/>
      <c r="E537" s="774"/>
      <c r="F537" s="774"/>
      <c r="G537" s="774"/>
    </row>
    <row r="538" spans="1:7" ht="12.75" customHeight="1" x14ac:dyDescent="0.2">
      <c r="A538" s="774"/>
      <c r="B538" s="774"/>
      <c r="C538" s="774"/>
      <c r="D538" s="774"/>
      <c r="E538" s="774"/>
      <c r="F538" s="774"/>
      <c r="G538" s="774"/>
    </row>
    <row r="539" spans="1:7" ht="12.75" customHeight="1" x14ac:dyDescent="0.2">
      <c r="A539" s="774"/>
      <c r="B539" s="774"/>
      <c r="C539" s="774"/>
      <c r="D539" s="774"/>
      <c r="E539" s="774"/>
      <c r="F539" s="774"/>
      <c r="G539" s="774"/>
    </row>
    <row r="540" spans="1:7" ht="12.75" customHeight="1" x14ac:dyDescent="0.2">
      <c r="A540" s="774"/>
      <c r="B540" s="774"/>
      <c r="C540" s="774"/>
      <c r="D540" s="774"/>
      <c r="E540" s="774"/>
      <c r="F540" s="774"/>
      <c r="G540" s="774"/>
    </row>
    <row r="541" spans="1:7" ht="12.75" customHeight="1" x14ac:dyDescent="0.2">
      <c r="A541" s="774"/>
      <c r="B541" s="774"/>
      <c r="C541" s="774"/>
      <c r="D541" s="774"/>
      <c r="E541" s="774"/>
      <c r="F541" s="774"/>
      <c r="G541" s="774"/>
    </row>
    <row r="542" spans="1:7" ht="12.75" customHeight="1" x14ac:dyDescent="0.2">
      <c r="A542" s="774"/>
      <c r="B542" s="774"/>
      <c r="C542" s="774"/>
      <c r="D542" s="774"/>
      <c r="E542" s="774"/>
      <c r="F542" s="774"/>
      <c r="G542" s="774"/>
    </row>
    <row r="543" spans="1:7" ht="12.75" customHeight="1" x14ac:dyDescent="0.2">
      <c r="A543" s="774"/>
      <c r="B543" s="774"/>
      <c r="C543" s="774"/>
      <c r="D543" s="774"/>
      <c r="E543" s="774"/>
      <c r="F543" s="774"/>
      <c r="G543" s="774"/>
    </row>
    <row r="544" spans="1:7" ht="12.75" customHeight="1" x14ac:dyDescent="0.2">
      <c r="A544" s="774"/>
      <c r="B544" s="774"/>
      <c r="C544" s="774"/>
      <c r="D544" s="774"/>
      <c r="E544" s="774"/>
      <c r="F544" s="774"/>
      <c r="G544" s="774"/>
    </row>
    <row r="545" spans="1:7" ht="12.75" customHeight="1" x14ac:dyDescent="0.2">
      <c r="A545" s="774"/>
      <c r="B545" s="774"/>
      <c r="C545" s="774"/>
      <c r="D545" s="774"/>
      <c r="E545" s="774"/>
      <c r="F545" s="774"/>
      <c r="G545" s="774"/>
    </row>
    <row r="546" spans="1:7" ht="12.75" customHeight="1" x14ac:dyDescent="0.2">
      <c r="A546" s="774"/>
      <c r="B546" s="774"/>
      <c r="C546" s="774"/>
      <c r="D546" s="774"/>
      <c r="E546" s="774"/>
      <c r="F546" s="774"/>
      <c r="G546" s="774"/>
    </row>
    <row r="547" spans="1:7" ht="12.75" customHeight="1" x14ac:dyDescent="0.2">
      <c r="A547" s="774"/>
      <c r="B547" s="774"/>
      <c r="C547" s="774"/>
      <c r="D547" s="774"/>
      <c r="E547" s="774"/>
      <c r="F547" s="774"/>
      <c r="G547" s="774"/>
    </row>
    <row r="548" spans="1:7" ht="12.75" customHeight="1" x14ac:dyDescent="0.2">
      <c r="A548" s="774"/>
      <c r="B548" s="774"/>
      <c r="C548" s="774"/>
      <c r="D548" s="774"/>
      <c r="E548" s="774"/>
      <c r="F548" s="774"/>
      <c r="G548" s="774"/>
    </row>
    <row r="549" spans="1:7" ht="12.75" customHeight="1" x14ac:dyDescent="0.2">
      <c r="A549" s="774"/>
      <c r="B549" s="774"/>
      <c r="C549" s="774"/>
      <c r="D549" s="774"/>
      <c r="E549" s="774"/>
      <c r="F549" s="774"/>
      <c r="G549" s="774"/>
    </row>
    <row r="550" spans="1:7" ht="12.75" customHeight="1" x14ac:dyDescent="0.2">
      <c r="A550" s="774"/>
      <c r="B550" s="774"/>
      <c r="C550" s="774"/>
      <c r="D550" s="774"/>
      <c r="E550" s="774"/>
      <c r="F550" s="774"/>
      <c r="G550" s="774"/>
    </row>
    <row r="551" spans="1:7" ht="12.75" customHeight="1" x14ac:dyDescent="0.2">
      <c r="A551" s="774"/>
      <c r="B551" s="774"/>
      <c r="C551" s="774"/>
      <c r="D551" s="774"/>
      <c r="E551" s="774"/>
      <c r="F551" s="774"/>
      <c r="G551" s="774"/>
    </row>
    <row r="552" spans="1:7" ht="12.75" customHeight="1" x14ac:dyDescent="0.2">
      <c r="A552" s="774"/>
      <c r="B552" s="774"/>
      <c r="C552" s="774"/>
      <c r="D552" s="774"/>
      <c r="E552" s="774"/>
      <c r="F552" s="774"/>
      <c r="G552" s="774"/>
    </row>
    <row r="553" spans="1:7" ht="12.75" customHeight="1" x14ac:dyDescent="0.2">
      <c r="A553" s="774"/>
      <c r="B553" s="774"/>
      <c r="C553" s="774"/>
      <c r="D553" s="774"/>
      <c r="E553" s="774"/>
      <c r="F553" s="774"/>
      <c r="G553" s="774"/>
    </row>
    <row r="554" spans="1:7" ht="12.75" customHeight="1" x14ac:dyDescent="0.2">
      <c r="A554" s="774"/>
      <c r="B554" s="774"/>
      <c r="C554" s="774"/>
      <c r="D554" s="774"/>
      <c r="E554" s="774"/>
      <c r="F554" s="774"/>
      <c r="G554" s="774"/>
    </row>
    <row r="555" spans="1:7" ht="12.75" customHeight="1" x14ac:dyDescent="0.2">
      <c r="A555" s="774"/>
      <c r="B555" s="774"/>
      <c r="C555" s="774"/>
      <c r="D555" s="774"/>
      <c r="E555" s="774"/>
      <c r="F555" s="774"/>
      <c r="G555" s="774"/>
    </row>
    <row r="556" spans="1:7" ht="12.75" customHeight="1" x14ac:dyDescent="0.2">
      <c r="A556" s="774"/>
      <c r="B556" s="774"/>
      <c r="C556" s="774"/>
      <c r="D556" s="774"/>
      <c r="E556" s="774"/>
      <c r="F556" s="774"/>
      <c r="G556" s="774"/>
    </row>
    <row r="557" spans="1:7" ht="12.75" customHeight="1" x14ac:dyDescent="0.2">
      <c r="A557" s="774"/>
      <c r="B557" s="774"/>
      <c r="C557" s="774"/>
      <c r="D557" s="774"/>
      <c r="E557" s="774"/>
      <c r="F557" s="774"/>
      <c r="G557" s="774"/>
    </row>
    <row r="558" spans="1:7" ht="12.75" customHeight="1" x14ac:dyDescent="0.2">
      <c r="A558" s="774"/>
      <c r="B558" s="774"/>
      <c r="C558" s="774"/>
      <c r="D558" s="774"/>
      <c r="E558" s="774"/>
      <c r="F558" s="774"/>
      <c r="G558" s="774"/>
    </row>
    <row r="559" spans="1:7" ht="12.75" customHeight="1" x14ac:dyDescent="0.2">
      <c r="A559" s="774"/>
      <c r="B559" s="774"/>
      <c r="C559" s="774"/>
      <c r="D559" s="774"/>
      <c r="E559" s="774"/>
      <c r="F559" s="774"/>
      <c r="G559" s="774"/>
    </row>
    <row r="560" spans="1:7" ht="12.75" customHeight="1" x14ac:dyDescent="0.2">
      <c r="A560" s="774"/>
      <c r="B560" s="774"/>
      <c r="C560" s="774"/>
      <c r="D560" s="774"/>
      <c r="E560" s="774"/>
      <c r="F560" s="774"/>
      <c r="G560" s="774"/>
    </row>
    <row r="561" spans="1:7" ht="12.75" customHeight="1" x14ac:dyDescent="0.2">
      <c r="A561" s="774"/>
      <c r="B561" s="774"/>
      <c r="C561" s="774"/>
      <c r="D561" s="774"/>
      <c r="E561" s="774"/>
      <c r="F561" s="774"/>
      <c r="G561" s="774"/>
    </row>
    <row r="562" spans="1:7" ht="12.75" customHeight="1" x14ac:dyDescent="0.2">
      <c r="A562" s="774"/>
      <c r="B562" s="774"/>
      <c r="C562" s="774"/>
      <c r="D562" s="774"/>
      <c r="E562" s="774"/>
      <c r="F562" s="774"/>
      <c r="G562" s="774"/>
    </row>
    <row r="563" spans="1:7" ht="12.75" customHeight="1" x14ac:dyDescent="0.2">
      <c r="A563" s="774"/>
      <c r="B563" s="774"/>
      <c r="C563" s="774"/>
      <c r="D563" s="774"/>
      <c r="E563" s="774"/>
      <c r="F563" s="774"/>
      <c r="G563" s="774"/>
    </row>
    <row r="564" spans="1:7" ht="12.75" customHeight="1" x14ac:dyDescent="0.2">
      <c r="A564" s="774"/>
      <c r="B564" s="774"/>
      <c r="C564" s="774"/>
      <c r="D564" s="774"/>
      <c r="E564" s="774"/>
      <c r="F564" s="774"/>
      <c r="G564" s="774"/>
    </row>
    <row r="565" spans="1:7" ht="12.75" customHeight="1" x14ac:dyDescent="0.2">
      <c r="A565" s="774"/>
      <c r="B565" s="774"/>
      <c r="C565" s="774"/>
      <c r="D565" s="774"/>
      <c r="E565" s="774"/>
      <c r="F565" s="774"/>
      <c r="G565" s="774"/>
    </row>
    <row r="566" spans="1:7" ht="12.75" customHeight="1" x14ac:dyDescent="0.2">
      <c r="A566" s="774"/>
      <c r="B566" s="774"/>
      <c r="C566" s="774"/>
      <c r="D566" s="774"/>
      <c r="E566" s="774"/>
      <c r="F566" s="774"/>
      <c r="G566" s="774"/>
    </row>
    <row r="567" spans="1:7" ht="12.75" customHeight="1" x14ac:dyDescent="0.2">
      <c r="A567" s="774"/>
      <c r="B567" s="774"/>
      <c r="C567" s="774"/>
      <c r="D567" s="774"/>
      <c r="E567" s="774"/>
      <c r="F567" s="774"/>
      <c r="G567" s="774"/>
    </row>
    <row r="568" spans="1:7" ht="12.75" customHeight="1" x14ac:dyDescent="0.2">
      <c r="A568" s="774"/>
      <c r="B568" s="774"/>
      <c r="C568" s="774"/>
      <c r="D568" s="774"/>
      <c r="E568" s="774"/>
      <c r="F568" s="774"/>
      <c r="G568" s="774"/>
    </row>
    <row r="569" spans="1:7" ht="12.75" customHeight="1" x14ac:dyDescent="0.2">
      <c r="A569" s="774"/>
      <c r="B569" s="774"/>
      <c r="C569" s="774"/>
      <c r="D569" s="774"/>
      <c r="E569" s="774"/>
      <c r="F569" s="774"/>
      <c r="G569" s="774"/>
    </row>
    <row r="570" spans="1:7" ht="12.75" customHeight="1" x14ac:dyDescent="0.2">
      <c r="A570" s="774"/>
      <c r="B570" s="774"/>
      <c r="C570" s="774"/>
      <c r="D570" s="774"/>
      <c r="E570" s="774"/>
      <c r="F570" s="774"/>
      <c r="G570" s="774"/>
    </row>
    <row r="571" spans="1:7" ht="12.75" customHeight="1" x14ac:dyDescent="0.2">
      <c r="A571" s="774"/>
      <c r="B571" s="774"/>
      <c r="C571" s="774"/>
      <c r="D571" s="774"/>
      <c r="E571" s="774"/>
      <c r="F571" s="774"/>
      <c r="G571" s="774"/>
    </row>
    <row r="572" spans="1:7" ht="12.75" customHeight="1" x14ac:dyDescent="0.2">
      <c r="A572" s="774"/>
      <c r="B572" s="774"/>
      <c r="C572" s="774"/>
      <c r="D572" s="774"/>
      <c r="E572" s="774"/>
      <c r="F572" s="774"/>
      <c r="G572" s="774"/>
    </row>
    <row r="573" spans="1:7" ht="12.75" customHeight="1" x14ac:dyDescent="0.2">
      <c r="A573" s="774"/>
      <c r="B573" s="774"/>
      <c r="C573" s="774"/>
      <c r="D573" s="774"/>
      <c r="E573" s="774"/>
      <c r="F573" s="774"/>
      <c r="G573" s="774"/>
    </row>
    <row r="574" spans="1:7" ht="12.75" customHeight="1" x14ac:dyDescent="0.2">
      <c r="A574" s="774"/>
      <c r="B574" s="774"/>
      <c r="C574" s="774"/>
      <c r="D574" s="774"/>
      <c r="E574" s="774"/>
      <c r="F574" s="774"/>
      <c r="G574" s="774"/>
    </row>
    <row r="575" spans="1:7" ht="12.75" customHeight="1" x14ac:dyDescent="0.2">
      <c r="A575" s="774"/>
      <c r="B575" s="774"/>
      <c r="C575" s="774"/>
      <c r="D575" s="774"/>
      <c r="E575" s="774"/>
      <c r="F575" s="774"/>
      <c r="G575" s="774"/>
    </row>
    <row r="576" spans="1:7" ht="12.75" customHeight="1" x14ac:dyDescent="0.2">
      <c r="A576" s="774"/>
      <c r="B576" s="774"/>
      <c r="C576" s="774"/>
      <c r="D576" s="774"/>
      <c r="E576" s="774"/>
      <c r="F576" s="774"/>
      <c r="G576" s="774"/>
    </row>
    <row r="577" spans="1:7" ht="12.75" customHeight="1" x14ac:dyDescent="0.2">
      <c r="A577" s="774"/>
      <c r="B577" s="774"/>
      <c r="C577" s="774"/>
      <c r="D577" s="774"/>
      <c r="E577" s="774"/>
      <c r="F577" s="774"/>
      <c r="G577" s="774"/>
    </row>
    <row r="578" spans="1:7" ht="12.75" customHeight="1" x14ac:dyDescent="0.2">
      <c r="A578" s="774"/>
      <c r="B578" s="774"/>
      <c r="C578" s="774"/>
      <c r="D578" s="774"/>
      <c r="E578" s="774"/>
      <c r="F578" s="774"/>
      <c r="G578" s="774"/>
    </row>
    <row r="579" spans="1:7" ht="12.75" customHeight="1" x14ac:dyDescent="0.2">
      <c r="A579" s="774"/>
      <c r="B579" s="774"/>
      <c r="C579" s="774"/>
      <c r="D579" s="774"/>
      <c r="E579" s="774"/>
      <c r="F579" s="774"/>
      <c r="G579" s="774"/>
    </row>
    <row r="580" spans="1:7" ht="12.75" customHeight="1" x14ac:dyDescent="0.2">
      <c r="A580" s="774"/>
      <c r="B580" s="774"/>
      <c r="C580" s="774"/>
      <c r="D580" s="774"/>
      <c r="E580" s="774"/>
      <c r="F580" s="774"/>
      <c r="G580" s="774"/>
    </row>
    <row r="581" spans="1:7" ht="12.75" customHeight="1" x14ac:dyDescent="0.2">
      <c r="A581" s="774"/>
      <c r="B581" s="774"/>
      <c r="C581" s="774"/>
      <c r="D581" s="774"/>
      <c r="E581" s="774"/>
      <c r="F581" s="774"/>
      <c r="G581" s="774"/>
    </row>
    <row r="582" spans="1:7" ht="12.75" customHeight="1" x14ac:dyDescent="0.2">
      <c r="A582" s="774"/>
      <c r="B582" s="774"/>
      <c r="C582" s="774"/>
      <c r="D582" s="774"/>
      <c r="E582" s="774"/>
      <c r="F582" s="774"/>
      <c r="G582" s="774"/>
    </row>
    <row r="583" spans="1:7" ht="12.75" customHeight="1" x14ac:dyDescent="0.2">
      <c r="A583" s="774"/>
      <c r="B583" s="774"/>
      <c r="C583" s="774"/>
      <c r="D583" s="774"/>
      <c r="E583" s="774"/>
      <c r="F583" s="774"/>
      <c r="G583" s="774"/>
    </row>
    <row r="584" spans="1:7" ht="12.75" customHeight="1" x14ac:dyDescent="0.2">
      <c r="A584" s="774"/>
      <c r="B584" s="774"/>
      <c r="C584" s="774"/>
      <c r="D584" s="774"/>
      <c r="E584" s="774"/>
      <c r="F584" s="774"/>
      <c r="G584" s="774"/>
    </row>
    <row r="585" spans="1:7" ht="12.75" customHeight="1" x14ac:dyDescent="0.2">
      <c r="A585" s="774"/>
      <c r="B585" s="774"/>
      <c r="C585" s="774"/>
      <c r="D585" s="774"/>
      <c r="E585" s="774"/>
      <c r="F585" s="774"/>
      <c r="G585" s="774"/>
    </row>
    <row r="586" spans="1:7" ht="12.75" customHeight="1" x14ac:dyDescent="0.2">
      <c r="A586" s="774"/>
      <c r="B586" s="774"/>
      <c r="C586" s="774"/>
      <c r="D586" s="774"/>
      <c r="E586" s="774"/>
      <c r="F586" s="774"/>
      <c r="G586" s="774"/>
    </row>
    <row r="587" spans="1:7" ht="12.75" customHeight="1" x14ac:dyDescent="0.2">
      <c r="A587" s="774"/>
      <c r="B587" s="774"/>
      <c r="C587" s="774"/>
      <c r="D587" s="774"/>
      <c r="E587" s="774"/>
      <c r="F587" s="774"/>
      <c r="G587" s="774"/>
    </row>
    <row r="588" spans="1:7" ht="12.75" customHeight="1" x14ac:dyDescent="0.2">
      <c r="A588" s="774"/>
      <c r="B588" s="774"/>
      <c r="C588" s="774"/>
      <c r="D588" s="774"/>
      <c r="E588" s="774"/>
      <c r="F588" s="774"/>
      <c r="G588" s="774"/>
    </row>
    <row r="589" spans="1:7" ht="12.75" customHeight="1" x14ac:dyDescent="0.2">
      <c r="A589" s="774"/>
      <c r="B589" s="774"/>
      <c r="C589" s="774"/>
      <c r="D589" s="774"/>
      <c r="E589" s="774"/>
      <c r="F589" s="774"/>
      <c r="G589" s="774"/>
    </row>
    <row r="590" spans="1:7" ht="12.75" customHeight="1" x14ac:dyDescent="0.2">
      <c r="A590" s="774"/>
      <c r="B590" s="774"/>
      <c r="C590" s="774"/>
      <c r="D590" s="774"/>
      <c r="E590" s="774"/>
      <c r="F590" s="774"/>
      <c r="G590" s="774"/>
    </row>
    <row r="591" spans="1:7" ht="12.75" customHeight="1" x14ac:dyDescent="0.2">
      <c r="A591" s="774"/>
      <c r="B591" s="774"/>
      <c r="C591" s="774"/>
      <c r="D591" s="774"/>
      <c r="E591" s="774"/>
      <c r="F591" s="774"/>
      <c r="G591" s="774"/>
    </row>
    <row r="592" spans="1:7" ht="12.75" customHeight="1" x14ac:dyDescent="0.2">
      <c r="A592" s="774"/>
      <c r="B592" s="774"/>
      <c r="C592" s="774"/>
      <c r="D592" s="774"/>
      <c r="E592" s="774"/>
      <c r="F592" s="774"/>
      <c r="G592" s="774"/>
    </row>
    <row r="593" spans="1:7" ht="12.75" customHeight="1" x14ac:dyDescent="0.2">
      <c r="A593" s="774"/>
      <c r="B593" s="774"/>
      <c r="C593" s="774"/>
      <c r="D593" s="774"/>
      <c r="E593" s="774"/>
      <c r="F593" s="774"/>
      <c r="G593" s="774"/>
    </row>
    <row r="594" spans="1:7" ht="12.75" customHeight="1" x14ac:dyDescent="0.2">
      <c r="A594" s="774"/>
      <c r="B594" s="774"/>
      <c r="C594" s="774"/>
      <c r="D594" s="774"/>
      <c r="E594" s="774"/>
      <c r="F594" s="774"/>
      <c r="G594" s="774"/>
    </row>
    <row r="595" spans="1:7" ht="12.75" customHeight="1" x14ac:dyDescent="0.2">
      <c r="A595" s="774"/>
      <c r="B595" s="774"/>
      <c r="C595" s="774"/>
      <c r="D595" s="774"/>
      <c r="E595" s="774"/>
      <c r="F595" s="774"/>
      <c r="G595" s="774"/>
    </row>
    <row r="596" spans="1:7" ht="12.75" customHeight="1" x14ac:dyDescent="0.2">
      <c r="A596" s="774"/>
      <c r="B596" s="774"/>
      <c r="C596" s="774"/>
      <c r="D596" s="774"/>
      <c r="E596" s="774"/>
      <c r="F596" s="774"/>
      <c r="G596" s="774"/>
    </row>
    <row r="597" spans="1:7" ht="12.75" customHeight="1" x14ac:dyDescent="0.2">
      <c r="A597" s="774"/>
      <c r="B597" s="774"/>
      <c r="C597" s="774"/>
      <c r="D597" s="774"/>
      <c r="E597" s="774"/>
      <c r="F597" s="774"/>
      <c r="G597" s="774"/>
    </row>
    <row r="598" spans="1:7" ht="12.75" customHeight="1" x14ac:dyDescent="0.2">
      <c r="A598" s="774"/>
      <c r="B598" s="774"/>
      <c r="C598" s="774"/>
      <c r="D598" s="774"/>
      <c r="E598" s="774"/>
      <c r="F598" s="774"/>
      <c r="G598" s="774"/>
    </row>
    <row r="599" spans="1:7" ht="12.75" customHeight="1" x14ac:dyDescent="0.2">
      <c r="A599" s="774"/>
      <c r="B599" s="774"/>
      <c r="C599" s="774"/>
      <c r="D599" s="774"/>
      <c r="E599" s="774"/>
      <c r="F599" s="774"/>
      <c r="G599" s="774"/>
    </row>
    <row r="600" spans="1:7" ht="12.75" customHeight="1" x14ac:dyDescent="0.2">
      <c r="A600" s="774"/>
      <c r="B600" s="774"/>
      <c r="C600" s="774"/>
      <c r="D600" s="774"/>
      <c r="E600" s="774"/>
      <c r="F600" s="774"/>
      <c r="G600" s="774"/>
    </row>
    <row r="601" spans="1:7" ht="12.75" customHeight="1" x14ac:dyDescent="0.2">
      <c r="A601" s="774"/>
      <c r="B601" s="774"/>
      <c r="C601" s="774"/>
      <c r="D601" s="774"/>
      <c r="E601" s="774"/>
      <c r="F601" s="774"/>
      <c r="G601" s="774"/>
    </row>
    <row r="602" spans="1:7" ht="12.75" customHeight="1" x14ac:dyDescent="0.2">
      <c r="A602" s="774"/>
      <c r="B602" s="774"/>
      <c r="C602" s="774"/>
      <c r="D602" s="774"/>
      <c r="E602" s="774"/>
      <c r="F602" s="774"/>
      <c r="G602" s="774"/>
    </row>
    <row r="603" spans="1:7" ht="12.75" customHeight="1" x14ac:dyDescent="0.2">
      <c r="A603" s="774"/>
      <c r="B603" s="774"/>
      <c r="C603" s="774"/>
      <c r="D603" s="774"/>
      <c r="E603" s="774"/>
      <c r="F603" s="774"/>
      <c r="G603" s="774"/>
    </row>
    <row r="604" spans="1:7" ht="12.75" customHeight="1" x14ac:dyDescent="0.2">
      <c r="A604" s="774"/>
      <c r="B604" s="774"/>
      <c r="C604" s="774"/>
      <c r="D604" s="774"/>
      <c r="E604" s="774"/>
      <c r="F604" s="774"/>
      <c r="G604" s="774"/>
    </row>
    <row r="605" spans="1:7" ht="12.75" customHeight="1" x14ac:dyDescent="0.2">
      <c r="A605" s="774"/>
      <c r="B605" s="774"/>
      <c r="C605" s="774"/>
      <c r="D605" s="774"/>
      <c r="E605" s="774"/>
      <c r="F605" s="774"/>
      <c r="G605" s="774"/>
    </row>
    <row r="606" spans="1:7" ht="12.75" customHeight="1" x14ac:dyDescent="0.2">
      <c r="A606" s="774"/>
      <c r="B606" s="774"/>
      <c r="C606" s="774"/>
      <c r="D606" s="774"/>
      <c r="E606" s="774"/>
      <c r="F606" s="774"/>
      <c r="G606" s="774"/>
    </row>
    <row r="607" spans="1:7" ht="12.75" customHeight="1" x14ac:dyDescent="0.2">
      <c r="A607" s="774"/>
      <c r="B607" s="774"/>
      <c r="C607" s="774"/>
      <c r="D607" s="774"/>
      <c r="E607" s="774"/>
      <c r="F607" s="774"/>
      <c r="G607" s="774"/>
    </row>
    <row r="608" spans="1:7" ht="12.75" customHeight="1" x14ac:dyDescent="0.2">
      <c r="A608" s="774"/>
      <c r="B608" s="774"/>
      <c r="C608" s="774"/>
      <c r="D608" s="774"/>
      <c r="E608" s="774"/>
      <c r="F608" s="774"/>
      <c r="G608" s="774"/>
    </row>
    <row r="609" spans="1:7" ht="12.75" customHeight="1" x14ac:dyDescent="0.2">
      <c r="A609" s="774"/>
      <c r="B609" s="774"/>
      <c r="C609" s="774"/>
      <c r="D609" s="774"/>
      <c r="E609" s="774"/>
      <c r="F609" s="774"/>
      <c r="G609" s="774"/>
    </row>
    <row r="610" spans="1:7" ht="12.75" customHeight="1" x14ac:dyDescent="0.2">
      <c r="A610" s="774"/>
      <c r="B610" s="774"/>
      <c r="C610" s="774"/>
      <c r="D610" s="774"/>
      <c r="E610" s="774"/>
      <c r="F610" s="774"/>
      <c r="G610" s="774"/>
    </row>
    <row r="611" spans="1:7" ht="12.75" customHeight="1" x14ac:dyDescent="0.2">
      <c r="A611" s="774"/>
      <c r="B611" s="774"/>
      <c r="C611" s="774"/>
      <c r="D611" s="774"/>
      <c r="E611" s="774"/>
      <c r="F611" s="774"/>
      <c r="G611" s="774"/>
    </row>
    <row r="612" spans="1:7" ht="12.75" customHeight="1" x14ac:dyDescent="0.2">
      <c r="A612" s="774"/>
      <c r="B612" s="774"/>
      <c r="C612" s="774"/>
      <c r="D612" s="774"/>
      <c r="E612" s="774"/>
      <c r="F612" s="774"/>
      <c r="G612" s="774"/>
    </row>
    <row r="613" spans="1:7" ht="12.75" customHeight="1" x14ac:dyDescent="0.2">
      <c r="A613" s="774"/>
      <c r="B613" s="774"/>
      <c r="C613" s="774"/>
      <c r="D613" s="774"/>
      <c r="E613" s="774"/>
      <c r="F613" s="774"/>
      <c r="G613" s="774"/>
    </row>
    <row r="614" spans="1:7" ht="12.75" customHeight="1" x14ac:dyDescent="0.2">
      <c r="A614" s="774"/>
      <c r="B614" s="774"/>
      <c r="C614" s="774"/>
      <c r="D614" s="774"/>
      <c r="E614" s="774"/>
      <c r="F614" s="774"/>
      <c r="G614" s="774"/>
    </row>
    <row r="615" spans="1:7" ht="12.75" customHeight="1" x14ac:dyDescent="0.2">
      <c r="A615" s="774"/>
      <c r="B615" s="774"/>
      <c r="C615" s="774"/>
      <c r="D615" s="774"/>
      <c r="E615" s="774"/>
      <c r="F615" s="774"/>
      <c r="G615" s="774"/>
    </row>
    <row r="616" spans="1:7" ht="12.75" customHeight="1" x14ac:dyDescent="0.2">
      <c r="A616" s="774"/>
      <c r="B616" s="774"/>
      <c r="C616" s="774"/>
      <c r="D616" s="774"/>
      <c r="E616" s="774"/>
      <c r="F616" s="774"/>
      <c r="G616" s="774"/>
    </row>
    <row r="617" spans="1:7" ht="12.75" customHeight="1" x14ac:dyDescent="0.2">
      <c r="A617" s="774"/>
      <c r="B617" s="774"/>
      <c r="C617" s="774"/>
      <c r="D617" s="774"/>
      <c r="E617" s="774"/>
      <c r="F617" s="774"/>
      <c r="G617" s="774"/>
    </row>
    <row r="618" spans="1:7" ht="12.75" customHeight="1" x14ac:dyDescent="0.2">
      <c r="A618" s="774"/>
      <c r="B618" s="774"/>
      <c r="C618" s="774"/>
      <c r="D618" s="774"/>
      <c r="E618" s="774"/>
      <c r="F618" s="774"/>
      <c r="G618" s="774"/>
    </row>
    <row r="619" spans="1:7" ht="12.75" customHeight="1" x14ac:dyDescent="0.2">
      <c r="A619" s="774"/>
      <c r="B619" s="774"/>
      <c r="C619" s="774"/>
      <c r="D619" s="774"/>
      <c r="E619" s="774"/>
      <c r="F619" s="774"/>
      <c r="G619" s="774"/>
    </row>
    <row r="620" spans="1:7" ht="12.75" customHeight="1" x14ac:dyDescent="0.2">
      <c r="A620" s="774"/>
      <c r="B620" s="774"/>
      <c r="C620" s="774"/>
      <c r="D620" s="774"/>
      <c r="E620" s="774"/>
      <c r="F620" s="774"/>
      <c r="G620" s="774"/>
    </row>
    <row r="621" spans="1:7" ht="12.75" customHeight="1" x14ac:dyDescent="0.2">
      <c r="A621" s="774"/>
      <c r="B621" s="774"/>
      <c r="C621" s="774"/>
      <c r="D621" s="774"/>
      <c r="E621" s="774"/>
      <c r="F621" s="774"/>
      <c r="G621" s="774"/>
    </row>
    <row r="622" spans="1:7" ht="12.75" customHeight="1" x14ac:dyDescent="0.2">
      <c r="A622" s="774"/>
      <c r="B622" s="774"/>
      <c r="C622" s="774"/>
      <c r="D622" s="774"/>
      <c r="E622" s="774"/>
      <c r="F622" s="774"/>
      <c r="G622" s="774"/>
    </row>
    <row r="623" spans="1:7" ht="12.75" customHeight="1" x14ac:dyDescent="0.2">
      <c r="A623" s="774"/>
      <c r="B623" s="774"/>
      <c r="C623" s="774"/>
      <c r="D623" s="774"/>
      <c r="E623" s="774"/>
      <c r="F623" s="774"/>
      <c r="G623" s="774"/>
    </row>
    <row r="624" spans="1:7" ht="12.75" customHeight="1" x14ac:dyDescent="0.2">
      <c r="A624" s="774"/>
      <c r="B624" s="774"/>
      <c r="C624" s="774"/>
      <c r="D624" s="774"/>
      <c r="E624" s="774"/>
      <c r="F624" s="774"/>
      <c r="G624" s="774"/>
    </row>
    <row r="625" spans="1:7" ht="12.75" customHeight="1" x14ac:dyDescent="0.2">
      <c r="A625" s="774"/>
      <c r="B625" s="774"/>
      <c r="C625" s="774"/>
      <c r="D625" s="774"/>
      <c r="E625" s="774"/>
      <c r="F625" s="774"/>
      <c r="G625" s="774"/>
    </row>
    <row r="626" spans="1:7" ht="12.75" customHeight="1" x14ac:dyDescent="0.2">
      <c r="A626" s="774"/>
      <c r="B626" s="774"/>
      <c r="C626" s="774"/>
      <c r="D626" s="774"/>
      <c r="E626" s="774"/>
      <c r="F626" s="774"/>
      <c r="G626" s="774"/>
    </row>
    <row r="627" spans="1:7" ht="12.75" customHeight="1" x14ac:dyDescent="0.2">
      <c r="A627" s="774"/>
      <c r="B627" s="774"/>
      <c r="C627" s="774"/>
      <c r="D627" s="774"/>
      <c r="E627" s="774"/>
      <c r="F627" s="774"/>
      <c r="G627" s="774"/>
    </row>
    <row r="628" spans="1:7" ht="12.75" customHeight="1" x14ac:dyDescent="0.2">
      <c r="A628" s="774"/>
      <c r="B628" s="774"/>
      <c r="C628" s="774"/>
      <c r="D628" s="774"/>
      <c r="E628" s="774"/>
      <c r="F628" s="774"/>
      <c r="G628" s="774"/>
    </row>
    <row r="629" spans="1:7" ht="12.75" customHeight="1" x14ac:dyDescent="0.2">
      <c r="A629" s="774"/>
      <c r="B629" s="774"/>
      <c r="C629" s="774"/>
      <c r="D629" s="774"/>
      <c r="E629" s="774"/>
      <c r="F629" s="774"/>
      <c r="G629" s="774"/>
    </row>
    <row r="630" spans="1:7" ht="12.75" customHeight="1" x14ac:dyDescent="0.2">
      <c r="A630" s="774"/>
      <c r="B630" s="774"/>
      <c r="C630" s="774"/>
      <c r="D630" s="774"/>
      <c r="E630" s="774"/>
      <c r="F630" s="774"/>
      <c r="G630" s="774"/>
    </row>
    <row r="631" spans="1:7" ht="12.75" customHeight="1" x14ac:dyDescent="0.2">
      <c r="A631" s="774"/>
      <c r="B631" s="774"/>
      <c r="C631" s="774"/>
      <c r="D631" s="774"/>
      <c r="E631" s="774"/>
      <c r="F631" s="774"/>
      <c r="G631" s="774"/>
    </row>
    <row r="632" spans="1:7" ht="12.75" customHeight="1" x14ac:dyDescent="0.2">
      <c r="A632" s="774"/>
      <c r="B632" s="774"/>
      <c r="C632" s="774"/>
      <c r="D632" s="774"/>
      <c r="E632" s="774"/>
      <c r="F632" s="774"/>
      <c r="G632" s="774"/>
    </row>
    <row r="633" spans="1:7" ht="12.75" customHeight="1" x14ac:dyDescent="0.2">
      <c r="A633" s="774"/>
      <c r="B633" s="774"/>
      <c r="C633" s="774"/>
      <c r="D633" s="774"/>
      <c r="E633" s="774"/>
      <c r="F633" s="774"/>
      <c r="G633" s="774"/>
    </row>
    <row r="634" spans="1:7" ht="12.75" customHeight="1" x14ac:dyDescent="0.2">
      <c r="A634" s="774"/>
      <c r="B634" s="774"/>
      <c r="C634" s="774"/>
      <c r="D634" s="774"/>
      <c r="E634" s="774"/>
      <c r="F634" s="774"/>
      <c r="G634" s="774"/>
    </row>
    <row r="635" spans="1:7" ht="12.75" customHeight="1" x14ac:dyDescent="0.2">
      <c r="A635" s="774"/>
      <c r="B635" s="774"/>
      <c r="C635" s="774"/>
      <c r="D635" s="774"/>
      <c r="E635" s="774"/>
      <c r="F635" s="774"/>
      <c r="G635" s="774"/>
    </row>
    <row r="636" spans="1:7" ht="12.75" customHeight="1" x14ac:dyDescent="0.2">
      <c r="A636" s="774"/>
      <c r="B636" s="774"/>
      <c r="C636" s="774"/>
      <c r="D636" s="774"/>
      <c r="E636" s="774"/>
      <c r="F636" s="774"/>
      <c r="G636" s="774"/>
    </row>
    <row r="637" spans="1:7" ht="12.75" customHeight="1" x14ac:dyDescent="0.2">
      <c r="A637" s="774"/>
      <c r="B637" s="774"/>
      <c r="C637" s="774"/>
      <c r="D637" s="774"/>
      <c r="E637" s="774"/>
      <c r="F637" s="774"/>
      <c r="G637" s="774"/>
    </row>
    <row r="638" spans="1:7" ht="12.75" customHeight="1" x14ac:dyDescent="0.2">
      <c r="A638" s="774"/>
      <c r="B638" s="774"/>
      <c r="C638" s="774"/>
      <c r="D638" s="774"/>
      <c r="E638" s="774"/>
      <c r="F638" s="774"/>
      <c r="G638" s="774"/>
    </row>
    <row r="639" spans="1:7" ht="12.75" customHeight="1" x14ac:dyDescent="0.2">
      <c r="A639" s="774"/>
      <c r="B639" s="774"/>
      <c r="C639" s="774"/>
      <c r="D639" s="774"/>
      <c r="E639" s="774"/>
      <c r="F639" s="774"/>
      <c r="G639" s="774"/>
    </row>
    <row r="640" spans="1:7" ht="12.75" customHeight="1" x14ac:dyDescent="0.2">
      <c r="A640" s="774"/>
      <c r="B640" s="774"/>
      <c r="C640" s="774"/>
      <c r="D640" s="774"/>
      <c r="E640" s="774"/>
      <c r="F640" s="774"/>
      <c r="G640" s="774"/>
    </row>
    <row r="641" spans="1:7" ht="12.75" customHeight="1" x14ac:dyDescent="0.2">
      <c r="A641" s="774"/>
      <c r="B641" s="774"/>
      <c r="C641" s="774"/>
      <c r="D641" s="774"/>
      <c r="E641" s="774"/>
      <c r="F641" s="774"/>
      <c r="G641" s="774"/>
    </row>
    <row r="642" spans="1:7" ht="12.75" customHeight="1" x14ac:dyDescent="0.2">
      <c r="A642" s="774"/>
      <c r="B642" s="774"/>
      <c r="C642" s="774"/>
      <c r="D642" s="774"/>
      <c r="E642" s="774"/>
      <c r="F642" s="774"/>
      <c r="G642" s="774"/>
    </row>
    <row r="643" spans="1:7" ht="12.75" customHeight="1" x14ac:dyDescent="0.2">
      <c r="A643" s="774"/>
      <c r="B643" s="774"/>
      <c r="C643" s="774"/>
      <c r="D643" s="774"/>
      <c r="E643" s="774"/>
      <c r="F643" s="774"/>
      <c r="G643" s="774"/>
    </row>
    <row r="644" spans="1:7" ht="12.75" customHeight="1" x14ac:dyDescent="0.2">
      <c r="A644" s="774"/>
      <c r="B644" s="774"/>
      <c r="C644" s="774"/>
      <c r="D644" s="774"/>
      <c r="E644" s="774"/>
      <c r="F644" s="774"/>
      <c r="G644" s="774"/>
    </row>
    <row r="645" spans="1:7" ht="12.75" customHeight="1" x14ac:dyDescent="0.2">
      <c r="A645" s="774"/>
      <c r="B645" s="774"/>
      <c r="C645" s="774"/>
      <c r="D645" s="774"/>
      <c r="E645" s="774"/>
      <c r="F645" s="774"/>
      <c r="G645" s="774"/>
    </row>
    <row r="646" spans="1:7" ht="12.75" customHeight="1" x14ac:dyDescent="0.2">
      <c r="A646" s="774"/>
      <c r="B646" s="774"/>
      <c r="C646" s="774"/>
      <c r="D646" s="774"/>
      <c r="E646" s="774"/>
      <c r="F646" s="774"/>
      <c r="G646" s="774"/>
    </row>
    <row r="647" spans="1:7" ht="12.75" customHeight="1" x14ac:dyDescent="0.2">
      <c r="A647" s="774"/>
      <c r="B647" s="774"/>
      <c r="C647" s="774"/>
      <c r="D647" s="774"/>
      <c r="E647" s="774"/>
      <c r="F647" s="774"/>
      <c r="G647" s="774"/>
    </row>
    <row r="648" spans="1:7" ht="12.75" customHeight="1" x14ac:dyDescent="0.2">
      <c r="A648" s="774"/>
      <c r="B648" s="774"/>
      <c r="C648" s="774"/>
      <c r="D648" s="774"/>
      <c r="E648" s="774"/>
      <c r="F648" s="774"/>
      <c r="G648" s="774"/>
    </row>
    <row r="649" spans="1:7" ht="12.75" customHeight="1" x14ac:dyDescent="0.2">
      <c r="A649" s="774"/>
      <c r="B649" s="774"/>
      <c r="C649" s="774"/>
      <c r="D649" s="774"/>
      <c r="E649" s="774"/>
      <c r="F649" s="774"/>
      <c r="G649" s="774"/>
    </row>
    <row r="650" spans="1:7" ht="12.75" customHeight="1" x14ac:dyDescent="0.2">
      <c r="A650" s="774"/>
      <c r="B650" s="774"/>
      <c r="C650" s="774"/>
      <c r="D650" s="774"/>
      <c r="E650" s="774"/>
      <c r="F650" s="774"/>
      <c r="G650" s="774"/>
    </row>
    <row r="651" spans="1:7" ht="12.75" customHeight="1" x14ac:dyDescent="0.2">
      <c r="A651" s="774"/>
      <c r="B651" s="774"/>
      <c r="C651" s="774"/>
      <c r="D651" s="774"/>
      <c r="E651" s="774"/>
      <c r="F651" s="774"/>
      <c r="G651" s="774"/>
    </row>
    <row r="652" spans="1:7" ht="12.75" customHeight="1" x14ac:dyDescent="0.2">
      <c r="A652" s="774"/>
      <c r="B652" s="774"/>
      <c r="C652" s="774"/>
      <c r="D652" s="774"/>
      <c r="E652" s="774"/>
      <c r="F652" s="774"/>
      <c r="G652" s="774"/>
    </row>
    <row r="653" spans="1:7" ht="12.75" customHeight="1" x14ac:dyDescent="0.2">
      <c r="A653" s="774"/>
      <c r="B653" s="774"/>
      <c r="C653" s="774"/>
      <c r="D653" s="774"/>
      <c r="E653" s="774"/>
      <c r="F653" s="774"/>
      <c r="G653" s="774"/>
    </row>
    <row r="654" spans="1:7" ht="12.75" customHeight="1" x14ac:dyDescent="0.2">
      <c r="A654" s="774"/>
      <c r="B654" s="774"/>
      <c r="C654" s="774"/>
      <c r="D654" s="774"/>
      <c r="E654" s="774"/>
      <c r="F654" s="774"/>
      <c r="G654" s="774"/>
    </row>
    <row r="655" spans="1:7" ht="12.75" customHeight="1" x14ac:dyDescent="0.2">
      <c r="A655" s="774"/>
      <c r="B655" s="774"/>
      <c r="C655" s="774"/>
      <c r="D655" s="774"/>
      <c r="E655" s="774"/>
      <c r="F655" s="774"/>
      <c r="G655" s="774"/>
    </row>
    <row r="656" spans="1:7" ht="12.75" customHeight="1" x14ac:dyDescent="0.2">
      <c r="A656" s="774"/>
      <c r="B656" s="774"/>
      <c r="C656" s="774"/>
      <c r="D656" s="774"/>
      <c r="E656" s="774"/>
      <c r="F656" s="774"/>
      <c r="G656" s="774"/>
    </row>
    <row r="657" spans="1:7" ht="12.75" customHeight="1" x14ac:dyDescent="0.2">
      <c r="A657" s="774"/>
      <c r="B657" s="774"/>
      <c r="C657" s="774"/>
      <c r="D657" s="774"/>
      <c r="E657" s="774"/>
      <c r="F657" s="774"/>
      <c r="G657" s="774"/>
    </row>
    <row r="658" spans="1:7" ht="12.75" customHeight="1" x14ac:dyDescent="0.2">
      <c r="A658" s="774"/>
      <c r="B658" s="774"/>
      <c r="C658" s="774"/>
      <c r="D658" s="774"/>
      <c r="E658" s="774"/>
      <c r="F658" s="774"/>
      <c r="G658" s="774"/>
    </row>
    <row r="659" spans="1:7" ht="12.75" customHeight="1" x14ac:dyDescent="0.2">
      <c r="A659" s="774"/>
      <c r="B659" s="774"/>
      <c r="C659" s="774"/>
      <c r="D659" s="774"/>
      <c r="E659" s="774"/>
      <c r="F659" s="774"/>
      <c r="G659" s="774"/>
    </row>
    <row r="660" spans="1:7" ht="12.75" customHeight="1" x14ac:dyDescent="0.2">
      <c r="A660" s="774"/>
      <c r="B660" s="774"/>
      <c r="C660" s="774"/>
      <c r="D660" s="774"/>
      <c r="E660" s="774"/>
      <c r="F660" s="774"/>
      <c r="G660" s="774"/>
    </row>
    <row r="661" spans="1:7" ht="12.75" customHeight="1" x14ac:dyDescent="0.2">
      <c r="A661" s="774"/>
      <c r="B661" s="774"/>
      <c r="C661" s="774"/>
      <c r="D661" s="774"/>
      <c r="E661" s="774"/>
      <c r="F661" s="774"/>
      <c r="G661" s="774"/>
    </row>
    <row r="662" spans="1:7" ht="12.75" customHeight="1" x14ac:dyDescent="0.2">
      <c r="A662" s="774"/>
      <c r="B662" s="774"/>
      <c r="C662" s="774"/>
      <c r="D662" s="774"/>
      <c r="E662" s="774"/>
      <c r="F662" s="774"/>
      <c r="G662" s="774"/>
    </row>
    <row r="663" spans="1:7" ht="12.75" customHeight="1" x14ac:dyDescent="0.2">
      <c r="A663" s="774"/>
      <c r="B663" s="774"/>
      <c r="C663" s="774"/>
      <c r="D663" s="774"/>
      <c r="E663" s="774"/>
      <c r="F663" s="774"/>
      <c r="G663" s="774"/>
    </row>
    <row r="664" spans="1:7" ht="12.75" customHeight="1" x14ac:dyDescent="0.2">
      <c r="A664" s="774"/>
      <c r="B664" s="774"/>
      <c r="C664" s="774"/>
      <c r="D664" s="774"/>
      <c r="E664" s="774"/>
      <c r="F664" s="774"/>
      <c r="G664" s="774"/>
    </row>
    <row r="665" spans="1:7" ht="12.75" customHeight="1" x14ac:dyDescent="0.2">
      <c r="A665" s="774"/>
      <c r="B665" s="774"/>
      <c r="C665" s="774"/>
      <c r="D665" s="774"/>
      <c r="E665" s="774"/>
      <c r="F665" s="774"/>
      <c r="G665" s="774"/>
    </row>
    <row r="666" spans="1:7" ht="12.75" customHeight="1" x14ac:dyDescent="0.2">
      <c r="A666" s="774"/>
      <c r="B666" s="774"/>
      <c r="C666" s="774"/>
      <c r="D666" s="774"/>
      <c r="E666" s="774"/>
      <c r="F666" s="774"/>
      <c r="G666" s="774"/>
    </row>
    <row r="667" spans="1:7" ht="12.75" customHeight="1" x14ac:dyDescent="0.2">
      <c r="A667" s="774"/>
      <c r="B667" s="774"/>
      <c r="C667" s="774"/>
      <c r="D667" s="774"/>
      <c r="E667" s="774"/>
      <c r="F667" s="774"/>
      <c r="G667" s="774"/>
    </row>
    <row r="668" spans="1:7" ht="12.75" customHeight="1" x14ac:dyDescent="0.2">
      <c r="A668" s="774"/>
      <c r="B668" s="774"/>
      <c r="C668" s="774"/>
      <c r="D668" s="774"/>
      <c r="E668" s="774"/>
      <c r="F668" s="774"/>
      <c r="G668" s="774"/>
    </row>
    <row r="669" spans="1:7" ht="12.75" customHeight="1" x14ac:dyDescent="0.2">
      <c r="A669" s="774"/>
      <c r="B669" s="774"/>
      <c r="C669" s="774"/>
      <c r="D669" s="774"/>
      <c r="E669" s="774"/>
      <c r="F669" s="774"/>
      <c r="G669" s="774"/>
    </row>
    <row r="670" spans="1:7" ht="12.75" customHeight="1" x14ac:dyDescent="0.2">
      <c r="A670" s="774"/>
      <c r="B670" s="774"/>
      <c r="C670" s="774"/>
      <c r="D670" s="774"/>
      <c r="E670" s="774"/>
      <c r="F670" s="774"/>
      <c r="G670" s="774"/>
    </row>
    <row r="671" spans="1:7" ht="12.75" customHeight="1" x14ac:dyDescent="0.2">
      <c r="A671" s="774"/>
      <c r="B671" s="774"/>
      <c r="C671" s="774"/>
      <c r="D671" s="774"/>
      <c r="E671" s="774"/>
      <c r="F671" s="774"/>
      <c r="G671" s="774"/>
    </row>
    <row r="672" spans="1:7" ht="12.75" customHeight="1" x14ac:dyDescent="0.2">
      <c r="A672" s="774"/>
      <c r="B672" s="774"/>
      <c r="C672" s="774"/>
      <c r="D672" s="774"/>
      <c r="E672" s="774"/>
      <c r="F672" s="774"/>
      <c r="G672" s="774"/>
    </row>
    <row r="673" spans="1:7" ht="12.75" customHeight="1" x14ac:dyDescent="0.2">
      <c r="A673" s="774"/>
      <c r="B673" s="774"/>
      <c r="C673" s="774"/>
      <c r="D673" s="774"/>
      <c r="E673" s="774"/>
      <c r="F673" s="774"/>
      <c r="G673" s="774"/>
    </row>
    <row r="674" spans="1:7" ht="12.75" customHeight="1" x14ac:dyDescent="0.2">
      <c r="A674" s="774"/>
      <c r="B674" s="774"/>
      <c r="C674" s="774"/>
      <c r="D674" s="774"/>
      <c r="E674" s="774"/>
      <c r="F674" s="774"/>
      <c r="G674" s="774"/>
    </row>
    <row r="675" spans="1:7" ht="12.75" customHeight="1" x14ac:dyDescent="0.2">
      <c r="A675" s="774"/>
      <c r="B675" s="774"/>
      <c r="C675" s="774"/>
      <c r="D675" s="774"/>
      <c r="E675" s="774"/>
      <c r="F675" s="774"/>
      <c r="G675" s="774"/>
    </row>
    <row r="676" spans="1:7" ht="12.75" customHeight="1" x14ac:dyDescent="0.2">
      <c r="A676" s="774"/>
      <c r="B676" s="774"/>
      <c r="C676" s="774"/>
      <c r="D676" s="774"/>
      <c r="E676" s="774"/>
      <c r="F676" s="774"/>
      <c r="G676" s="774"/>
    </row>
    <row r="677" spans="1:7" ht="12.75" customHeight="1" x14ac:dyDescent="0.2">
      <c r="A677" s="774"/>
      <c r="B677" s="774"/>
      <c r="C677" s="774"/>
      <c r="D677" s="774"/>
      <c r="E677" s="774"/>
      <c r="F677" s="774"/>
      <c r="G677" s="774"/>
    </row>
    <row r="678" spans="1:7" ht="12.75" customHeight="1" x14ac:dyDescent="0.2">
      <c r="A678" s="774"/>
      <c r="B678" s="774"/>
      <c r="C678" s="774"/>
      <c r="D678" s="774"/>
      <c r="E678" s="774"/>
      <c r="F678" s="774"/>
      <c r="G678" s="774"/>
    </row>
    <row r="679" spans="1:7" ht="12.75" customHeight="1" x14ac:dyDescent="0.2">
      <c r="A679" s="774"/>
      <c r="B679" s="774"/>
      <c r="C679" s="774"/>
      <c r="D679" s="774"/>
      <c r="E679" s="774"/>
      <c r="F679" s="774"/>
      <c r="G679" s="774"/>
    </row>
    <row r="680" spans="1:7" ht="12.75" customHeight="1" x14ac:dyDescent="0.2">
      <c r="A680" s="774"/>
      <c r="B680" s="774"/>
      <c r="C680" s="774"/>
      <c r="D680" s="774"/>
      <c r="E680" s="774"/>
      <c r="F680" s="774"/>
      <c r="G680" s="774"/>
    </row>
    <row r="681" spans="1:7" ht="12.75" customHeight="1" x14ac:dyDescent="0.2">
      <c r="A681" s="774"/>
      <c r="B681" s="774"/>
      <c r="C681" s="774"/>
      <c r="D681" s="774"/>
      <c r="E681" s="774"/>
      <c r="F681" s="774"/>
      <c r="G681" s="774"/>
    </row>
    <row r="682" spans="1:7" ht="12.75" customHeight="1" x14ac:dyDescent="0.2">
      <c r="A682" s="774"/>
      <c r="B682" s="774"/>
      <c r="C682" s="774"/>
      <c r="D682" s="774"/>
      <c r="E682" s="774"/>
      <c r="F682" s="774"/>
      <c r="G682" s="774"/>
    </row>
    <row r="683" spans="1:7" ht="12.75" customHeight="1" x14ac:dyDescent="0.2">
      <c r="A683" s="774"/>
      <c r="B683" s="774"/>
      <c r="C683" s="774"/>
      <c r="D683" s="774"/>
      <c r="E683" s="774"/>
      <c r="F683" s="774"/>
      <c r="G683" s="774"/>
    </row>
    <row r="684" spans="1:7" ht="12.75" customHeight="1" x14ac:dyDescent="0.2">
      <c r="A684" s="774"/>
      <c r="B684" s="774"/>
      <c r="C684" s="774"/>
      <c r="D684" s="774"/>
      <c r="E684" s="774"/>
      <c r="F684" s="774"/>
      <c r="G684" s="774"/>
    </row>
    <row r="685" spans="1:7" ht="12.75" customHeight="1" x14ac:dyDescent="0.2">
      <c r="A685" s="774"/>
      <c r="B685" s="774"/>
      <c r="C685" s="774"/>
      <c r="D685" s="774"/>
      <c r="E685" s="774"/>
      <c r="F685" s="774"/>
      <c r="G685" s="774"/>
    </row>
    <row r="686" spans="1:7" ht="12.75" customHeight="1" x14ac:dyDescent="0.2">
      <c r="A686" s="774"/>
      <c r="B686" s="774"/>
      <c r="C686" s="774"/>
      <c r="D686" s="774"/>
      <c r="E686" s="774"/>
      <c r="F686" s="774"/>
      <c r="G686" s="774"/>
    </row>
    <row r="687" spans="1:7" ht="12.75" customHeight="1" x14ac:dyDescent="0.2">
      <c r="A687" s="774"/>
      <c r="B687" s="774"/>
      <c r="C687" s="774"/>
      <c r="D687" s="774"/>
      <c r="E687" s="774"/>
      <c r="F687" s="774"/>
      <c r="G687" s="774"/>
    </row>
    <row r="688" spans="1:7" ht="12.75" customHeight="1" x14ac:dyDescent="0.2">
      <c r="A688" s="774"/>
      <c r="B688" s="774"/>
      <c r="C688" s="774"/>
      <c r="D688" s="774"/>
      <c r="E688" s="774"/>
      <c r="F688" s="774"/>
      <c r="G688" s="774"/>
    </row>
    <row r="689" spans="1:7" ht="12.75" customHeight="1" x14ac:dyDescent="0.2">
      <c r="A689" s="774"/>
      <c r="B689" s="774"/>
      <c r="C689" s="774"/>
      <c r="D689" s="774"/>
      <c r="E689" s="774"/>
      <c r="F689" s="774"/>
      <c r="G689" s="774"/>
    </row>
    <row r="690" spans="1:7" ht="12.75" customHeight="1" x14ac:dyDescent="0.2">
      <c r="A690" s="774"/>
      <c r="B690" s="774"/>
      <c r="C690" s="774"/>
      <c r="D690" s="774"/>
      <c r="E690" s="774"/>
      <c r="F690" s="774"/>
      <c r="G690" s="774"/>
    </row>
    <row r="691" spans="1:7" ht="12.75" customHeight="1" x14ac:dyDescent="0.2">
      <c r="A691" s="774"/>
      <c r="B691" s="774"/>
      <c r="C691" s="774"/>
      <c r="D691" s="774"/>
      <c r="E691" s="774"/>
      <c r="F691" s="774"/>
      <c r="G691" s="774"/>
    </row>
    <row r="692" spans="1:7" ht="12.75" customHeight="1" x14ac:dyDescent="0.2">
      <c r="A692" s="774"/>
      <c r="B692" s="774"/>
      <c r="C692" s="774"/>
      <c r="D692" s="774"/>
      <c r="E692" s="774"/>
      <c r="F692" s="774"/>
      <c r="G692" s="774"/>
    </row>
    <row r="693" spans="1:7" ht="12.75" customHeight="1" x14ac:dyDescent="0.2">
      <c r="A693" s="774"/>
      <c r="B693" s="774"/>
      <c r="C693" s="774"/>
      <c r="D693" s="774"/>
      <c r="E693" s="774"/>
      <c r="F693" s="774"/>
      <c r="G693" s="774"/>
    </row>
    <row r="694" spans="1:7" ht="12.75" customHeight="1" x14ac:dyDescent="0.2">
      <c r="A694" s="774"/>
      <c r="B694" s="774"/>
      <c r="C694" s="774"/>
      <c r="D694" s="774"/>
      <c r="E694" s="774"/>
      <c r="F694" s="774"/>
      <c r="G694" s="774"/>
    </row>
    <row r="695" spans="1:7" ht="12.75" customHeight="1" x14ac:dyDescent="0.2">
      <c r="A695" s="774"/>
      <c r="B695" s="774"/>
      <c r="C695" s="774"/>
      <c r="D695" s="774"/>
      <c r="E695" s="774"/>
      <c r="F695" s="774"/>
      <c r="G695" s="774"/>
    </row>
    <row r="696" spans="1:7" ht="12.75" customHeight="1" x14ac:dyDescent="0.2">
      <c r="A696" s="774"/>
      <c r="B696" s="774"/>
      <c r="C696" s="774"/>
      <c r="D696" s="774"/>
      <c r="E696" s="774"/>
      <c r="F696" s="774"/>
      <c r="G696" s="774"/>
    </row>
    <row r="697" spans="1:7" ht="12.75" customHeight="1" x14ac:dyDescent="0.2">
      <c r="A697" s="774"/>
      <c r="B697" s="774"/>
      <c r="C697" s="774"/>
      <c r="D697" s="774"/>
      <c r="E697" s="774"/>
      <c r="F697" s="774"/>
      <c r="G697" s="774"/>
    </row>
    <row r="698" spans="1:7" ht="12.75" customHeight="1" x14ac:dyDescent="0.2">
      <c r="A698" s="774"/>
      <c r="B698" s="774"/>
      <c r="C698" s="774"/>
      <c r="D698" s="774"/>
      <c r="E698" s="774"/>
      <c r="F698" s="774"/>
      <c r="G698" s="774"/>
    </row>
    <row r="699" spans="1:7" ht="12.75" customHeight="1" x14ac:dyDescent="0.2">
      <c r="A699" s="774"/>
      <c r="B699" s="774"/>
      <c r="C699" s="774"/>
      <c r="D699" s="774"/>
      <c r="E699" s="774"/>
      <c r="F699" s="774"/>
      <c r="G699" s="774"/>
    </row>
    <row r="700" spans="1:7" ht="12.75" customHeight="1" x14ac:dyDescent="0.2">
      <c r="A700" s="774"/>
      <c r="B700" s="774"/>
      <c r="C700" s="774"/>
      <c r="D700" s="774"/>
      <c r="E700" s="774"/>
      <c r="F700" s="774"/>
      <c r="G700" s="774"/>
    </row>
    <row r="701" spans="1:7" ht="12.75" customHeight="1" x14ac:dyDescent="0.2">
      <c r="A701" s="774"/>
      <c r="B701" s="774"/>
      <c r="C701" s="774"/>
      <c r="D701" s="774"/>
      <c r="E701" s="774"/>
      <c r="F701" s="774"/>
      <c r="G701" s="774"/>
    </row>
    <row r="702" spans="1:7" ht="12.75" customHeight="1" x14ac:dyDescent="0.2">
      <c r="A702" s="774"/>
      <c r="B702" s="774"/>
      <c r="C702" s="774"/>
      <c r="D702" s="774"/>
      <c r="E702" s="774"/>
      <c r="F702" s="774"/>
      <c r="G702" s="774"/>
    </row>
    <row r="703" spans="1:7" ht="12.75" customHeight="1" x14ac:dyDescent="0.2">
      <c r="A703" s="774"/>
      <c r="B703" s="774"/>
      <c r="C703" s="774"/>
      <c r="D703" s="774"/>
      <c r="E703" s="774"/>
      <c r="F703" s="774"/>
      <c r="G703" s="774"/>
    </row>
    <row r="704" spans="1:7" ht="12.75" customHeight="1" x14ac:dyDescent="0.2">
      <c r="A704" s="774"/>
      <c r="B704" s="774"/>
      <c r="C704" s="774"/>
      <c r="D704" s="774"/>
      <c r="E704" s="774"/>
      <c r="F704" s="774"/>
      <c r="G704" s="774"/>
    </row>
    <row r="705" spans="1:7" ht="12.75" customHeight="1" x14ac:dyDescent="0.2">
      <c r="A705" s="774"/>
      <c r="B705" s="774"/>
      <c r="C705" s="774"/>
      <c r="D705" s="774"/>
      <c r="E705" s="774"/>
      <c r="F705" s="774"/>
      <c r="G705" s="774"/>
    </row>
    <row r="706" spans="1:7" ht="12.75" customHeight="1" x14ac:dyDescent="0.2">
      <c r="A706" s="774"/>
      <c r="B706" s="774"/>
      <c r="C706" s="774"/>
      <c r="D706" s="774"/>
      <c r="E706" s="774"/>
      <c r="F706" s="774"/>
      <c r="G706" s="774"/>
    </row>
    <row r="707" spans="1:7" ht="12.75" customHeight="1" x14ac:dyDescent="0.2">
      <c r="A707" s="774"/>
      <c r="B707" s="774"/>
      <c r="C707" s="774"/>
      <c r="D707" s="774"/>
      <c r="E707" s="774"/>
      <c r="F707" s="774"/>
      <c r="G707" s="774"/>
    </row>
    <row r="708" spans="1:7" ht="12.75" customHeight="1" x14ac:dyDescent="0.2">
      <c r="A708" s="774"/>
      <c r="B708" s="774"/>
      <c r="C708" s="774"/>
      <c r="D708" s="774"/>
      <c r="E708" s="774"/>
      <c r="F708" s="774"/>
      <c r="G708" s="774"/>
    </row>
    <row r="709" spans="1:7" ht="12.75" customHeight="1" x14ac:dyDescent="0.2">
      <c r="A709" s="774"/>
      <c r="B709" s="774"/>
      <c r="C709" s="774"/>
      <c r="D709" s="774"/>
      <c r="E709" s="774"/>
      <c r="F709" s="774"/>
      <c r="G709" s="774"/>
    </row>
    <row r="710" spans="1:7" ht="12.75" customHeight="1" x14ac:dyDescent="0.2">
      <c r="A710" s="774"/>
      <c r="B710" s="774"/>
      <c r="C710" s="774"/>
      <c r="D710" s="774"/>
      <c r="E710" s="774"/>
      <c r="F710" s="774"/>
      <c r="G710" s="774"/>
    </row>
    <row r="711" spans="1:7" ht="12.75" customHeight="1" x14ac:dyDescent="0.2">
      <c r="A711" s="774"/>
      <c r="B711" s="774"/>
      <c r="C711" s="774"/>
      <c r="D711" s="774"/>
      <c r="E711" s="774"/>
      <c r="F711" s="774"/>
      <c r="G711" s="774"/>
    </row>
    <row r="712" spans="1:7" ht="12.75" customHeight="1" x14ac:dyDescent="0.2">
      <c r="A712" s="774"/>
      <c r="B712" s="774"/>
      <c r="C712" s="774"/>
      <c r="D712" s="774"/>
      <c r="E712" s="774"/>
      <c r="F712" s="774"/>
      <c r="G712" s="774"/>
    </row>
    <row r="713" spans="1:7" ht="12.75" customHeight="1" x14ac:dyDescent="0.2">
      <c r="A713" s="774"/>
      <c r="B713" s="774"/>
      <c r="C713" s="774"/>
      <c r="D713" s="774"/>
      <c r="E713" s="774"/>
      <c r="F713" s="774"/>
      <c r="G713" s="774"/>
    </row>
    <row r="714" spans="1:7" ht="12.75" customHeight="1" x14ac:dyDescent="0.2">
      <c r="A714" s="774"/>
      <c r="B714" s="774"/>
      <c r="C714" s="774"/>
      <c r="D714" s="774"/>
      <c r="E714" s="774"/>
      <c r="F714" s="774"/>
      <c r="G714" s="774"/>
    </row>
    <row r="715" spans="1:7" ht="12.75" customHeight="1" x14ac:dyDescent="0.2">
      <c r="A715" s="774"/>
      <c r="B715" s="774"/>
      <c r="C715" s="774"/>
      <c r="D715" s="774"/>
      <c r="E715" s="774"/>
      <c r="F715" s="774"/>
      <c r="G715" s="774"/>
    </row>
    <row r="716" spans="1:7" ht="12.75" customHeight="1" x14ac:dyDescent="0.2">
      <c r="A716" s="774"/>
      <c r="B716" s="774"/>
      <c r="C716" s="774"/>
      <c r="D716" s="774"/>
      <c r="E716" s="774"/>
      <c r="F716" s="774"/>
      <c r="G716" s="774"/>
    </row>
    <row r="717" spans="1:7" ht="12.75" customHeight="1" x14ac:dyDescent="0.2">
      <c r="A717" s="774"/>
      <c r="B717" s="774"/>
      <c r="C717" s="774"/>
      <c r="D717" s="774"/>
      <c r="E717" s="774"/>
      <c r="F717" s="774"/>
      <c r="G717" s="774"/>
    </row>
    <row r="718" spans="1:7" ht="12.75" customHeight="1" x14ac:dyDescent="0.2">
      <c r="A718" s="774"/>
      <c r="B718" s="774"/>
      <c r="C718" s="774"/>
      <c r="D718" s="774"/>
      <c r="E718" s="774"/>
      <c r="F718" s="774"/>
      <c r="G718" s="774"/>
    </row>
    <row r="719" spans="1:7" ht="12.75" customHeight="1" x14ac:dyDescent="0.2">
      <c r="A719" s="774"/>
      <c r="B719" s="774"/>
      <c r="C719" s="774"/>
      <c r="D719" s="774"/>
      <c r="E719" s="774"/>
      <c r="F719" s="774"/>
      <c r="G719" s="774"/>
    </row>
    <row r="720" spans="1:7" ht="12.75" customHeight="1" x14ac:dyDescent="0.2">
      <c r="A720" s="774"/>
      <c r="B720" s="774"/>
      <c r="C720" s="774"/>
      <c r="D720" s="774"/>
      <c r="E720" s="774"/>
      <c r="F720" s="774"/>
      <c r="G720" s="774"/>
    </row>
    <row r="721" spans="1:7" ht="12.75" customHeight="1" x14ac:dyDescent="0.2">
      <c r="A721" s="774"/>
      <c r="B721" s="774"/>
      <c r="C721" s="774"/>
      <c r="D721" s="774"/>
      <c r="E721" s="774"/>
      <c r="F721" s="774"/>
      <c r="G721" s="774"/>
    </row>
    <row r="722" spans="1:7" ht="12.75" customHeight="1" x14ac:dyDescent="0.2">
      <c r="A722" s="774"/>
      <c r="B722" s="774"/>
      <c r="C722" s="774"/>
      <c r="D722" s="774"/>
      <c r="E722" s="774"/>
      <c r="F722" s="774"/>
      <c r="G722" s="774"/>
    </row>
    <row r="723" spans="1:7" ht="12.75" customHeight="1" x14ac:dyDescent="0.2">
      <c r="A723" s="774"/>
      <c r="B723" s="774"/>
      <c r="C723" s="774"/>
      <c r="D723" s="774"/>
      <c r="E723" s="774"/>
      <c r="F723" s="774"/>
      <c r="G723" s="774"/>
    </row>
    <row r="724" spans="1:7" ht="12.75" customHeight="1" x14ac:dyDescent="0.2">
      <c r="A724" s="774"/>
      <c r="B724" s="774"/>
      <c r="C724" s="774"/>
      <c r="D724" s="774"/>
      <c r="E724" s="774"/>
      <c r="F724" s="774"/>
      <c r="G724" s="774"/>
    </row>
    <row r="725" spans="1:7" ht="12.75" customHeight="1" x14ac:dyDescent="0.2">
      <c r="A725" s="774"/>
      <c r="B725" s="774"/>
      <c r="C725" s="774"/>
      <c r="D725" s="774"/>
      <c r="E725" s="774"/>
      <c r="F725" s="774"/>
      <c r="G725" s="774"/>
    </row>
    <row r="726" spans="1:7" ht="12.75" customHeight="1" x14ac:dyDescent="0.2">
      <c r="A726" s="774"/>
      <c r="B726" s="774"/>
      <c r="C726" s="774"/>
      <c r="D726" s="774"/>
      <c r="E726" s="774"/>
      <c r="F726" s="774"/>
      <c r="G726" s="774"/>
    </row>
    <row r="727" spans="1:7" ht="12.75" customHeight="1" x14ac:dyDescent="0.2">
      <c r="A727" s="774"/>
      <c r="B727" s="774"/>
      <c r="C727" s="774"/>
      <c r="D727" s="774"/>
      <c r="E727" s="774"/>
      <c r="F727" s="774"/>
      <c r="G727" s="774"/>
    </row>
    <row r="728" spans="1:7" ht="12.75" customHeight="1" x14ac:dyDescent="0.2">
      <c r="A728" s="774"/>
      <c r="B728" s="774"/>
      <c r="C728" s="774"/>
      <c r="D728" s="774"/>
      <c r="E728" s="774"/>
      <c r="F728" s="774"/>
      <c r="G728" s="774"/>
    </row>
    <row r="729" spans="1:7" ht="12.75" customHeight="1" x14ac:dyDescent="0.2">
      <c r="A729" s="774"/>
      <c r="B729" s="774"/>
      <c r="C729" s="774"/>
      <c r="D729" s="774"/>
      <c r="E729" s="774"/>
      <c r="F729" s="774"/>
      <c r="G729" s="774"/>
    </row>
    <row r="730" spans="1:7" ht="12.75" customHeight="1" x14ac:dyDescent="0.2">
      <c r="A730" s="774"/>
      <c r="B730" s="774"/>
      <c r="C730" s="774"/>
      <c r="D730" s="774"/>
      <c r="E730" s="774"/>
      <c r="F730" s="774"/>
      <c r="G730" s="774"/>
    </row>
    <row r="731" spans="1:7" ht="12.75" customHeight="1" x14ac:dyDescent="0.2">
      <c r="A731" s="774"/>
      <c r="B731" s="774"/>
      <c r="C731" s="774"/>
      <c r="D731" s="774"/>
      <c r="E731" s="774"/>
      <c r="F731" s="774"/>
      <c r="G731" s="774"/>
    </row>
    <row r="732" spans="1:7" ht="12.75" customHeight="1" x14ac:dyDescent="0.2">
      <c r="A732" s="774"/>
      <c r="B732" s="774"/>
      <c r="C732" s="774"/>
      <c r="D732" s="774"/>
      <c r="E732" s="774"/>
      <c r="F732" s="774"/>
      <c r="G732" s="774"/>
    </row>
    <row r="733" spans="1:7" ht="12.75" customHeight="1" x14ac:dyDescent="0.2">
      <c r="A733" s="774"/>
      <c r="B733" s="774"/>
      <c r="C733" s="774"/>
      <c r="D733" s="774"/>
      <c r="E733" s="774"/>
      <c r="F733" s="774"/>
      <c r="G733" s="774"/>
    </row>
    <row r="734" spans="1:7" ht="12.75" customHeight="1" x14ac:dyDescent="0.2">
      <c r="A734" s="774"/>
      <c r="B734" s="774"/>
      <c r="C734" s="774"/>
      <c r="D734" s="774"/>
      <c r="E734" s="774"/>
      <c r="F734" s="774"/>
      <c r="G734" s="774"/>
    </row>
    <row r="735" spans="1:7" ht="12.75" customHeight="1" x14ac:dyDescent="0.2">
      <c r="A735" s="774"/>
      <c r="B735" s="774"/>
      <c r="C735" s="774"/>
      <c r="D735" s="774"/>
      <c r="E735" s="774"/>
      <c r="F735" s="774"/>
      <c r="G735" s="774"/>
    </row>
    <row r="736" spans="1:7" ht="12.75" customHeight="1" x14ac:dyDescent="0.2">
      <c r="A736" s="774"/>
      <c r="B736" s="774"/>
      <c r="C736" s="774"/>
      <c r="D736" s="774"/>
      <c r="E736" s="774"/>
      <c r="F736" s="774"/>
      <c r="G736" s="774"/>
    </row>
    <row r="737" spans="1:7" ht="12.75" customHeight="1" x14ac:dyDescent="0.2">
      <c r="A737" s="774"/>
      <c r="B737" s="774"/>
      <c r="C737" s="774"/>
      <c r="D737" s="774"/>
      <c r="E737" s="774"/>
      <c r="F737" s="774"/>
      <c r="G737" s="774"/>
    </row>
    <row r="738" spans="1:7" ht="12.75" customHeight="1" x14ac:dyDescent="0.2">
      <c r="A738" s="774"/>
      <c r="B738" s="774"/>
      <c r="C738" s="774"/>
      <c r="D738" s="774"/>
      <c r="E738" s="774"/>
      <c r="F738" s="774"/>
      <c r="G738" s="774"/>
    </row>
    <row r="739" spans="1:7" ht="12.75" customHeight="1" x14ac:dyDescent="0.2">
      <c r="A739" s="774"/>
      <c r="B739" s="774"/>
      <c r="C739" s="774"/>
      <c r="D739" s="774"/>
      <c r="E739" s="774"/>
      <c r="F739" s="774"/>
      <c r="G739" s="774"/>
    </row>
    <row r="740" spans="1:7" ht="12.75" customHeight="1" x14ac:dyDescent="0.2">
      <c r="A740" s="774"/>
      <c r="B740" s="774"/>
      <c r="C740" s="774"/>
      <c r="D740" s="774"/>
      <c r="E740" s="774"/>
      <c r="F740" s="774"/>
      <c r="G740" s="774"/>
    </row>
    <row r="741" spans="1:7" ht="12.75" customHeight="1" x14ac:dyDescent="0.2">
      <c r="A741" s="774"/>
      <c r="B741" s="774"/>
      <c r="C741" s="774"/>
      <c r="D741" s="774"/>
      <c r="E741" s="774"/>
      <c r="F741" s="774"/>
      <c r="G741" s="774"/>
    </row>
    <row r="742" spans="1:7" ht="12.75" customHeight="1" x14ac:dyDescent="0.2">
      <c r="A742" s="774"/>
      <c r="B742" s="774"/>
      <c r="C742" s="774"/>
      <c r="D742" s="774"/>
      <c r="E742" s="774"/>
      <c r="F742" s="774"/>
      <c r="G742" s="774"/>
    </row>
    <row r="743" spans="1:7" ht="12.75" customHeight="1" x14ac:dyDescent="0.2">
      <c r="A743" s="774"/>
      <c r="B743" s="774"/>
      <c r="C743" s="774"/>
      <c r="D743" s="774"/>
      <c r="E743" s="774"/>
      <c r="F743" s="774"/>
      <c r="G743" s="774"/>
    </row>
    <row r="744" spans="1:7" ht="12.75" customHeight="1" x14ac:dyDescent="0.2">
      <c r="A744" s="774"/>
      <c r="B744" s="774"/>
      <c r="C744" s="774"/>
      <c r="D744" s="774"/>
      <c r="E744" s="774"/>
      <c r="F744" s="774"/>
      <c r="G744" s="774"/>
    </row>
    <row r="745" spans="1:7" ht="12.75" customHeight="1" x14ac:dyDescent="0.2">
      <c r="A745" s="774"/>
      <c r="B745" s="774"/>
      <c r="C745" s="774"/>
      <c r="D745" s="774"/>
      <c r="E745" s="774"/>
      <c r="F745" s="774"/>
      <c r="G745" s="774"/>
    </row>
    <row r="746" spans="1:7" ht="12.75" customHeight="1" x14ac:dyDescent="0.2">
      <c r="A746" s="774"/>
      <c r="B746" s="774"/>
      <c r="C746" s="774"/>
      <c r="D746" s="774"/>
      <c r="E746" s="774"/>
      <c r="F746" s="774"/>
      <c r="G746" s="774"/>
    </row>
    <row r="747" spans="1:7" ht="12.75" customHeight="1" x14ac:dyDescent="0.2">
      <c r="A747" s="774"/>
      <c r="B747" s="774"/>
      <c r="C747" s="774"/>
      <c r="D747" s="774"/>
      <c r="E747" s="774"/>
      <c r="F747" s="774"/>
      <c r="G747" s="774"/>
    </row>
    <row r="748" spans="1:7" ht="12.75" customHeight="1" x14ac:dyDescent="0.2">
      <c r="A748" s="774"/>
      <c r="B748" s="774"/>
      <c r="C748" s="774"/>
      <c r="D748" s="774"/>
      <c r="E748" s="774"/>
      <c r="F748" s="774"/>
      <c r="G748" s="774"/>
    </row>
    <row r="749" spans="1:7" ht="12.75" customHeight="1" x14ac:dyDescent="0.2">
      <c r="A749" s="774"/>
      <c r="B749" s="774"/>
      <c r="C749" s="774"/>
      <c r="D749" s="774"/>
      <c r="E749" s="774"/>
      <c r="F749" s="774"/>
      <c r="G749" s="774"/>
    </row>
    <row r="750" spans="1:7" ht="12.75" customHeight="1" x14ac:dyDescent="0.2">
      <c r="A750" s="774"/>
      <c r="B750" s="774"/>
      <c r="C750" s="774"/>
      <c r="D750" s="774"/>
      <c r="E750" s="774"/>
      <c r="F750" s="774"/>
      <c r="G750" s="774"/>
    </row>
    <row r="751" spans="1:7" ht="12.75" customHeight="1" x14ac:dyDescent="0.2">
      <c r="A751" s="774"/>
      <c r="B751" s="774"/>
      <c r="C751" s="774"/>
      <c r="D751" s="774"/>
      <c r="E751" s="774"/>
      <c r="F751" s="774"/>
      <c r="G751" s="774"/>
    </row>
    <row r="752" spans="1:7" ht="12.75" customHeight="1" x14ac:dyDescent="0.2">
      <c r="A752" s="774"/>
      <c r="B752" s="774"/>
      <c r="C752" s="774"/>
      <c r="D752" s="774"/>
      <c r="E752" s="774"/>
      <c r="F752" s="774"/>
      <c r="G752" s="774"/>
    </row>
    <row r="753" spans="1:7" ht="12.75" customHeight="1" x14ac:dyDescent="0.2">
      <c r="A753" s="774"/>
      <c r="B753" s="774"/>
      <c r="C753" s="774"/>
      <c r="D753" s="774"/>
      <c r="E753" s="774"/>
      <c r="F753" s="774"/>
      <c r="G753" s="774"/>
    </row>
    <row r="754" spans="1:7" ht="12.75" customHeight="1" x14ac:dyDescent="0.2">
      <c r="A754" s="774"/>
      <c r="B754" s="774"/>
      <c r="C754" s="774"/>
      <c r="D754" s="774"/>
      <c r="E754" s="774"/>
      <c r="F754" s="774"/>
      <c r="G754" s="774"/>
    </row>
    <row r="755" spans="1:7" ht="12.75" customHeight="1" x14ac:dyDescent="0.2">
      <c r="A755" s="774"/>
      <c r="B755" s="774"/>
      <c r="C755" s="774"/>
      <c r="D755" s="774"/>
      <c r="E755" s="774"/>
      <c r="F755" s="774"/>
      <c r="G755" s="774"/>
    </row>
    <row r="756" spans="1:7" ht="12.75" customHeight="1" x14ac:dyDescent="0.2">
      <c r="A756" s="774"/>
      <c r="B756" s="774"/>
      <c r="C756" s="774"/>
      <c r="D756" s="774"/>
      <c r="E756" s="774"/>
      <c r="F756" s="774"/>
      <c r="G756" s="774"/>
    </row>
    <row r="757" spans="1:7" ht="12.75" customHeight="1" x14ac:dyDescent="0.2">
      <c r="A757" s="774"/>
      <c r="B757" s="774"/>
      <c r="C757" s="774"/>
      <c r="D757" s="774"/>
      <c r="E757" s="774"/>
      <c r="F757" s="774"/>
      <c r="G757" s="774"/>
    </row>
    <row r="758" spans="1:7" ht="12.75" customHeight="1" x14ac:dyDescent="0.2">
      <c r="A758" s="774"/>
      <c r="B758" s="774"/>
      <c r="C758" s="774"/>
      <c r="D758" s="774"/>
      <c r="E758" s="774"/>
      <c r="F758" s="774"/>
      <c r="G758" s="774"/>
    </row>
    <row r="759" spans="1:7" ht="12.75" customHeight="1" x14ac:dyDescent="0.2">
      <c r="A759" s="774"/>
      <c r="B759" s="774"/>
      <c r="C759" s="774"/>
      <c r="D759" s="774"/>
      <c r="E759" s="774"/>
      <c r="F759" s="774"/>
      <c r="G759" s="774"/>
    </row>
    <row r="760" spans="1:7" ht="12.75" customHeight="1" x14ac:dyDescent="0.2">
      <c r="A760" s="774"/>
      <c r="B760" s="774"/>
      <c r="C760" s="774"/>
      <c r="D760" s="774"/>
      <c r="E760" s="774"/>
      <c r="F760" s="774"/>
      <c r="G760" s="774"/>
    </row>
    <row r="761" spans="1:7" ht="12.75" customHeight="1" x14ac:dyDescent="0.2">
      <c r="A761" s="774"/>
      <c r="B761" s="774"/>
      <c r="C761" s="774"/>
      <c r="D761" s="774"/>
      <c r="E761" s="774"/>
      <c r="F761" s="774"/>
      <c r="G761" s="774"/>
    </row>
    <row r="762" spans="1:7" ht="12.75" customHeight="1" x14ac:dyDescent="0.2">
      <c r="A762" s="774"/>
      <c r="B762" s="774"/>
      <c r="C762" s="774"/>
      <c r="D762" s="774"/>
      <c r="E762" s="774"/>
      <c r="F762" s="774"/>
      <c r="G762" s="774"/>
    </row>
    <row r="763" spans="1:7" ht="12.75" customHeight="1" x14ac:dyDescent="0.2">
      <c r="A763" s="774"/>
      <c r="B763" s="774"/>
      <c r="C763" s="774"/>
      <c r="D763" s="774"/>
      <c r="E763" s="774"/>
      <c r="F763" s="774"/>
      <c r="G763" s="774"/>
    </row>
    <row r="764" spans="1:7" ht="12.75" customHeight="1" x14ac:dyDescent="0.2">
      <c r="A764" s="774"/>
      <c r="B764" s="774"/>
      <c r="C764" s="774"/>
      <c r="D764" s="774"/>
      <c r="E764" s="774"/>
      <c r="F764" s="774"/>
      <c r="G764" s="774"/>
    </row>
    <row r="765" spans="1:7" ht="12.75" customHeight="1" x14ac:dyDescent="0.2">
      <c r="A765" s="774"/>
      <c r="B765" s="774"/>
      <c r="C765" s="774"/>
      <c r="D765" s="774"/>
      <c r="E765" s="774"/>
      <c r="F765" s="774"/>
      <c r="G765" s="774"/>
    </row>
    <row r="766" spans="1:7" ht="12.75" customHeight="1" x14ac:dyDescent="0.2">
      <c r="A766" s="774"/>
      <c r="B766" s="774"/>
      <c r="C766" s="774"/>
      <c r="D766" s="774"/>
      <c r="E766" s="774"/>
      <c r="F766" s="774"/>
      <c r="G766" s="774"/>
    </row>
    <row r="767" spans="1:7" ht="12.75" customHeight="1" x14ac:dyDescent="0.2">
      <c r="A767" s="774"/>
      <c r="B767" s="774"/>
      <c r="C767" s="774"/>
      <c r="D767" s="774"/>
      <c r="E767" s="774"/>
      <c r="F767" s="774"/>
      <c r="G767" s="774"/>
    </row>
    <row r="768" spans="1:7" ht="12.75" customHeight="1" x14ac:dyDescent="0.2">
      <c r="A768" s="774"/>
      <c r="B768" s="774"/>
      <c r="C768" s="774"/>
      <c r="D768" s="774"/>
      <c r="E768" s="774"/>
      <c r="F768" s="774"/>
      <c r="G768" s="774"/>
    </row>
    <row r="769" spans="1:7" ht="12.75" customHeight="1" x14ac:dyDescent="0.2">
      <c r="A769" s="774"/>
      <c r="B769" s="774"/>
      <c r="C769" s="774"/>
      <c r="D769" s="774"/>
      <c r="E769" s="774"/>
      <c r="F769" s="774"/>
      <c r="G769" s="774"/>
    </row>
    <row r="770" spans="1:7" ht="12.75" customHeight="1" x14ac:dyDescent="0.2">
      <c r="A770" s="774"/>
      <c r="B770" s="774"/>
      <c r="C770" s="774"/>
      <c r="D770" s="774"/>
      <c r="E770" s="774"/>
      <c r="F770" s="774"/>
      <c r="G770" s="774"/>
    </row>
    <row r="771" spans="1:7" ht="12.75" customHeight="1" x14ac:dyDescent="0.2">
      <c r="A771" s="774"/>
      <c r="B771" s="774"/>
      <c r="C771" s="774"/>
      <c r="D771" s="774"/>
      <c r="E771" s="774"/>
      <c r="F771" s="774"/>
      <c r="G771" s="774"/>
    </row>
    <row r="772" spans="1:7" ht="12.75" customHeight="1" x14ac:dyDescent="0.2">
      <c r="A772" s="774"/>
      <c r="B772" s="774"/>
      <c r="C772" s="774"/>
      <c r="D772" s="774"/>
      <c r="E772" s="774"/>
      <c r="F772" s="774"/>
      <c r="G772" s="774"/>
    </row>
    <row r="773" spans="1:7" ht="12.75" customHeight="1" x14ac:dyDescent="0.2">
      <c r="A773" s="774"/>
      <c r="B773" s="774"/>
      <c r="C773" s="774"/>
      <c r="D773" s="774"/>
      <c r="E773" s="774"/>
      <c r="F773" s="774"/>
      <c r="G773" s="774"/>
    </row>
    <row r="774" spans="1:7" ht="12.75" customHeight="1" x14ac:dyDescent="0.2">
      <c r="A774" s="774"/>
      <c r="B774" s="774"/>
      <c r="C774" s="774"/>
      <c r="D774" s="774"/>
      <c r="E774" s="774"/>
      <c r="F774" s="774"/>
      <c r="G774" s="774"/>
    </row>
    <row r="775" spans="1:7" ht="12.75" customHeight="1" x14ac:dyDescent="0.2">
      <c r="A775" s="774"/>
      <c r="B775" s="774"/>
      <c r="C775" s="774"/>
      <c r="D775" s="774"/>
      <c r="E775" s="774"/>
      <c r="F775" s="774"/>
      <c r="G775" s="774"/>
    </row>
    <row r="776" spans="1:7" ht="12.75" customHeight="1" x14ac:dyDescent="0.2">
      <c r="A776" s="774"/>
      <c r="B776" s="774"/>
      <c r="C776" s="774"/>
      <c r="D776" s="774"/>
      <c r="E776" s="774"/>
      <c r="F776" s="774"/>
      <c r="G776" s="774"/>
    </row>
    <row r="777" spans="1:7" ht="12.75" customHeight="1" x14ac:dyDescent="0.2">
      <c r="A777" s="774"/>
      <c r="B777" s="774"/>
      <c r="C777" s="774"/>
      <c r="D777" s="774"/>
      <c r="E777" s="774"/>
      <c r="F777" s="774"/>
      <c r="G777" s="774"/>
    </row>
    <row r="778" spans="1:7" ht="12.75" customHeight="1" x14ac:dyDescent="0.2">
      <c r="A778" s="774"/>
      <c r="B778" s="774"/>
      <c r="C778" s="774"/>
      <c r="D778" s="774"/>
      <c r="E778" s="774"/>
      <c r="F778" s="774"/>
      <c r="G778" s="774"/>
    </row>
    <row r="779" spans="1:7" ht="12.75" customHeight="1" x14ac:dyDescent="0.2">
      <c r="A779" s="774"/>
      <c r="B779" s="774"/>
      <c r="C779" s="774"/>
      <c r="D779" s="774"/>
      <c r="E779" s="774"/>
      <c r="F779" s="774"/>
      <c r="G779" s="774"/>
    </row>
    <row r="780" spans="1:7" ht="12.75" customHeight="1" x14ac:dyDescent="0.2">
      <c r="A780" s="774"/>
      <c r="B780" s="774"/>
      <c r="C780" s="774"/>
      <c r="D780" s="774"/>
      <c r="E780" s="774"/>
      <c r="F780" s="774"/>
      <c r="G780" s="774"/>
    </row>
    <row r="781" spans="1:7" ht="12.75" customHeight="1" x14ac:dyDescent="0.2">
      <c r="A781" s="774"/>
      <c r="B781" s="774"/>
      <c r="C781" s="774"/>
      <c r="D781" s="774"/>
      <c r="E781" s="774"/>
      <c r="F781" s="774"/>
      <c r="G781" s="774"/>
    </row>
    <row r="782" spans="1:7" ht="12.75" customHeight="1" x14ac:dyDescent="0.2">
      <c r="A782" s="774"/>
      <c r="B782" s="774"/>
      <c r="C782" s="774"/>
      <c r="D782" s="774"/>
      <c r="E782" s="774"/>
      <c r="F782" s="774"/>
      <c r="G782" s="774"/>
    </row>
    <row r="783" spans="1:7" ht="12.75" customHeight="1" x14ac:dyDescent="0.2">
      <c r="A783" s="774"/>
      <c r="B783" s="774"/>
      <c r="C783" s="774"/>
      <c r="D783" s="774"/>
      <c r="E783" s="774"/>
      <c r="F783" s="774"/>
      <c r="G783" s="774"/>
    </row>
    <row r="784" spans="1:7" ht="12.75" customHeight="1" x14ac:dyDescent="0.2">
      <c r="A784" s="774"/>
      <c r="B784" s="774"/>
      <c r="C784" s="774"/>
      <c r="D784" s="774"/>
      <c r="E784" s="774"/>
      <c r="F784" s="774"/>
      <c r="G784" s="774"/>
    </row>
    <row r="785" spans="1:7" ht="12.75" customHeight="1" x14ac:dyDescent="0.2">
      <c r="A785" s="774"/>
      <c r="B785" s="774"/>
      <c r="C785" s="774"/>
      <c r="D785" s="774"/>
      <c r="E785" s="774"/>
      <c r="F785" s="774"/>
      <c r="G785" s="774"/>
    </row>
    <row r="786" spans="1:7" ht="12.75" customHeight="1" x14ac:dyDescent="0.2">
      <c r="A786" s="774"/>
      <c r="B786" s="774"/>
      <c r="C786" s="774"/>
      <c r="D786" s="774"/>
      <c r="E786" s="774"/>
      <c r="F786" s="774"/>
      <c r="G786" s="774"/>
    </row>
    <row r="787" spans="1:7" ht="12.75" customHeight="1" x14ac:dyDescent="0.2">
      <c r="A787" s="774"/>
      <c r="B787" s="774"/>
      <c r="C787" s="774"/>
      <c r="D787" s="774"/>
      <c r="E787" s="774"/>
      <c r="F787" s="774"/>
      <c r="G787" s="774"/>
    </row>
    <row r="788" spans="1:7" ht="12.75" customHeight="1" x14ac:dyDescent="0.2">
      <c r="A788" s="774"/>
      <c r="B788" s="774"/>
      <c r="C788" s="774"/>
      <c r="D788" s="774"/>
      <c r="E788" s="774"/>
      <c r="F788" s="774"/>
      <c r="G788" s="774"/>
    </row>
    <row r="789" spans="1:7" ht="12.75" customHeight="1" x14ac:dyDescent="0.2">
      <c r="A789" s="774"/>
      <c r="B789" s="774"/>
      <c r="C789" s="774"/>
      <c r="D789" s="774"/>
      <c r="E789" s="774"/>
      <c r="F789" s="774"/>
      <c r="G789" s="774"/>
    </row>
    <row r="790" spans="1:7" ht="12.75" customHeight="1" x14ac:dyDescent="0.2">
      <c r="A790" s="774"/>
      <c r="B790" s="774"/>
      <c r="C790" s="774"/>
      <c r="D790" s="774"/>
      <c r="E790" s="774"/>
      <c r="F790" s="774"/>
      <c r="G790" s="774"/>
    </row>
    <row r="791" spans="1:7" ht="12.75" customHeight="1" x14ac:dyDescent="0.2">
      <c r="A791" s="774"/>
      <c r="B791" s="774"/>
      <c r="C791" s="774"/>
      <c r="D791" s="774"/>
      <c r="E791" s="774"/>
      <c r="F791" s="774"/>
      <c r="G791" s="774"/>
    </row>
    <row r="792" spans="1:7" ht="12.75" customHeight="1" x14ac:dyDescent="0.2">
      <c r="A792" s="774"/>
      <c r="B792" s="774"/>
      <c r="C792" s="774"/>
      <c r="D792" s="774"/>
      <c r="E792" s="774"/>
      <c r="F792" s="774"/>
      <c r="G792" s="774"/>
    </row>
    <row r="793" spans="1:7" ht="12.75" customHeight="1" x14ac:dyDescent="0.2">
      <c r="A793" s="774"/>
      <c r="B793" s="774"/>
      <c r="C793" s="774"/>
      <c r="D793" s="774"/>
      <c r="E793" s="774"/>
      <c r="F793" s="774"/>
      <c r="G793" s="774"/>
    </row>
    <row r="794" spans="1:7" ht="12.75" customHeight="1" x14ac:dyDescent="0.2">
      <c r="A794" s="774"/>
      <c r="B794" s="774"/>
      <c r="C794" s="774"/>
      <c r="D794" s="774"/>
      <c r="E794" s="774"/>
      <c r="F794" s="774"/>
      <c r="G794" s="774"/>
    </row>
    <row r="795" spans="1:7" ht="12.75" customHeight="1" x14ac:dyDescent="0.2">
      <c r="A795" s="774"/>
      <c r="B795" s="774"/>
      <c r="C795" s="774"/>
      <c r="D795" s="774"/>
      <c r="E795" s="774"/>
      <c r="F795" s="774"/>
      <c r="G795" s="774"/>
    </row>
    <row r="796" spans="1:7" ht="12.75" customHeight="1" x14ac:dyDescent="0.2">
      <c r="A796" s="774"/>
      <c r="B796" s="774"/>
      <c r="C796" s="774"/>
      <c r="D796" s="774"/>
      <c r="E796" s="774"/>
      <c r="F796" s="774"/>
      <c r="G796" s="774"/>
    </row>
    <row r="797" spans="1:7" ht="12.75" customHeight="1" x14ac:dyDescent="0.2">
      <c r="A797" s="774"/>
      <c r="B797" s="774"/>
      <c r="C797" s="774"/>
      <c r="D797" s="774"/>
      <c r="E797" s="774"/>
      <c r="F797" s="774"/>
      <c r="G797" s="774"/>
    </row>
    <row r="798" spans="1:7" ht="12.75" customHeight="1" x14ac:dyDescent="0.2">
      <c r="A798" s="774"/>
      <c r="B798" s="774"/>
      <c r="C798" s="774"/>
      <c r="D798" s="774"/>
      <c r="E798" s="774"/>
      <c r="F798" s="774"/>
      <c r="G798" s="774"/>
    </row>
    <row r="799" spans="1:7" ht="12.75" customHeight="1" x14ac:dyDescent="0.2">
      <c r="A799" s="774"/>
      <c r="B799" s="774"/>
      <c r="C799" s="774"/>
      <c r="D799" s="774"/>
      <c r="E799" s="774"/>
      <c r="F799" s="774"/>
      <c r="G799" s="774"/>
    </row>
    <row r="800" spans="1:7" ht="12.75" customHeight="1" x14ac:dyDescent="0.2">
      <c r="A800" s="774"/>
      <c r="B800" s="774"/>
      <c r="C800" s="774"/>
      <c r="D800" s="774"/>
      <c r="E800" s="774"/>
      <c r="F800" s="774"/>
      <c r="G800" s="774"/>
    </row>
    <row r="801" spans="1:7" ht="12.75" customHeight="1" x14ac:dyDescent="0.2">
      <c r="A801" s="774"/>
      <c r="B801" s="774"/>
      <c r="C801" s="774"/>
      <c r="D801" s="774"/>
      <c r="E801" s="774"/>
      <c r="F801" s="774"/>
      <c r="G801" s="774"/>
    </row>
    <row r="802" spans="1:7" ht="12.75" customHeight="1" x14ac:dyDescent="0.2">
      <c r="A802" s="774"/>
      <c r="B802" s="774"/>
      <c r="C802" s="774"/>
      <c r="D802" s="774"/>
      <c r="E802" s="774"/>
      <c r="F802" s="774"/>
      <c r="G802" s="774"/>
    </row>
    <row r="803" spans="1:7" ht="12.75" customHeight="1" x14ac:dyDescent="0.2">
      <c r="A803" s="774"/>
      <c r="B803" s="774"/>
      <c r="C803" s="774"/>
      <c r="D803" s="774"/>
      <c r="E803" s="774"/>
      <c r="F803" s="774"/>
      <c r="G803" s="774"/>
    </row>
    <row r="804" spans="1:7" ht="12.75" customHeight="1" x14ac:dyDescent="0.2">
      <c r="A804" s="774"/>
      <c r="B804" s="774"/>
      <c r="C804" s="774"/>
      <c r="D804" s="774"/>
      <c r="E804" s="774"/>
      <c r="F804" s="774"/>
      <c r="G804" s="774"/>
    </row>
    <row r="805" spans="1:7" ht="12.75" customHeight="1" x14ac:dyDescent="0.2">
      <c r="A805" s="774"/>
      <c r="B805" s="774"/>
      <c r="C805" s="774"/>
      <c r="D805" s="774"/>
      <c r="E805" s="774"/>
      <c r="F805" s="774"/>
      <c r="G805" s="774"/>
    </row>
    <row r="806" spans="1:7" ht="12.75" customHeight="1" x14ac:dyDescent="0.2">
      <c r="A806" s="774"/>
      <c r="B806" s="774"/>
      <c r="C806" s="774"/>
      <c r="D806" s="774"/>
      <c r="E806" s="774"/>
      <c r="F806" s="774"/>
      <c r="G806" s="774"/>
    </row>
    <row r="807" spans="1:7" ht="12.75" customHeight="1" x14ac:dyDescent="0.2">
      <c r="A807" s="774"/>
      <c r="B807" s="774"/>
      <c r="C807" s="774"/>
      <c r="D807" s="774"/>
      <c r="E807" s="774"/>
      <c r="F807" s="774"/>
      <c r="G807" s="774"/>
    </row>
    <row r="808" spans="1:7" ht="12.75" customHeight="1" x14ac:dyDescent="0.2">
      <c r="A808" s="774"/>
      <c r="B808" s="774"/>
      <c r="C808" s="774"/>
      <c r="D808" s="774"/>
      <c r="E808" s="774"/>
      <c r="F808" s="774"/>
      <c r="G808" s="774"/>
    </row>
    <row r="809" spans="1:7" ht="12.75" customHeight="1" x14ac:dyDescent="0.2">
      <c r="A809" s="774"/>
      <c r="B809" s="774"/>
      <c r="C809" s="774"/>
      <c r="D809" s="774"/>
      <c r="E809" s="774"/>
      <c r="F809" s="774"/>
      <c r="G809" s="774"/>
    </row>
    <row r="810" spans="1:7" ht="12.75" customHeight="1" x14ac:dyDescent="0.2">
      <c r="A810" s="774"/>
      <c r="B810" s="774"/>
      <c r="C810" s="774"/>
      <c r="D810" s="774"/>
      <c r="E810" s="774"/>
      <c r="F810" s="774"/>
      <c r="G810" s="774"/>
    </row>
    <row r="811" spans="1:7" ht="12.75" customHeight="1" x14ac:dyDescent="0.2">
      <c r="A811" s="774"/>
      <c r="B811" s="774"/>
      <c r="C811" s="774"/>
      <c r="D811" s="774"/>
      <c r="E811" s="774"/>
      <c r="F811" s="774"/>
      <c r="G811" s="774"/>
    </row>
    <row r="812" spans="1:7" ht="12.75" customHeight="1" x14ac:dyDescent="0.2">
      <c r="A812" s="774"/>
      <c r="B812" s="774"/>
      <c r="C812" s="774"/>
      <c r="D812" s="774"/>
      <c r="E812" s="774"/>
      <c r="F812" s="774"/>
      <c r="G812" s="774"/>
    </row>
    <row r="813" spans="1:7" ht="12.75" customHeight="1" x14ac:dyDescent="0.2">
      <c r="A813" s="774"/>
      <c r="B813" s="774"/>
      <c r="C813" s="774"/>
      <c r="D813" s="774"/>
      <c r="E813" s="774"/>
      <c r="F813" s="774"/>
      <c r="G813" s="774"/>
    </row>
    <row r="814" spans="1:7" ht="12.75" customHeight="1" x14ac:dyDescent="0.2">
      <c r="A814" s="774"/>
      <c r="B814" s="774"/>
      <c r="C814" s="774"/>
      <c r="D814" s="774"/>
      <c r="E814" s="774"/>
      <c r="F814" s="774"/>
      <c r="G814" s="774"/>
    </row>
    <row r="815" spans="1:7" ht="12.75" customHeight="1" x14ac:dyDescent="0.2">
      <c r="A815" s="774"/>
      <c r="B815" s="774"/>
      <c r="C815" s="774"/>
      <c r="D815" s="774"/>
      <c r="E815" s="774"/>
      <c r="F815" s="774"/>
      <c r="G815" s="774"/>
    </row>
    <row r="816" spans="1:7" ht="12.75" customHeight="1" x14ac:dyDescent="0.2">
      <c r="A816" s="774"/>
      <c r="B816" s="774"/>
      <c r="C816" s="774"/>
      <c r="D816" s="774"/>
      <c r="E816" s="774"/>
      <c r="F816" s="774"/>
      <c r="G816" s="774"/>
    </row>
    <row r="817" spans="1:7" ht="12.75" customHeight="1" x14ac:dyDescent="0.2">
      <c r="A817" s="774"/>
      <c r="B817" s="774"/>
      <c r="C817" s="774"/>
      <c r="D817" s="774"/>
      <c r="E817" s="774"/>
      <c r="F817" s="774"/>
      <c r="G817" s="774"/>
    </row>
    <row r="818" spans="1:7" ht="12.75" customHeight="1" x14ac:dyDescent="0.2">
      <c r="A818" s="774"/>
      <c r="B818" s="774"/>
      <c r="C818" s="774"/>
      <c r="D818" s="774"/>
      <c r="E818" s="774"/>
      <c r="F818" s="774"/>
      <c r="G818" s="774"/>
    </row>
    <row r="819" spans="1:7" ht="12.75" customHeight="1" x14ac:dyDescent="0.2">
      <c r="A819" s="774"/>
      <c r="B819" s="774"/>
      <c r="C819" s="774"/>
      <c r="D819" s="774"/>
      <c r="E819" s="774"/>
      <c r="F819" s="774"/>
      <c r="G819" s="774"/>
    </row>
    <row r="820" spans="1:7" ht="12.75" customHeight="1" x14ac:dyDescent="0.2">
      <c r="A820" s="774"/>
      <c r="B820" s="774"/>
      <c r="C820" s="774"/>
      <c r="D820" s="774"/>
      <c r="E820" s="774"/>
      <c r="F820" s="774"/>
      <c r="G820" s="774"/>
    </row>
    <row r="821" spans="1:7" ht="12.75" customHeight="1" x14ac:dyDescent="0.2">
      <c r="A821" s="774"/>
      <c r="B821" s="774"/>
      <c r="C821" s="774"/>
      <c r="D821" s="774"/>
      <c r="E821" s="774"/>
      <c r="F821" s="774"/>
      <c r="G821" s="774"/>
    </row>
    <row r="822" spans="1:7" ht="12.75" customHeight="1" x14ac:dyDescent="0.2">
      <c r="A822" s="774"/>
      <c r="B822" s="774"/>
      <c r="C822" s="774"/>
      <c r="D822" s="774"/>
      <c r="E822" s="774"/>
      <c r="F822" s="774"/>
      <c r="G822" s="774"/>
    </row>
    <row r="823" spans="1:7" ht="12.75" customHeight="1" x14ac:dyDescent="0.2">
      <c r="A823" s="774"/>
      <c r="B823" s="774"/>
      <c r="C823" s="774"/>
      <c r="D823" s="774"/>
      <c r="E823" s="774"/>
      <c r="F823" s="774"/>
      <c r="G823" s="774"/>
    </row>
    <row r="824" spans="1:7" ht="12.75" customHeight="1" x14ac:dyDescent="0.2">
      <c r="A824" s="774"/>
      <c r="B824" s="774"/>
      <c r="C824" s="774"/>
      <c r="D824" s="774"/>
      <c r="E824" s="774"/>
      <c r="F824" s="774"/>
      <c r="G824" s="774"/>
    </row>
    <row r="825" spans="1:7" ht="12.75" customHeight="1" x14ac:dyDescent="0.2">
      <c r="A825" s="774"/>
      <c r="B825" s="774"/>
      <c r="C825" s="774"/>
      <c r="D825" s="774"/>
      <c r="E825" s="774"/>
      <c r="F825" s="774"/>
      <c r="G825" s="774"/>
    </row>
    <row r="826" spans="1:7" ht="12.75" customHeight="1" x14ac:dyDescent="0.2">
      <c r="A826" s="774"/>
      <c r="B826" s="774"/>
      <c r="C826" s="774"/>
      <c r="D826" s="774"/>
      <c r="E826" s="774"/>
      <c r="F826" s="774"/>
      <c r="G826" s="774"/>
    </row>
    <row r="827" spans="1:7" ht="12.75" customHeight="1" x14ac:dyDescent="0.2">
      <c r="A827" s="774"/>
      <c r="B827" s="774"/>
      <c r="C827" s="774"/>
      <c r="D827" s="774"/>
      <c r="E827" s="774"/>
      <c r="F827" s="774"/>
      <c r="G827" s="774"/>
    </row>
    <row r="828" spans="1:7" ht="12.75" customHeight="1" x14ac:dyDescent="0.2">
      <c r="A828" s="774"/>
      <c r="B828" s="774"/>
      <c r="C828" s="774"/>
      <c r="D828" s="774"/>
      <c r="E828" s="774"/>
      <c r="F828" s="774"/>
      <c r="G828" s="774"/>
    </row>
    <row r="829" spans="1:7" ht="12.75" customHeight="1" x14ac:dyDescent="0.2">
      <c r="A829" s="774"/>
      <c r="B829" s="774"/>
      <c r="C829" s="774"/>
      <c r="D829" s="774"/>
      <c r="E829" s="774"/>
      <c r="F829" s="774"/>
      <c r="G829" s="774"/>
    </row>
    <row r="830" spans="1:7" ht="12.75" customHeight="1" x14ac:dyDescent="0.2">
      <c r="A830" s="774"/>
      <c r="B830" s="774"/>
      <c r="C830" s="774"/>
      <c r="D830" s="774"/>
      <c r="E830" s="774"/>
      <c r="F830" s="774"/>
      <c r="G830" s="774"/>
    </row>
    <row r="831" spans="1:7" ht="12.75" customHeight="1" x14ac:dyDescent="0.2">
      <c r="A831" s="774"/>
      <c r="B831" s="774"/>
      <c r="C831" s="774"/>
      <c r="D831" s="774"/>
      <c r="E831" s="774"/>
      <c r="F831" s="774"/>
      <c r="G831" s="774"/>
    </row>
    <row r="832" spans="1:7" ht="12.75" customHeight="1" x14ac:dyDescent="0.2">
      <c r="A832" s="774"/>
      <c r="B832" s="774"/>
      <c r="C832" s="774"/>
      <c r="D832" s="774"/>
      <c r="E832" s="774"/>
      <c r="F832" s="774"/>
      <c r="G832" s="774"/>
    </row>
    <row r="833" spans="1:7" ht="12.75" customHeight="1" x14ac:dyDescent="0.2">
      <c r="A833" s="774"/>
      <c r="B833" s="774"/>
      <c r="C833" s="774"/>
      <c r="D833" s="774"/>
      <c r="E833" s="774"/>
      <c r="F833" s="774"/>
      <c r="G833" s="774"/>
    </row>
    <row r="834" spans="1:7" ht="12.75" customHeight="1" x14ac:dyDescent="0.2">
      <c r="A834" s="774"/>
      <c r="B834" s="774"/>
      <c r="C834" s="774"/>
      <c r="D834" s="774"/>
      <c r="E834" s="774"/>
      <c r="F834" s="774"/>
      <c r="G834" s="774"/>
    </row>
    <row r="835" spans="1:7" ht="12.75" customHeight="1" x14ac:dyDescent="0.2">
      <c r="A835" s="774"/>
      <c r="B835" s="774"/>
      <c r="C835" s="774"/>
      <c r="D835" s="774"/>
      <c r="E835" s="774"/>
      <c r="F835" s="774"/>
      <c r="G835" s="774"/>
    </row>
    <row r="836" spans="1:7" ht="12.75" customHeight="1" x14ac:dyDescent="0.2">
      <c r="A836" s="774"/>
      <c r="B836" s="774"/>
      <c r="C836" s="774"/>
      <c r="D836" s="774"/>
      <c r="E836" s="774"/>
      <c r="F836" s="774"/>
      <c r="G836" s="774"/>
    </row>
    <row r="837" spans="1:7" ht="12.75" customHeight="1" x14ac:dyDescent="0.2">
      <c r="A837" s="774"/>
      <c r="B837" s="774"/>
      <c r="C837" s="774"/>
      <c r="D837" s="774"/>
      <c r="E837" s="774"/>
      <c r="F837" s="774"/>
      <c r="G837" s="774"/>
    </row>
    <row r="838" spans="1:7" ht="12.75" customHeight="1" x14ac:dyDescent="0.2">
      <c r="A838" s="774"/>
      <c r="B838" s="774"/>
      <c r="C838" s="774"/>
      <c r="D838" s="774"/>
      <c r="E838" s="774"/>
      <c r="F838" s="774"/>
      <c r="G838" s="774"/>
    </row>
    <row r="839" spans="1:7" ht="12.75" customHeight="1" x14ac:dyDescent="0.2">
      <c r="A839" s="774"/>
      <c r="B839" s="774"/>
      <c r="C839" s="774"/>
      <c r="D839" s="774"/>
      <c r="E839" s="774"/>
      <c r="F839" s="774"/>
      <c r="G839" s="774"/>
    </row>
    <row r="840" spans="1:7" ht="12.75" customHeight="1" x14ac:dyDescent="0.2">
      <c r="A840" s="774"/>
      <c r="B840" s="774"/>
      <c r="C840" s="774"/>
      <c r="D840" s="774"/>
      <c r="E840" s="774"/>
      <c r="F840" s="774"/>
      <c r="G840" s="774"/>
    </row>
    <row r="841" spans="1:7" ht="12.75" customHeight="1" x14ac:dyDescent="0.2">
      <c r="A841" s="774"/>
      <c r="B841" s="774"/>
      <c r="C841" s="774"/>
      <c r="D841" s="774"/>
      <c r="E841" s="774"/>
      <c r="F841" s="774"/>
      <c r="G841" s="774"/>
    </row>
    <row r="842" spans="1:7" ht="12.75" customHeight="1" x14ac:dyDescent="0.2">
      <c r="A842" s="774"/>
      <c r="B842" s="774"/>
      <c r="C842" s="774"/>
      <c r="D842" s="774"/>
      <c r="E842" s="774"/>
      <c r="F842" s="774"/>
      <c r="G842" s="774"/>
    </row>
    <row r="843" spans="1:7" ht="12.75" customHeight="1" x14ac:dyDescent="0.2">
      <c r="A843" s="774"/>
      <c r="B843" s="774"/>
      <c r="C843" s="774"/>
      <c r="D843" s="774"/>
      <c r="E843" s="774"/>
      <c r="F843" s="774"/>
      <c r="G843" s="774"/>
    </row>
    <row r="844" spans="1:7" ht="12.75" customHeight="1" x14ac:dyDescent="0.2">
      <c r="A844" s="774"/>
      <c r="B844" s="774"/>
      <c r="C844" s="774"/>
      <c r="D844" s="774"/>
      <c r="E844" s="774"/>
      <c r="F844" s="774"/>
      <c r="G844" s="774"/>
    </row>
    <row r="845" spans="1:7" ht="12.75" customHeight="1" x14ac:dyDescent="0.2">
      <c r="A845" s="774"/>
      <c r="B845" s="774"/>
      <c r="C845" s="774"/>
      <c r="D845" s="774"/>
      <c r="E845" s="774"/>
      <c r="F845" s="774"/>
      <c r="G845" s="774"/>
    </row>
    <row r="846" spans="1:7" ht="12.75" customHeight="1" x14ac:dyDescent="0.2">
      <c r="A846" s="774"/>
      <c r="B846" s="774"/>
      <c r="C846" s="774"/>
      <c r="D846" s="774"/>
      <c r="E846" s="774"/>
      <c r="F846" s="774"/>
      <c r="G846" s="774"/>
    </row>
    <row r="847" spans="1:7" ht="12.75" customHeight="1" x14ac:dyDescent="0.2">
      <c r="A847" s="774"/>
      <c r="B847" s="774"/>
      <c r="C847" s="774"/>
      <c r="D847" s="774"/>
      <c r="E847" s="774"/>
      <c r="F847" s="774"/>
      <c r="G847" s="774"/>
    </row>
    <row r="848" spans="1:7" ht="12.75" customHeight="1" x14ac:dyDescent="0.2">
      <c r="A848" s="774"/>
      <c r="B848" s="774"/>
      <c r="C848" s="774"/>
      <c r="D848" s="774"/>
      <c r="E848" s="774"/>
      <c r="F848" s="774"/>
      <c r="G848" s="774"/>
    </row>
    <row r="849" spans="1:7" ht="12.75" customHeight="1" x14ac:dyDescent="0.2">
      <c r="A849" s="774"/>
      <c r="B849" s="774"/>
      <c r="C849" s="774"/>
      <c r="D849" s="774"/>
      <c r="E849" s="774"/>
      <c r="F849" s="774"/>
      <c r="G849" s="774"/>
    </row>
    <row r="850" spans="1:7" ht="12.75" customHeight="1" x14ac:dyDescent="0.2">
      <c r="A850" s="774"/>
      <c r="B850" s="774"/>
      <c r="C850" s="774"/>
      <c r="D850" s="774"/>
      <c r="E850" s="774"/>
      <c r="F850" s="774"/>
      <c r="G850" s="774"/>
    </row>
    <row r="851" spans="1:7" ht="12.75" customHeight="1" x14ac:dyDescent="0.2">
      <c r="A851" s="774"/>
      <c r="B851" s="774"/>
      <c r="C851" s="774"/>
      <c r="D851" s="774"/>
      <c r="E851" s="774"/>
      <c r="F851" s="774"/>
      <c r="G851" s="774"/>
    </row>
    <row r="852" spans="1:7" ht="12.75" customHeight="1" x14ac:dyDescent="0.2">
      <c r="A852" s="774"/>
      <c r="B852" s="774"/>
      <c r="C852" s="774"/>
      <c r="D852" s="774"/>
      <c r="E852" s="774"/>
      <c r="F852" s="774"/>
      <c r="G852" s="774"/>
    </row>
    <row r="853" spans="1:7" ht="12.75" customHeight="1" x14ac:dyDescent="0.2">
      <c r="A853" s="774"/>
      <c r="B853" s="774"/>
      <c r="C853" s="774"/>
      <c r="D853" s="774"/>
      <c r="E853" s="774"/>
      <c r="F853" s="774"/>
      <c r="G853" s="774"/>
    </row>
    <row r="854" spans="1:7" ht="12.75" customHeight="1" x14ac:dyDescent="0.2">
      <c r="A854" s="774"/>
      <c r="B854" s="774"/>
      <c r="C854" s="774"/>
      <c r="D854" s="774"/>
      <c r="E854" s="774"/>
      <c r="F854" s="774"/>
      <c r="G854" s="774"/>
    </row>
    <row r="855" spans="1:7" ht="12.75" customHeight="1" x14ac:dyDescent="0.2">
      <c r="A855" s="774"/>
      <c r="B855" s="774"/>
      <c r="C855" s="774"/>
      <c r="D855" s="774"/>
      <c r="E855" s="774"/>
      <c r="F855" s="774"/>
      <c r="G855" s="774"/>
    </row>
    <row r="856" spans="1:7" ht="12.75" customHeight="1" x14ac:dyDescent="0.2">
      <c r="A856" s="774"/>
      <c r="B856" s="774"/>
      <c r="C856" s="774"/>
      <c r="D856" s="774"/>
      <c r="E856" s="774"/>
      <c r="F856" s="774"/>
      <c r="G856" s="774"/>
    </row>
    <row r="857" spans="1:7" ht="12.75" customHeight="1" x14ac:dyDescent="0.2">
      <c r="A857" s="774"/>
      <c r="B857" s="774"/>
      <c r="C857" s="774"/>
      <c r="D857" s="774"/>
      <c r="E857" s="774"/>
      <c r="F857" s="774"/>
      <c r="G857" s="774"/>
    </row>
    <row r="858" spans="1:7" ht="12.75" customHeight="1" x14ac:dyDescent="0.2">
      <c r="A858" s="774"/>
      <c r="B858" s="774"/>
      <c r="C858" s="774"/>
      <c r="D858" s="774"/>
      <c r="E858" s="774"/>
      <c r="F858" s="774"/>
      <c r="G858" s="774"/>
    </row>
    <row r="859" spans="1:7" ht="12.75" customHeight="1" x14ac:dyDescent="0.2">
      <c r="A859" s="774"/>
      <c r="B859" s="774"/>
      <c r="C859" s="774"/>
      <c r="D859" s="774"/>
      <c r="E859" s="774"/>
      <c r="F859" s="774"/>
      <c r="G859" s="774"/>
    </row>
    <row r="860" spans="1:7" ht="12.75" customHeight="1" x14ac:dyDescent="0.2">
      <c r="A860" s="774"/>
      <c r="B860" s="774"/>
      <c r="C860" s="774"/>
      <c r="D860" s="774"/>
      <c r="E860" s="774"/>
      <c r="F860" s="774"/>
      <c r="G860" s="774"/>
    </row>
    <row r="861" spans="1:7" ht="12.75" customHeight="1" x14ac:dyDescent="0.2">
      <c r="A861" s="774"/>
      <c r="B861" s="774"/>
      <c r="C861" s="774"/>
      <c r="D861" s="774"/>
      <c r="E861" s="774"/>
      <c r="F861" s="774"/>
      <c r="G861" s="774"/>
    </row>
    <row r="862" spans="1:7" ht="12.75" customHeight="1" x14ac:dyDescent="0.2">
      <c r="A862" s="774"/>
      <c r="B862" s="774"/>
      <c r="C862" s="774"/>
      <c r="D862" s="774"/>
      <c r="E862" s="774"/>
      <c r="F862" s="774"/>
      <c r="G862" s="774"/>
    </row>
    <row r="863" spans="1:7" ht="12.75" customHeight="1" x14ac:dyDescent="0.2">
      <c r="A863" s="774"/>
      <c r="B863" s="774"/>
      <c r="C863" s="774"/>
      <c r="D863" s="774"/>
      <c r="E863" s="774"/>
      <c r="F863" s="774"/>
      <c r="G863" s="774"/>
    </row>
    <row r="864" spans="1:7" ht="12.75" customHeight="1" x14ac:dyDescent="0.2">
      <c r="A864" s="774"/>
      <c r="B864" s="774"/>
      <c r="C864" s="774"/>
      <c r="D864" s="774"/>
      <c r="E864" s="774"/>
      <c r="F864" s="774"/>
      <c r="G864" s="774"/>
    </row>
    <row r="865" spans="1:7" ht="12.75" customHeight="1" x14ac:dyDescent="0.2">
      <c r="A865" s="774"/>
      <c r="B865" s="774"/>
      <c r="C865" s="774"/>
      <c r="D865" s="774"/>
      <c r="E865" s="774"/>
      <c r="F865" s="774"/>
      <c r="G865" s="774"/>
    </row>
    <row r="866" spans="1:7" ht="12.75" customHeight="1" x14ac:dyDescent="0.2">
      <c r="A866" s="774"/>
      <c r="B866" s="774"/>
      <c r="C866" s="774"/>
      <c r="D866" s="774"/>
      <c r="E866" s="774"/>
      <c r="F866" s="774"/>
      <c r="G866" s="774"/>
    </row>
    <row r="867" spans="1:7" ht="12.75" customHeight="1" x14ac:dyDescent="0.2">
      <c r="A867" s="774"/>
      <c r="B867" s="774"/>
      <c r="C867" s="774"/>
      <c r="D867" s="774"/>
      <c r="E867" s="774"/>
      <c r="F867" s="774"/>
      <c r="G867" s="774"/>
    </row>
    <row r="868" spans="1:7" ht="12.75" customHeight="1" x14ac:dyDescent="0.2">
      <c r="A868" s="774"/>
      <c r="B868" s="774"/>
      <c r="C868" s="774"/>
      <c r="D868" s="774"/>
      <c r="E868" s="774"/>
      <c r="F868" s="774"/>
      <c r="G868" s="774"/>
    </row>
    <row r="869" spans="1:7" ht="12.75" customHeight="1" x14ac:dyDescent="0.2">
      <c r="A869" s="774"/>
      <c r="B869" s="774"/>
      <c r="C869" s="774"/>
      <c r="D869" s="774"/>
      <c r="E869" s="774"/>
      <c r="F869" s="774"/>
      <c r="G869" s="774"/>
    </row>
    <row r="870" spans="1:7" ht="12.75" customHeight="1" x14ac:dyDescent="0.2">
      <c r="A870" s="774"/>
      <c r="B870" s="774"/>
      <c r="C870" s="774"/>
      <c r="D870" s="774"/>
      <c r="E870" s="774"/>
      <c r="F870" s="774"/>
      <c r="G870" s="774"/>
    </row>
    <row r="871" spans="1:7" ht="12.75" customHeight="1" x14ac:dyDescent="0.2">
      <c r="A871" s="774"/>
      <c r="B871" s="774"/>
      <c r="C871" s="774"/>
      <c r="D871" s="774"/>
      <c r="E871" s="774"/>
      <c r="F871" s="774"/>
      <c r="G871" s="774"/>
    </row>
    <row r="872" spans="1:7" ht="12.75" customHeight="1" x14ac:dyDescent="0.2">
      <c r="A872" s="774"/>
      <c r="B872" s="774"/>
      <c r="C872" s="774"/>
      <c r="D872" s="774"/>
      <c r="E872" s="774"/>
      <c r="F872" s="774"/>
      <c r="G872" s="774"/>
    </row>
    <row r="873" spans="1:7" ht="12.75" customHeight="1" x14ac:dyDescent="0.2">
      <c r="A873" s="774"/>
      <c r="B873" s="774"/>
      <c r="C873" s="774"/>
      <c r="D873" s="774"/>
      <c r="E873" s="774"/>
      <c r="F873" s="774"/>
      <c r="G873" s="774"/>
    </row>
    <row r="874" spans="1:7" ht="12.75" customHeight="1" x14ac:dyDescent="0.2">
      <c r="A874" s="774"/>
      <c r="B874" s="774"/>
      <c r="C874" s="774"/>
      <c r="D874" s="774"/>
      <c r="E874" s="774"/>
      <c r="F874" s="774"/>
      <c r="G874" s="774"/>
    </row>
    <row r="875" spans="1:7" ht="12.75" customHeight="1" x14ac:dyDescent="0.2">
      <c r="A875" s="774"/>
      <c r="B875" s="774"/>
      <c r="C875" s="774"/>
      <c r="D875" s="774"/>
      <c r="E875" s="774"/>
      <c r="F875" s="774"/>
      <c r="G875" s="774"/>
    </row>
    <row r="876" spans="1:7" ht="12.75" customHeight="1" x14ac:dyDescent="0.2">
      <c r="A876" s="774"/>
      <c r="B876" s="774"/>
      <c r="C876" s="774"/>
      <c r="D876" s="774"/>
      <c r="E876" s="774"/>
      <c r="F876" s="774"/>
      <c r="G876" s="774"/>
    </row>
    <row r="877" spans="1:7" ht="12.75" customHeight="1" x14ac:dyDescent="0.2">
      <c r="A877" s="774"/>
      <c r="B877" s="774"/>
      <c r="C877" s="774"/>
      <c r="D877" s="774"/>
      <c r="E877" s="774"/>
      <c r="F877" s="774"/>
      <c r="G877" s="774"/>
    </row>
    <row r="878" spans="1:7" ht="12.75" customHeight="1" x14ac:dyDescent="0.2">
      <c r="A878" s="774"/>
      <c r="B878" s="774"/>
      <c r="C878" s="774"/>
      <c r="D878" s="774"/>
      <c r="E878" s="774"/>
      <c r="F878" s="774"/>
      <c r="G878" s="774"/>
    </row>
    <row r="879" spans="1:7" ht="12.75" customHeight="1" x14ac:dyDescent="0.2">
      <c r="A879" s="774"/>
      <c r="B879" s="774"/>
      <c r="C879" s="774"/>
      <c r="D879" s="774"/>
      <c r="E879" s="774"/>
      <c r="F879" s="774"/>
      <c r="G879" s="774"/>
    </row>
    <row r="880" spans="1:7" ht="12.75" customHeight="1" x14ac:dyDescent="0.2">
      <c r="A880" s="774"/>
      <c r="B880" s="774"/>
      <c r="C880" s="774"/>
      <c r="D880" s="774"/>
      <c r="E880" s="774"/>
      <c r="F880" s="774"/>
      <c r="G880" s="774"/>
    </row>
    <row r="881" spans="1:7" ht="12.75" customHeight="1" x14ac:dyDescent="0.2">
      <c r="A881" s="774"/>
      <c r="B881" s="774"/>
      <c r="C881" s="774"/>
      <c r="D881" s="774"/>
      <c r="E881" s="774"/>
      <c r="F881" s="774"/>
      <c r="G881" s="774"/>
    </row>
    <row r="882" spans="1:7" ht="12.75" customHeight="1" x14ac:dyDescent="0.2">
      <c r="A882" s="774"/>
      <c r="B882" s="774"/>
      <c r="C882" s="774"/>
      <c r="D882" s="774"/>
      <c r="E882" s="774"/>
      <c r="F882" s="774"/>
      <c r="G882" s="774"/>
    </row>
    <row r="883" spans="1:7" ht="12.75" customHeight="1" x14ac:dyDescent="0.2">
      <c r="A883" s="774"/>
      <c r="B883" s="774"/>
      <c r="C883" s="774"/>
      <c r="D883" s="774"/>
      <c r="E883" s="774"/>
      <c r="F883" s="774"/>
      <c r="G883" s="774"/>
    </row>
    <row r="884" spans="1:7" ht="12.75" customHeight="1" x14ac:dyDescent="0.2">
      <c r="A884" s="774"/>
      <c r="B884" s="774"/>
      <c r="C884" s="774"/>
      <c r="D884" s="774"/>
      <c r="E884" s="774"/>
      <c r="F884" s="774"/>
      <c r="G884" s="774"/>
    </row>
    <row r="885" spans="1:7" ht="12.75" customHeight="1" x14ac:dyDescent="0.2">
      <c r="A885" s="774"/>
      <c r="B885" s="774"/>
      <c r="C885" s="774"/>
      <c r="D885" s="774"/>
      <c r="E885" s="774"/>
      <c r="F885" s="774"/>
      <c r="G885" s="774"/>
    </row>
    <row r="886" spans="1:7" ht="12.75" customHeight="1" x14ac:dyDescent="0.2">
      <c r="A886" s="774"/>
      <c r="B886" s="774"/>
      <c r="C886" s="774"/>
      <c r="D886" s="774"/>
      <c r="E886" s="774"/>
      <c r="F886" s="774"/>
      <c r="G886" s="774"/>
    </row>
    <row r="887" spans="1:7" ht="12.75" customHeight="1" x14ac:dyDescent="0.2">
      <c r="A887" s="774"/>
      <c r="B887" s="774"/>
      <c r="C887" s="774"/>
      <c r="D887" s="774"/>
      <c r="E887" s="774"/>
      <c r="F887" s="774"/>
      <c r="G887" s="774"/>
    </row>
    <row r="888" spans="1:7" ht="12.75" customHeight="1" x14ac:dyDescent="0.2">
      <c r="A888" s="774"/>
      <c r="B888" s="774"/>
      <c r="C888" s="774"/>
      <c r="D888" s="774"/>
      <c r="E888" s="774"/>
      <c r="F888" s="774"/>
      <c r="G888" s="774"/>
    </row>
    <row r="889" spans="1:7" ht="12.75" customHeight="1" x14ac:dyDescent="0.2">
      <c r="A889" s="774"/>
      <c r="B889" s="774"/>
      <c r="C889" s="774"/>
      <c r="D889" s="774"/>
      <c r="E889" s="774"/>
      <c r="F889" s="774"/>
      <c r="G889" s="774"/>
    </row>
    <row r="890" spans="1:7" ht="12.75" customHeight="1" x14ac:dyDescent="0.2">
      <c r="A890" s="774"/>
      <c r="B890" s="774"/>
      <c r="C890" s="774"/>
      <c r="D890" s="774"/>
      <c r="E890" s="774"/>
      <c r="F890" s="774"/>
      <c r="G890" s="774"/>
    </row>
    <row r="891" spans="1:7" ht="12.75" customHeight="1" x14ac:dyDescent="0.2">
      <c r="A891" s="774"/>
      <c r="B891" s="774"/>
      <c r="C891" s="774"/>
      <c r="D891" s="774"/>
      <c r="E891" s="774"/>
      <c r="F891" s="774"/>
      <c r="G891" s="774"/>
    </row>
    <row r="892" spans="1:7" ht="12.75" customHeight="1" x14ac:dyDescent="0.2">
      <c r="A892" s="774"/>
      <c r="B892" s="774"/>
      <c r="C892" s="774"/>
      <c r="D892" s="774"/>
      <c r="E892" s="774"/>
      <c r="F892" s="774"/>
      <c r="G892" s="774"/>
    </row>
    <row r="893" spans="1:7" ht="12.75" customHeight="1" x14ac:dyDescent="0.2">
      <c r="A893" s="774"/>
      <c r="B893" s="774"/>
      <c r="C893" s="774"/>
      <c r="D893" s="774"/>
      <c r="E893" s="774"/>
      <c r="F893" s="774"/>
      <c r="G893" s="774"/>
    </row>
    <row r="894" spans="1:7" ht="12.75" customHeight="1" x14ac:dyDescent="0.2">
      <c r="A894" s="774"/>
      <c r="B894" s="774"/>
      <c r="C894" s="774"/>
      <c r="D894" s="774"/>
      <c r="E894" s="774"/>
      <c r="F894" s="774"/>
      <c r="G894" s="774"/>
    </row>
    <row r="895" spans="1:7" ht="12.75" customHeight="1" x14ac:dyDescent="0.2">
      <c r="A895" s="774"/>
      <c r="B895" s="774"/>
      <c r="C895" s="774"/>
      <c r="D895" s="774"/>
      <c r="E895" s="774"/>
      <c r="F895" s="774"/>
      <c r="G895" s="774"/>
    </row>
    <row r="896" spans="1:7" ht="12.75" customHeight="1" x14ac:dyDescent="0.2">
      <c r="A896" s="774"/>
      <c r="B896" s="774"/>
      <c r="C896" s="774"/>
      <c r="D896" s="774"/>
      <c r="E896" s="774"/>
      <c r="F896" s="774"/>
      <c r="G896" s="774"/>
    </row>
    <row r="897" spans="1:7" ht="12.75" customHeight="1" x14ac:dyDescent="0.2">
      <c r="A897" s="774"/>
      <c r="B897" s="774"/>
      <c r="C897" s="774"/>
      <c r="D897" s="774"/>
      <c r="E897" s="774"/>
      <c r="F897" s="774"/>
      <c r="G897" s="774"/>
    </row>
    <row r="898" spans="1:7" ht="12.75" customHeight="1" x14ac:dyDescent="0.2">
      <c r="A898" s="774"/>
      <c r="B898" s="774"/>
      <c r="C898" s="774"/>
      <c r="D898" s="774"/>
      <c r="E898" s="774"/>
      <c r="F898" s="774"/>
      <c r="G898" s="774"/>
    </row>
    <row r="899" spans="1:7" ht="12.75" customHeight="1" x14ac:dyDescent="0.2">
      <c r="A899" s="774"/>
      <c r="B899" s="774"/>
      <c r="C899" s="774"/>
      <c r="D899" s="774"/>
      <c r="E899" s="774"/>
      <c r="F899" s="774"/>
      <c r="G899" s="774"/>
    </row>
    <row r="900" spans="1:7" ht="12.75" customHeight="1" x14ac:dyDescent="0.2">
      <c r="A900" s="774"/>
      <c r="B900" s="774"/>
      <c r="C900" s="774"/>
      <c r="D900" s="774"/>
      <c r="E900" s="774"/>
      <c r="F900" s="774"/>
      <c r="G900" s="774"/>
    </row>
    <row r="901" spans="1:7" ht="12.75" customHeight="1" x14ac:dyDescent="0.2">
      <c r="A901" s="774"/>
      <c r="B901" s="774"/>
      <c r="C901" s="774"/>
      <c r="D901" s="774"/>
      <c r="E901" s="774"/>
      <c r="F901" s="774"/>
      <c r="G901" s="774"/>
    </row>
    <row r="902" spans="1:7" ht="12.75" customHeight="1" x14ac:dyDescent="0.2">
      <c r="A902" s="774"/>
      <c r="B902" s="774"/>
      <c r="C902" s="774"/>
      <c r="D902" s="774"/>
      <c r="E902" s="774"/>
      <c r="F902" s="774"/>
      <c r="G902" s="774"/>
    </row>
    <row r="903" spans="1:7" ht="12.75" customHeight="1" x14ac:dyDescent="0.2">
      <c r="A903" s="774"/>
      <c r="B903" s="774"/>
      <c r="C903" s="774"/>
      <c r="D903" s="774"/>
      <c r="E903" s="774"/>
      <c r="F903" s="774"/>
      <c r="G903" s="774"/>
    </row>
    <row r="904" spans="1:7" ht="12.75" customHeight="1" x14ac:dyDescent="0.2">
      <c r="A904" s="774"/>
      <c r="B904" s="774"/>
      <c r="C904" s="774"/>
      <c r="D904" s="774"/>
      <c r="E904" s="774"/>
      <c r="F904" s="774"/>
      <c r="G904" s="774"/>
    </row>
    <row r="905" spans="1:7" ht="12.75" customHeight="1" x14ac:dyDescent="0.2">
      <c r="A905" s="774"/>
      <c r="B905" s="774"/>
      <c r="C905" s="774"/>
      <c r="D905" s="774"/>
      <c r="E905" s="774"/>
      <c r="F905" s="774"/>
      <c r="G905" s="774"/>
    </row>
    <row r="906" spans="1:7" ht="12.75" customHeight="1" x14ac:dyDescent="0.2">
      <c r="A906" s="774"/>
      <c r="B906" s="774"/>
      <c r="C906" s="774"/>
      <c r="D906" s="774"/>
      <c r="E906" s="774"/>
      <c r="F906" s="774"/>
      <c r="G906" s="774"/>
    </row>
    <row r="907" spans="1:7" ht="12.75" customHeight="1" x14ac:dyDescent="0.2">
      <c r="A907" s="774"/>
      <c r="B907" s="774"/>
      <c r="C907" s="774"/>
      <c r="D907" s="774"/>
      <c r="E907" s="774"/>
      <c r="F907" s="774"/>
      <c r="G907" s="774"/>
    </row>
    <row r="908" spans="1:7" ht="12.75" customHeight="1" x14ac:dyDescent="0.2">
      <c r="A908" s="774"/>
      <c r="B908" s="774"/>
      <c r="C908" s="774"/>
      <c r="D908" s="774"/>
      <c r="E908" s="774"/>
      <c r="F908" s="774"/>
      <c r="G908" s="774"/>
    </row>
    <row r="909" spans="1:7" ht="12.75" customHeight="1" x14ac:dyDescent="0.2">
      <c r="A909" s="774"/>
      <c r="B909" s="774"/>
      <c r="C909" s="774"/>
      <c r="D909" s="774"/>
      <c r="E909" s="774"/>
      <c r="F909" s="774"/>
      <c r="G909" s="774"/>
    </row>
    <row r="910" spans="1:7" ht="12.75" customHeight="1" x14ac:dyDescent="0.2">
      <c r="A910" s="774"/>
      <c r="B910" s="774"/>
      <c r="C910" s="774"/>
      <c r="D910" s="774"/>
      <c r="E910" s="774"/>
      <c r="F910" s="774"/>
      <c r="G910" s="774"/>
    </row>
    <row r="911" spans="1:7" ht="12.75" customHeight="1" x14ac:dyDescent="0.2">
      <c r="A911" s="774"/>
      <c r="B911" s="774"/>
      <c r="C911" s="774"/>
      <c r="D911" s="774"/>
      <c r="E911" s="774"/>
      <c r="F911" s="774"/>
      <c r="G911" s="774"/>
    </row>
    <row r="912" spans="1:7" ht="12.75" customHeight="1" x14ac:dyDescent="0.2">
      <c r="A912" s="774"/>
      <c r="B912" s="774"/>
      <c r="C912" s="774"/>
      <c r="D912" s="774"/>
      <c r="E912" s="774"/>
      <c r="F912" s="774"/>
      <c r="G912" s="774"/>
    </row>
    <row r="913" spans="1:7" ht="12.75" customHeight="1" x14ac:dyDescent="0.2">
      <c r="A913" s="774"/>
      <c r="B913" s="774"/>
      <c r="C913" s="774"/>
      <c r="D913" s="774"/>
      <c r="E913" s="774"/>
      <c r="F913" s="774"/>
      <c r="G913" s="774"/>
    </row>
    <row r="914" spans="1:7" ht="12.75" customHeight="1" x14ac:dyDescent="0.2">
      <c r="A914" s="774"/>
      <c r="B914" s="774"/>
      <c r="C914" s="774"/>
      <c r="D914" s="774"/>
      <c r="E914" s="774"/>
      <c r="F914" s="774"/>
      <c r="G914" s="774"/>
    </row>
    <row r="915" spans="1:7" ht="12.75" customHeight="1" x14ac:dyDescent="0.2">
      <c r="A915" s="774"/>
      <c r="B915" s="774"/>
      <c r="C915" s="774"/>
      <c r="D915" s="774"/>
      <c r="E915" s="774"/>
      <c r="F915" s="774"/>
      <c r="G915" s="774"/>
    </row>
    <row r="916" spans="1:7" ht="12.75" customHeight="1" x14ac:dyDescent="0.2">
      <c r="A916" s="774"/>
      <c r="B916" s="774"/>
      <c r="C916" s="774"/>
      <c r="D916" s="774"/>
      <c r="E916" s="774"/>
      <c r="F916" s="774"/>
      <c r="G916" s="774"/>
    </row>
    <row r="917" spans="1:7" ht="12.75" customHeight="1" x14ac:dyDescent="0.2">
      <c r="A917" s="774"/>
      <c r="B917" s="774"/>
      <c r="C917" s="774"/>
      <c r="D917" s="774"/>
      <c r="E917" s="774"/>
      <c r="F917" s="774"/>
      <c r="G917" s="774"/>
    </row>
    <row r="918" spans="1:7" ht="12.75" customHeight="1" x14ac:dyDescent="0.2">
      <c r="A918" s="774"/>
      <c r="B918" s="774"/>
      <c r="C918" s="774"/>
      <c r="D918" s="774"/>
      <c r="E918" s="774"/>
      <c r="F918" s="774"/>
      <c r="G918" s="774"/>
    </row>
    <row r="919" spans="1:7" ht="12.75" customHeight="1" x14ac:dyDescent="0.2">
      <c r="A919" s="774"/>
      <c r="B919" s="774"/>
      <c r="C919" s="774"/>
      <c r="D919" s="774"/>
      <c r="E919" s="774"/>
      <c r="F919" s="774"/>
      <c r="G919" s="774"/>
    </row>
    <row r="920" spans="1:7" ht="12.75" customHeight="1" x14ac:dyDescent="0.2">
      <c r="A920" s="774"/>
      <c r="B920" s="774"/>
      <c r="C920" s="774"/>
      <c r="D920" s="774"/>
      <c r="E920" s="774"/>
      <c r="F920" s="774"/>
      <c r="G920" s="774"/>
    </row>
    <row r="921" spans="1:7" ht="12.75" customHeight="1" x14ac:dyDescent="0.2">
      <c r="A921" s="774"/>
      <c r="B921" s="774"/>
      <c r="C921" s="774"/>
      <c r="D921" s="774"/>
      <c r="E921" s="774"/>
      <c r="F921" s="774"/>
      <c r="G921" s="774"/>
    </row>
    <row r="922" spans="1:7" ht="12.75" customHeight="1" x14ac:dyDescent="0.2">
      <c r="A922" s="774"/>
      <c r="B922" s="774"/>
      <c r="C922" s="774"/>
      <c r="D922" s="774"/>
      <c r="E922" s="774"/>
      <c r="F922" s="774"/>
      <c r="G922" s="774"/>
    </row>
    <row r="923" spans="1:7" ht="12.75" customHeight="1" x14ac:dyDescent="0.2">
      <c r="A923" s="774"/>
      <c r="B923" s="774"/>
      <c r="C923" s="774"/>
      <c r="D923" s="774"/>
      <c r="E923" s="774"/>
      <c r="F923" s="774"/>
      <c r="G923" s="774"/>
    </row>
    <row r="924" spans="1:7" ht="12.75" customHeight="1" x14ac:dyDescent="0.2">
      <c r="A924" s="774"/>
      <c r="B924" s="774"/>
      <c r="C924" s="774"/>
      <c r="D924" s="774"/>
      <c r="E924" s="774"/>
      <c r="F924" s="774"/>
      <c r="G924" s="774"/>
    </row>
    <row r="925" spans="1:7" ht="12.75" customHeight="1" x14ac:dyDescent="0.2">
      <c r="A925" s="774"/>
      <c r="B925" s="774"/>
      <c r="C925" s="774"/>
      <c r="D925" s="774"/>
      <c r="E925" s="774"/>
      <c r="F925" s="774"/>
      <c r="G925" s="774"/>
    </row>
    <row r="926" spans="1:7" ht="12.75" customHeight="1" x14ac:dyDescent="0.2">
      <c r="A926" s="774"/>
      <c r="B926" s="774"/>
      <c r="C926" s="774"/>
      <c r="D926" s="774"/>
      <c r="E926" s="774"/>
      <c r="F926" s="774"/>
      <c r="G926" s="774"/>
    </row>
    <row r="927" spans="1:7" ht="12.75" customHeight="1" x14ac:dyDescent="0.2">
      <c r="A927" s="774"/>
      <c r="B927" s="774"/>
      <c r="C927" s="774"/>
      <c r="D927" s="774"/>
      <c r="E927" s="774"/>
      <c r="F927" s="774"/>
      <c r="G927" s="774"/>
    </row>
    <row r="928" spans="1:7" ht="12.75" customHeight="1" x14ac:dyDescent="0.2">
      <c r="A928" s="774"/>
      <c r="B928" s="774"/>
      <c r="C928" s="774"/>
      <c r="D928" s="774"/>
      <c r="E928" s="774"/>
      <c r="F928" s="774"/>
      <c r="G928" s="774"/>
    </row>
    <row r="929" spans="1:7" ht="12.75" customHeight="1" x14ac:dyDescent="0.2">
      <c r="A929" s="774"/>
      <c r="B929" s="774"/>
      <c r="C929" s="774"/>
      <c r="D929" s="774"/>
      <c r="E929" s="774"/>
      <c r="F929" s="774"/>
      <c r="G929" s="774"/>
    </row>
    <row r="930" spans="1:7" ht="12.75" customHeight="1" x14ac:dyDescent="0.2">
      <c r="A930" s="774"/>
      <c r="B930" s="774"/>
      <c r="C930" s="774"/>
      <c r="D930" s="774"/>
      <c r="E930" s="774"/>
      <c r="F930" s="774"/>
      <c r="G930" s="774"/>
    </row>
    <row r="931" spans="1:7" ht="12.75" customHeight="1" x14ac:dyDescent="0.2">
      <c r="A931" s="774"/>
      <c r="B931" s="774"/>
      <c r="C931" s="774"/>
      <c r="D931" s="774"/>
      <c r="E931" s="774"/>
      <c r="F931" s="774"/>
      <c r="G931" s="774"/>
    </row>
    <row r="932" spans="1:7" ht="12.75" customHeight="1" x14ac:dyDescent="0.2">
      <c r="A932" s="774"/>
      <c r="B932" s="774"/>
      <c r="C932" s="774"/>
      <c r="D932" s="774"/>
      <c r="E932" s="774"/>
      <c r="F932" s="774"/>
      <c r="G932" s="774"/>
    </row>
    <row r="933" spans="1:7" ht="12.75" customHeight="1" x14ac:dyDescent="0.2">
      <c r="A933" s="774"/>
      <c r="B933" s="774"/>
      <c r="C933" s="774"/>
      <c r="D933" s="774"/>
      <c r="E933" s="774"/>
      <c r="F933" s="774"/>
      <c r="G933" s="774"/>
    </row>
    <row r="934" spans="1:7" ht="12.75" customHeight="1" x14ac:dyDescent="0.2">
      <c r="A934" s="774"/>
      <c r="B934" s="774"/>
      <c r="C934" s="774"/>
      <c r="D934" s="774"/>
      <c r="E934" s="774"/>
      <c r="F934" s="774"/>
      <c r="G934" s="774"/>
    </row>
    <row r="935" spans="1:7" ht="12.75" customHeight="1" x14ac:dyDescent="0.2">
      <c r="A935" s="774"/>
      <c r="B935" s="774"/>
      <c r="C935" s="774"/>
      <c r="D935" s="774"/>
      <c r="E935" s="774"/>
      <c r="F935" s="774"/>
      <c r="G935" s="774"/>
    </row>
    <row r="936" spans="1:7" ht="12.75" customHeight="1" x14ac:dyDescent="0.2">
      <c r="A936" s="774"/>
      <c r="B936" s="774"/>
      <c r="C936" s="774"/>
      <c r="D936" s="774"/>
      <c r="E936" s="774"/>
      <c r="F936" s="774"/>
      <c r="G936" s="774"/>
    </row>
  </sheetData>
  <conditionalFormatting sqref="D18:D126">
    <cfRule type="cellIs" dxfId="0" priority="1" stopIfTrue="1" operator="equal">
      <formula>1</formula>
    </cfRule>
  </conditionalFormatting>
  <hyperlinks>
    <hyperlink ref="A5" location="INDICE!A8" display="VOLVER AL INDICE" xr:uid="{BF60FC52-82D0-4DC1-9857-CAB77A0AEB6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C91DD-32DC-4ECF-9E3F-69B5B16284C3}">
  <dimension ref="A1:S494"/>
  <sheetViews>
    <sheetView zoomScale="120" zoomScaleNormal="120" workbookViewId="0">
      <pane xSplit="1" ySplit="9" topLeftCell="B147" activePane="bottomRight" state="frozen"/>
      <selection pane="topRight" activeCell="B1" sqref="B1"/>
      <selection pane="bottomLeft" activeCell="A10" sqref="A10"/>
      <selection pane="bottomRight" activeCell="B397" sqref="B397"/>
    </sheetView>
  </sheetViews>
  <sheetFormatPr baseColWidth="10" defaultColWidth="9.140625" defaultRowHeight="11.25" x14ac:dyDescent="0.2"/>
  <cols>
    <col min="1" max="1" width="9.140625" style="708"/>
    <col min="2" max="19" width="11" style="708" customWidth="1"/>
    <col min="20" max="16384" width="9.140625" style="708"/>
  </cols>
  <sheetData>
    <row r="1" spans="1:19" s="1256" customFormat="1" ht="2.25" customHeight="1" x14ac:dyDescent="0.2">
      <c r="A1" s="1257"/>
      <c r="B1" s="1258"/>
      <c r="C1" s="1258"/>
      <c r="D1" s="1258"/>
      <c r="E1" s="1258"/>
      <c r="F1" s="1258"/>
      <c r="G1" s="1258"/>
      <c r="H1" s="1258"/>
      <c r="I1" s="1258"/>
      <c r="J1" s="1258"/>
      <c r="K1" s="1258"/>
      <c r="L1" s="1258"/>
      <c r="M1" s="1258"/>
      <c r="N1" s="1258"/>
      <c r="O1" s="1258"/>
      <c r="P1" s="1258"/>
      <c r="Q1" s="1258"/>
      <c r="R1" s="1258"/>
      <c r="S1" s="1259"/>
    </row>
    <row r="2" spans="1:19" s="1256" customFormat="1" ht="12.75" customHeight="1" x14ac:dyDescent="0.2">
      <c r="A2" s="843" t="s">
        <v>13</v>
      </c>
      <c r="B2" s="838" t="s">
        <v>422</v>
      </c>
      <c r="C2" s="838"/>
      <c r="D2" s="838"/>
      <c r="E2" s="838"/>
      <c r="F2" s="838"/>
      <c r="G2" s="838"/>
      <c r="H2" s="838"/>
      <c r="I2" s="838"/>
      <c r="J2" s="838"/>
      <c r="K2" s="838"/>
      <c r="L2" s="838"/>
      <c r="M2" s="838"/>
      <c r="N2" s="838"/>
      <c r="O2" s="838"/>
      <c r="P2" s="838"/>
      <c r="Q2" s="838"/>
      <c r="R2" s="838"/>
      <c r="S2" s="839"/>
    </row>
    <row r="3" spans="1:19" s="1256" customFormat="1" ht="12.75" customHeight="1" x14ac:dyDescent="0.2">
      <c r="A3" s="843" t="s">
        <v>14</v>
      </c>
      <c r="B3" s="838" t="s">
        <v>423</v>
      </c>
      <c r="C3" s="838"/>
      <c r="D3" s="838"/>
      <c r="E3" s="838"/>
      <c r="F3" s="838"/>
      <c r="G3" s="838"/>
      <c r="H3" s="838"/>
      <c r="I3" s="838"/>
      <c r="J3" s="838"/>
      <c r="K3" s="838"/>
      <c r="L3" s="838"/>
      <c r="M3" s="838"/>
      <c r="N3" s="838"/>
      <c r="O3" s="838"/>
      <c r="P3" s="838"/>
      <c r="Q3" s="838"/>
      <c r="R3" s="838"/>
      <c r="S3" s="839"/>
    </row>
    <row r="4" spans="1:19" s="1256" customFormat="1" ht="2.25" customHeight="1" x14ac:dyDescent="0.2">
      <c r="A4" s="842"/>
      <c r="B4" s="1260"/>
      <c r="C4" s="1261"/>
      <c r="D4" s="1261"/>
      <c r="E4" s="1261"/>
      <c r="F4" s="1261"/>
      <c r="G4" s="1261"/>
      <c r="H4" s="1261"/>
      <c r="I4" s="1261"/>
      <c r="J4" s="1261"/>
      <c r="K4" s="1261"/>
      <c r="L4" s="1261"/>
      <c r="M4" s="1261"/>
      <c r="N4" s="1261"/>
      <c r="O4" s="1261"/>
      <c r="P4" s="1261"/>
      <c r="Q4" s="1261"/>
      <c r="R4" s="1261"/>
      <c r="S4" s="853"/>
    </row>
    <row r="5" spans="1:19" s="1256" customFormat="1" ht="22.5" x14ac:dyDescent="0.2">
      <c r="A5" s="438" t="s">
        <v>429</v>
      </c>
      <c r="B5" s="855"/>
      <c r="C5" s="855"/>
      <c r="D5" s="855"/>
      <c r="E5" s="855"/>
      <c r="F5" s="855"/>
      <c r="G5" s="855"/>
      <c r="H5" s="855"/>
      <c r="I5" s="855"/>
      <c r="J5" s="855"/>
      <c r="K5" s="855"/>
      <c r="L5" s="855"/>
      <c r="M5" s="855"/>
      <c r="N5" s="855"/>
      <c r="O5" s="855"/>
      <c r="P5" s="855"/>
      <c r="Q5" s="855"/>
      <c r="R5" s="855"/>
      <c r="S5" s="857"/>
    </row>
    <row r="6" spans="1:19" s="1256" customFormat="1" ht="2.25" customHeight="1" x14ac:dyDescent="0.2">
      <c r="A6" s="844"/>
      <c r="B6" s="1262"/>
      <c r="C6" s="1262"/>
      <c r="D6" s="1262"/>
      <c r="E6" s="1262"/>
      <c r="F6" s="1262"/>
      <c r="G6" s="1262"/>
      <c r="H6" s="1262"/>
      <c r="I6" s="1262"/>
      <c r="J6" s="1262"/>
      <c r="K6" s="1262"/>
      <c r="L6" s="1262"/>
      <c r="M6" s="1262"/>
      <c r="N6" s="1262"/>
      <c r="O6" s="1262"/>
      <c r="P6" s="1262"/>
      <c r="Q6" s="1262"/>
      <c r="R6" s="1262"/>
      <c r="S6" s="1263"/>
    </row>
    <row r="7" spans="1:19" s="1256" customFormat="1" ht="26.25" customHeight="1" x14ac:dyDescent="0.2">
      <c r="A7" s="888" t="s">
        <v>406</v>
      </c>
      <c r="B7" s="1264" t="s">
        <v>11</v>
      </c>
      <c r="C7" s="1265"/>
      <c r="D7" s="1265"/>
      <c r="E7" s="1265"/>
      <c r="F7" s="1265"/>
      <c r="G7" s="1266"/>
      <c r="H7" s="1267" t="s">
        <v>49</v>
      </c>
      <c r="I7" s="1265"/>
      <c r="J7" s="1265"/>
      <c r="K7" s="1265"/>
      <c r="L7" s="1265"/>
      <c r="M7" s="1266"/>
      <c r="N7" s="1267" t="s">
        <v>50</v>
      </c>
      <c r="O7" s="1268"/>
      <c r="P7" s="1268"/>
      <c r="Q7" s="1268"/>
      <c r="R7" s="1268"/>
      <c r="S7" s="1269"/>
    </row>
    <row r="8" spans="1:19" s="1270" customFormat="1" ht="12.75" customHeight="1" x14ac:dyDescent="0.2">
      <c r="A8" s="895" t="s">
        <v>424</v>
      </c>
      <c r="B8" s="1271" t="s">
        <v>425</v>
      </c>
      <c r="C8" s="1272"/>
      <c r="D8" s="1273"/>
      <c r="E8" s="1271" t="s">
        <v>426</v>
      </c>
      <c r="F8" s="1272"/>
      <c r="G8" s="1273"/>
      <c r="H8" s="1274" t="s">
        <v>425</v>
      </c>
      <c r="I8" s="1272"/>
      <c r="J8" s="1273"/>
      <c r="K8" s="1271" t="s">
        <v>426</v>
      </c>
      <c r="L8" s="1272"/>
      <c r="M8" s="1273"/>
      <c r="N8" s="1274" t="s">
        <v>425</v>
      </c>
      <c r="O8" s="1272"/>
      <c r="P8" s="1273"/>
      <c r="Q8" s="1271" t="s">
        <v>426</v>
      </c>
      <c r="R8" s="1272"/>
      <c r="S8" s="1275"/>
    </row>
    <row r="9" spans="1:19" s="1256" customFormat="1" ht="34.5" thickBot="1" x14ac:dyDescent="0.25">
      <c r="A9" s="1276" t="s">
        <v>15</v>
      </c>
      <c r="B9" s="1306" t="s">
        <v>427</v>
      </c>
      <c r="C9" s="1307" t="s">
        <v>428</v>
      </c>
      <c r="D9" s="1310" t="s">
        <v>433</v>
      </c>
      <c r="E9" s="1308" t="s">
        <v>427</v>
      </c>
      <c r="F9" s="1307" t="s">
        <v>428</v>
      </c>
      <c r="G9" s="1311" t="s">
        <v>433</v>
      </c>
      <c r="H9" s="1309" t="s">
        <v>427</v>
      </c>
      <c r="I9" s="1307" t="s">
        <v>428</v>
      </c>
      <c r="J9" s="1310" t="s">
        <v>433</v>
      </c>
      <c r="K9" s="1308" t="s">
        <v>427</v>
      </c>
      <c r="L9" s="1307" t="s">
        <v>428</v>
      </c>
      <c r="M9" s="1311" t="s">
        <v>433</v>
      </c>
      <c r="N9" s="1309" t="s">
        <v>427</v>
      </c>
      <c r="O9" s="1307" t="s">
        <v>428</v>
      </c>
      <c r="P9" s="1310" t="s">
        <v>433</v>
      </c>
      <c r="Q9" s="1308" t="s">
        <v>427</v>
      </c>
      <c r="R9" s="1307" t="s">
        <v>428</v>
      </c>
      <c r="S9" s="1312" t="s">
        <v>433</v>
      </c>
    </row>
    <row r="10" spans="1:19" x14ac:dyDescent="0.2">
      <c r="A10" s="453">
        <f>A22-1</f>
        <v>1994.01</v>
      </c>
      <c r="B10" s="1277" t="e">
        <v>#N/A</v>
      </c>
      <c r="C10" s="1278" t="e">
        <v>#N/A</v>
      </c>
      <c r="D10" s="1279" t="e">
        <v>#N/A</v>
      </c>
      <c r="E10" s="1280" t="e">
        <v>#N/A</v>
      </c>
      <c r="F10" s="1281" t="e">
        <v>#N/A</v>
      </c>
      <c r="G10" s="1282" t="e">
        <v>#N/A</v>
      </c>
      <c r="H10" s="1283">
        <v>6206.22888725129</v>
      </c>
      <c r="I10" s="1278" t="e">
        <v>#N/A</v>
      </c>
      <c r="J10" s="1279" t="e">
        <v>#N/A</v>
      </c>
      <c r="K10" s="1284">
        <v>6811.1466810337452</v>
      </c>
      <c r="L10" s="1278" t="e">
        <v>#N/A</v>
      </c>
      <c r="M10" s="1279" t="e">
        <v>#N/A</v>
      </c>
      <c r="N10" s="1283">
        <v>64045.02346638772</v>
      </c>
      <c r="O10" s="1278" t="e">
        <v>#N/A</v>
      </c>
      <c r="P10" s="1279" t="e">
        <v>#N/A</v>
      </c>
      <c r="Q10" s="1284">
        <v>65946.470126120184</v>
      </c>
      <c r="R10" s="1281" t="e">
        <v>#N/A</v>
      </c>
      <c r="S10" s="1299" t="e">
        <v>#N/A</v>
      </c>
    </row>
    <row r="11" spans="1:19" x14ac:dyDescent="0.2">
      <c r="A11" s="453">
        <f t="shared" ref="A11:A74" si="0">A23-1</f>
        <v>1994.02</v>
      </c>
      <c r="B11" s="1277" t="e">
        <v>#N/A</v>
      </c>
      <c r="C11" s="1278" t="e">
        <v>#N/A</v>
      </c>
      <c r="D11" s="1279" t="e">
        <v>#N/A</v>
      </c>
      <c r="E11" s="1280" t="e">
        <v>#N/A</v>
      </c>
      <c r="F11" s="1281" t="e">
        <v>#N/A</v>
      </c>
      <c r="G11" s="1282" t="e">
        <v>#N/A</v>
      </c>
      <c r="H11" s="1285">
        <v>3035.309358879882</v>
      </c>
      <c r="I11" s="1278" t="e">
        <v>#N/A</v>
      </c>
      <c r="J11" s="1279" t="e">
        <v>#N/A</v>
      </c>
      <c r="K11" s="1286">
        <v>5827.1701814698881</v>
      </c>
      <c r="L11" s="1278" t="e">
        <v>#N/A</v>
      </c>
      <c r="M11" s="1279" t="e">
        <v>#N/A</v>
      </c>
      <c r="N11" s="1285">
        <v>34202.994125157304</v>
      </c>
      <c r="O11" s="1278" t="e">
        <v>#N/A</v>
      </c>
      <c r="P11" s="1279" t="e">
        <v>#N/A</v>
      </c>
      <c r="Q11" s="1286">
        <v>53811.394568509626</v>
      </c>
      <c r="R11" s="1281" t="e">
        <v>#N/A</v>
      </c>
      <c r="S11" s="1299" t="e">
        <v>#N/A</v>
      </c>
    </row>
    <row r="12" spans="1:19" x14ac:dyDescent="0.2">
      <c r="A12" s="453">
        <f t="shared" si="0"/>
        <v>1994.03</v>
      </c>
      <c r="B12" s="1277" t="e">
        <v>#N/A</v>
      </c>
      <c r="C12" s="1278" t="e">
        <v>#N/A</v>
      </c>
      <c r="D12" s="1279" t="e">
        <v>#N/A</v>
      </c>
      <c r="E12" s="1280" t="e">
        <v>#N/A</v>
      </c>
      <c r="F12" s="1281" t="e">
        <v>#N/A</v>
      </c>
      <c r="G12" s="1282" t="e">
        <v>#N/A</v>
      </c>
      <c r="H12" s="1285">
        <v>3003.4704495210021</v>
      </c>
      <c r="I12" s="1278" t="e">
        <v>#N/A</v>
      </c>
      <c r="J12" s="1279" t="e">
        <v>#N/A</v>
      </c>
      <c r="K12" s="1286">
        <v>6179.9387346708399</v>
      </c>
      <c r="L12" s="1278" t="e">
        <v>#N/A</v>
      </c>
      <c r="M12" s="1279" t="e">
        <v>#N/A</v>
      </c>
      <c r="N12" s="1285">
        <v>33899.655641538069</v>
      </c>
      <c r="O12" s="1278" t="e">
        <v>#N/A</v>
      </c>
      <c r="P12" s="1279" t="e">
        <v>#N/A</v>
      </c>
      <c r="Q12" s="1286">
        <v>57710.663784921104</v>
      </c>
      <c r="R12" s="1281" t="e">
        <v>#N/A</v>
      </c>
      <c r="S12" s="1299" t="e">
        <v>#N/A</v>
      </c>
    </row>
    <row r="13" spans="1:19" x14ac:dyDescent="0.2">
      <c r="A13" s="453">
        <f t="shared" si="0"/>
        <v>1994.04</v>
      </c>
      <c r="B13" s="1277" t="e">
        <v>#N/A</v>
      </c>
      <c r="C13" s="1278" t="e">
        <v>#N/A</v>
      </c>
      <c r="D13" s="1279" t="e">
        <v>#N/A</v>
      </c>
      <c r="E13" s="1280" t="e">
        <v>#N/A</v>
      </c>
      <c r="F13" s="1281" t="e">
        <v>#N/A</v>
      </c>
      <c r="G13" s="1282" t="e">
        <v>#N/A</v>
      </c>
      <c r="H13" s="1285">
        <v>3341.9062638172441</v>
      </c>
      <c r="I13" s="1278" t="e">
        <v>#N/A</v>
      </c>
      <c r="J13" s="1279" t="e">
        <v>#N/A</v>
      </c>
      <c r="K13" s="1286">
        <v>4464.4689140882892</v>
      </c>
      <c r="L13" s="1278" t="e">
        <v>#N/A</v>
      </c>
      <c r="M13" s="1279" t="e">
        <v>#N/A</v>
      </c>
      <c r="N13" s="1285">
        <v>40106.550081615424</v>
      </c>
      <c r="O13" s="1278" t="e">
        <v>#N/A</v>
      </c>
      <c r="P13" s="1279" t="e">
        <v>#N/A</v>
      </c>
      <c r="Q13" s="1286">
        <v>45845.192728897469</v>
      </c>
      <c r="R13" s="1281" t="e">
        <v>#N/A</v>
      </c>
      <c r="S13" s="1299" t="e">
        <v>#N/A</v>
      </c>
    </row>
    <row r="14" spans="1:19" x14ac:dyDescent="0.2">
      <c r="A14" s="453">
        <f t="shared" si="0"/>
        <v>1994.05</v>
      </c>
      <c r="B14" s="1277" t="e">
        <v>#N/A</v>
      </c>
      <c r="C14" s="1278" t="e">
        <v>#N/A</v>
      </c>
      <c r="D14" s="1279" t="e">
        <v>#N/A</v>
      </c>
      <c r="E14" s="1280" t="e">
        <v>#N/A</v>
      </c>
      <c r="F14" s="1281" t="e">
        <v>#N/A</v>
      </c>
      <c r="G14" s="1282" t="e">
        <v>#N/A</v>
      </c>
      <c r="H14" s="1285">
        <v>3366.6698599852616</v>
      </c>
      <c r="I14" s="1278" t="e">
        <v>#N/A</v>
      </c>
      <c r="J14" s="1279" t="e">
        <v>#N/A</v>
      </c>
      <c r="K14" s="1286">
        <v>5489.7393914515878</v>
      </c>
      <c r="L14" s="1278" t="e">
        <v>#N/A</v>
      </c>
      <c r="M14" s="1279" t="e">
        <v>#N/A</v>
      </c>
      <c r="N14" s="1285">
        <v>41118.573940913077</v>
      </c>
      <c r="O14" s="1278" t="e">
        <v>#N/A</v>
      </c>
      <c r="P14" s="1279" t="e">
        <v>#N/A</v>
      </c>
      <c r="Q14" s="1286">
        <v>52533.723616592841</v>
      </c>
      <c r="R14" s="1281" t="e">
        <v>#N/A</v>
      </c>
      <c r="S14" s="1299" t="e">
        <v>#N/A</v>
      </c>
    </row>
    <row r="15" spans="1:19" x14ac:dyDescent="0.2">
      <c r="A15" s="453">
        <f t="shared" si="0"/>
        <v>1994.06</v>
      </c>
      <c r="B15" s="1277" t="e">
        <v>#N/A</v>
      </c>
      <c r="C15" s="1278" t="e">
        <v>#N/A</v>
      </c>
      <c r="D15" s="1279" t="e">
        <v>#N/A</v>
      </c>
      <c r="E15" s="1280" t="e">
        <v>#N/A</v>
      </c>
      <c r="F15" s="1281" t="e">
        <v>#N/A</v>
      </c>
      <c r="G15" s="1282" t="e">
        <v>#N/A</v>
      </c>
      <c r="H15" s="1285">
        <v>3161.485777450258</v>
      </c>
      <c r="I15" s="1278" t="e">
        <v>#N/A</v>
      </c>
      <c r="J15" s="1279" t="e">
        <v>#N/A</v>
      </c>
      <c r="K15" s="1286">
        <v>5061.4618502745134</v>
      </c>
      <c r="L15" s="1278" t="e">
        <v>#N/A</v>
      </c>
      <c r="M15" s="1279" t="e">
        <v>#N/A</v>
      </c>
      <c r="N15" s="1285">
        <v>37089.629010750148</v>
      </c>
      <c r="O15" s="1278" t="e">
        <v>#N/A</v>
      </c>
      <c r="P15" s="1279" t="e">
        <v>#N/A</v>
      </c>
      <c r="Q15" s="1286">
        <v>48030.099173401803</v>
      </c>
      <c r="R15" s="1281" t="e">
        <v>#N/A</v>
      </c>
      <c r="S15" s="1299" t="e">
        <v>#N/A</v>
      </c>
    </row>
    <row r="16" spans="1:19" x14ac:dyDescent="0.2">
      <c r="A16" s="453">
        <f t="shared" si="0"/>
        <v>1994.07</v>
      </c>
      <c r="B16" s="1277" t="e">
        <v>#N/A</v>
      </c>
      <c r="C16" s="1278" t="e">
        <v>#N/A</v>
      </c>
      <c r="D16" s="1279" t="e">
        <v>#N/A</v>
      </c>
      <c r="E16" s="1280" t="e">
        <v>#N/A</v>
      </c>
      <c r="F16" s="1281" t="e">
        <v>#N/A</v>
      </c>
      <c r="G16" s="1282" t="e">
        <v>#N/A</v>
      </c>
      <c r="H16" s="1285">
        <v>3871.375534266765</v>
      </c>
      <c r="I16" s="1278" t="e">
        <v>#N/A</v>
      </c>
      <c r="J16" s="1279" t="e">
        <v>#N/A</v>
      </c>
      <c r="K16" s="1286">
        <v>5568.7878632390921</v>
      </c>
      <c r="L16" s="1278" t="e">
        <v>#N/A</v>
      </c>
      <c r="M16" s="1279" t="e">
        <v>#N/A</v>
      </c>
      <c r="N16" s="1285">
        <v>46790.141230891815</v>
      </c>
      <c r="O16" s="1278" t="e">
        <v>#N/A</v>
      </c>
      <c r="P16" s="1279" t="e">
        <v>#N/A</v>
      </c>
      <c r="Q16" s="1286">
        <v>51053.269280076907</v>
      </c>
      <c r="R16" s="1281" t="e">
        <v>#N/A</v>
      </c>
      <c r="S16" s="1299" t="e">
        <v>#N/A</v>
      </c>
    </row>
    <row r="17" spans="1:19" x14ac:dyDescent="0.2">
      <c r="A17" s="453">
        <f t="shared" si="0"/>
        <v>1994.08</v>
      </c>
      <c r="B17" s="1277" t="e">
        <v>#N/A</v>
      </c>
      <c r="C17" s="1278" t="e">
        <v>#N/A</v>
      </c>
      <c r="D17" s="1279" t="e">
        <v>#N/A</v>
      </c>
      <c r="E17" s="1280" t="e">
        <v>#N/A</v>
      </c>
      <c r="F17" s="1281" t="e">
        <v>#N/A</v>
      </c>
      <c r="G17" s="1282" t="e">
        <v>#N/A</v>
      </c>
      <c r="H17" s="1285">
        <v>3407.942520265291</v>
      </c>
      <c r="I17" s="1278" t="e">
        <v>#N/A</v>
      </c>
      <c r="J17" s="1279" t="e">
        <v>#N/A</v>
      </c>
      <c r="K17" s="1286">
        <v>6208.2546051618856</v>
      </c>
      <c r="L17" s="1278" t="e">
        <v>#N/A</v>
      </c>
      <c r="M17" s="1279" t="e">
        <v>#N/A</v>
      </c>
      <c r="N17" s="1285">
        <v>43764.073520604943</v>
      </c>
      <c r="O17" s="1278" t="e">
        <v>#N/A</v>
      </c>
      <c r="P17" s="1279" t="e">
        <v>#N/A</v>
      </c>
      <c r="Q17" s="1286">
        <v>57708.447658174009</v>
      </c>
      <c r="R17" s="1281" t="e">
        <v>#N/A</v>
      </c>
      <c r="S17" s="1299" t="e">
        <v>#N/A</v>
      </c>
    </row>
    <row r="18" spans="1:19" x14ac:dyDescent="0.2">
      <c r="A18" s="453">
        <f t="shared" si="0"/>
        <v>1994.09</v>
      </c>
      <c r="B18" s="1277" t="e">
        <v>#N/A</v>
      </c>
      <c r="C18" s="1278" t="e">
        <v>#N/A</v>
      </c>
      <c r="D18" s="1279" t="e">
        <v>#N/A</v>
      </c>
      <c r="E18" s="1280" t="e">
        <v>#N/A</v>
      </c>
      <c r="F18" s="1281" t="e">
        <v>#N/A</v>
      </c>
      <c r="G18" s="1282" t="e">
        <v>#N/A</v>
      </c>
      <c r="H18" s="1285">
        <v>3722.7939572586588</v>
      </c>
      <c r="I18" s="1278" t="e">
        <v>#N/A</v>
      </c>
      <c r="J18" s="1279" t="e">
        <v>#N/A</v>
      </c>
      <c r="K18" s="1286">
        <v>5671.4328937691344</v>
      </c>
      <c r="L18" s="1278" t="e">
        <v>#N/A</v>
      </c>
      <c r="M18" s="1279" t="e">
        <v>#N/A</v>
      </c>
      <c r="N18" s="1285">
        <v>46987.126662609655</v>
      </c>
      <c r="O18" s="1278" t="e">
        <v>#N/A</v>
      </c>
      <c r="P18" s="1279" t="e">
        <v>#N/A</v>
      </c>
      <c r="Q18" s="1286">
        <v>54978.944776587268</v>
      </c>
      <c r="R18" s="1281" t="e">
        <v>#N/A</v>
      </c>
      <c r="S18" s="1299" t="e">
        <v>#N/A</v>
      </c>
    </row>
    <row r="19" spans="1:19" x14ac:dyDescent="0.2">
      <c r="A19" s="453">
        <f t="shared" si="0"/>
        <v>1994.1</v>
      </c>
      <c r="B19" s="1277" t="e">
        <v>#N/A</v>
      </c>
      <c r="C19" s="1278" t="e">
        <v>#N/A</v>
      </c>
      <c r="D19" s="1279" t="e">
        <v>#N/A</v>
      </c>
      <c r="E19" s="1280" t="e">
        <v>#N/A</v>
      </c>
      <c r="F19" s="1281" t="e">
        <v>#N/A</v>
      </c>
      <c r="G19" s="1282" t="e">
        <v>#N/A</v>
      </c>
      <c r="H19" s="1285">
        <v>3521.1475313190863</v>
      </c>
      <c r="I19" s="1278" t="e">
        <v>#N/A</v>
      </c>
      <c r="J19" s="1279" t="e">
        <v>#N/A</v>
      </c>
      <c r="K19" s="1286">
        <v>5717.4461833170844</v>
      </c>
      <c r="L19" s="1278" t="e">
        <v>#N/A</v>
      </c>
      <c r="M19" s="1279" t="e">
        <v>#N/A</v>
      </c>
      <c r="N19" s="1285">
        <v>45744.372309635226</v>
      </c>
      <c r="O19" s="1278" t="e">
        <v>#N/A</v>
      </c>
      <c r="P19" s="1279" t="e">
        <v>#N/A</v>
      </c>
      <c r="Q19" s="1286">
        <v>55504.376118879016</v>
      </c>
      <c r="R19" s="1281" t="e">
        <v>#N/A</v>
      </c>
      <c r="S19" s="1299" t="e">
        <v>#N/A</v>
      </c>
    </row>
    <row r="20" spans="1:19" x14ac:dyDescent="0.2">
      <c r="A20" s="453">
        <f t="shared" si="0"/>
        <v>1994.11</v>
      </c>
      <c r="B20" s="1277" t="e">
        <v>#N/A</v>
      </c>
      <c r="C20" s="1278" t="e">
        <v>#N/A</v>
      </c>
      <c r="D20" s="1279" t="e">
        <v>#N/A</v>
      </c>
      <c r="E20" s="1280" t="e">
        <v>#N/A</v>
      </c>
      <c r="F20" s="1281" t="e">
        <v>#N/A</v>
      </c>
      <c r="G20" s="1282" t="e">
        <v>#N/A</v>
      </c>
      <c r="H20" s="1285">
        <v>2163.8666175386884</v>
      </c>
      <c r="I20" s="1278" t="e">
        <v>#N/A</v>
      </c>
      <c r="J20" s="1279" t="e">
        <v>#N/A</v>
      </c>
      <c r="K20" s="1286">
        <v>5665.5337540834998</v>
      </c>
      <c r="L20" s="1278" t="e">
        <v>#N/A</v>
      </c>
      <c r="M20" s="1279" t="e">
        <v>#N/A</v>
      </c>
      <c r="N20" s="1285">
        <v>31748.762819710428</v>
      </c>
      <c r="O20" s="1278" t="e">
        <v>#N/A</v>
      </c>
      <c r="P20" s="1279" t="e">
        <v>#N/A</v>
      </c>
      <c r="Q20" s="1286">
        <v>58347.318265692687</v>
      </c>
      <c r="R20" s="1281" t="e">
        <v>#N/A</v>
      </c>
      <c r="S20" s="1299" t="e">
        <v>#N/A</v>
      </c>
    </row>
    <row r="21" spans="1:19" x14ac:dyDescent="0.2">
      <c r="A21" s="453">
        <f t="shared" si="0"/>
        <v>1994.12</v>
      </c>
      <c r="B21" s="1277" t="e">
        <v>#N/A</v>
      </c>
      <c r="C21" s="1278" t="e">
        <v>#N/A</v>
      </c>
      <c r="D21" s="1279" t="e">
        <v>#N/A</v>
      </c>
      <c r="E21" s="1280" t="e">
        <v>#N/A</v>
      </c>
      <c r="F21" s="1281" t="e">
        <v>#N/A</v>
      </c>
      <c r="G21" s="1282" t="e">
        <v>#N/A</v>
      </c>
      <c r="H21" s="1285">
        <v>1202.8032424465734</v>
      </c>
      <c r="I21" s="1278" t="e">
        <v>#N/A</v>
      </c>
      <c r="J21" s="1279" t="e">
        <v>#N/A</v>
      </c>
      <c r="K21" s="1286">
        <v>6315.6189474404364</v>
      </c>
      <c r="L21" s="1278" t="e">
        <v>#N/A</v>
      </c>
      <c r="M21" s="1279" t="e">
        <v>#N/A</v>
      </c>
      <c r="N21" s="1285">
        <v>20838.097190186229</v>
      </c>
      <c r="O21" s="1278" t="e">
        <v>#N/A</v>
      </c>
      <c r="P21" s="1279" t="e">
        <v>#N/A</v>
      </c>
      <c r="Q21" s="1286">
        <v>61890.099902147093</v>
      </c>
      <c r="R21" s="1281" t="e">
        <v>#N/A</v>
      </c>
      <c r="S21" s="1299" t="e">
        <v>#N/A</v>
      </c>
    </row>
    <row r="22" spans="1:19" x14ac:dyDescent="0.2">
      <c r="A22" s="453">
        <f t="shared" si="0"/>
        <v>1995.01</v>
      </c>
      <c r="B22" s="1277" t="e">
        <v>#N/A</v>
      </c>
      <c r="C22" s="1278" t="e">
        <v>#N/A</v>
      </c>
      <c r="D22" s="1279" t="e">
        <v>#N/A</v>
      </c>
      <c r="E22" s="1284">
        <v>789</v>
      </c>
      <c r="F22" s="1281" t="e">
        <v>#N/A</v>
      </c>
      <c r="G22" s="1282" t="e">
        <v>#N/A</v>
      </c>
      <c r="H22" s="1285">
        <v>7052</v>
      </c>
      <c r="I22" s="1278" t="e">
        <v>#N/A</v>
      </c>
      <c r="J22" s="1279" t="e">
        <v>#N/A</v>
      </c>
      <c r="K22" s="1286">
        <v>5773</v>
      </c>
      <c r="L22" s="1278" t="e">
        <v>#N/A</v>
      </c>
      <c r="M22" s="1279" t="e">
        <v>#N/A</v>
      </c>
      <c r="N22" s="1285">
        <v>73615</v>
      </c>
      <c r="O22" s="1278" t="e">
        <v>#N/A</v>
      </c>
      <c r="P22" s="1279" t="e">
        <v>#N/A</v>
      </c>
      <c r="Q22" s="1286">
        <v>58528</v>
      </c>
      <c r="R22" s="1281" t="e">
        <v>#N/A</v>
      </c>
      <c r="S22" s="1299" t="e">
        <v>#N/A</v>
      </c>
    </row>
    <row r="23" spans="1:19" x14ac:dyDescent="0.2">
      <c r="A23" s="453">
        <f t="shared" si="0"/>
        <v>1995.02</v>
      </c>
      <c r="B23" s="1277" t="e">
        <v>#N/A</v>
      </c>
      <c r="C23" s="1278" t="e">
        <v>#N/A</v>
      </c>
      <c r="D23" s="1279" t="e">
        <v>#N/A</v>
      </c>
      <c r="E23" s="1286">
        <v>666</v>
      </c>
      <c r="F23" s="1281" t="e">
        <v>#N/A</v>
      </c>
      <c r="G23" s="1282" t="e">
        <v>#N/A</v>
      </c>
      <c r="H23" s="1285">
        <v>2963</v>
      </c>
      <c r="I23" s="1278" t="e">
        <v>#N/A</v>
      </c>
      <c r="J23" s="1279" t="e">
        <v>#N/A</v>
      </c>
      <c r="K23" s="1286">
        <v>4939</v>
      </c>
      <c r="L23" s="1278" t="e">
        <v>#N/A</v>
      </c>
      <c r="M23" s="1279" t="e">
        <v>#N/A</v>
      </c>
      <c r="N23" s="1285">
        <v>36138</v>
      </c>
      <c r="O23" s="1278" t="e">
        <v>#N/A</v>
      </c>
      <c r="P23" s="1279" t="e">
        <v>#N/A</v>
      </c>
      <c r="Q23" s="1286">
        <v>47662</v>
      </c>
      <c r="R23" s="1281" t="e">
        <v>#N/A</v>
      </c>
      <c r="S23" s="1299" t="e">
        <v>#N/A</v>
      </c>
    </row>
    <row r="24" spans="1:19" x14ac:dyDescent="0.2">
      <c r="A24" s="453">
        <f t="shared" si="0"/>
        <v>1995.03</v>
      </c>
      <c r="B24" s="1277" t="e">
        <v>#N/A</v>
      </c>
      <c r="C24" s="1278" t="e">
        <v>#N/A</v>
      </c>
      <c r="D24" s="1279" t="e">
        <v>#N/A</v>
      </c>
      <c r="E24" s="1286">
        <v>714</v>
      </c>
      <c r="F24" s="1281" t="e">
        <v>#N/A</v>
      </c>
      <c r="G24" s="1282" t="e">
        <v>#N/A</v>
      </c>
      <c r="H24" s="1285">
        <v>3293</v>
      </c>
      <c r="I24" s="1278" t="e">
        <v>#N/A</v>
      </c>
      <c r="J24" s="1279" t="e">
        <v>#N/A</v>
      </c>
      <c r="K24" s="1286">
        <v>5238</v>
      </c>
      <c r="L24" s="1278" t="e">
        <v>#N/A</v>
      </c>
      <c r="M24" s="1279" t="e">
        <v>#N/A</v>
      </c>
      <c r="N24" s="1285">
        <v>41110</v>
      </c>
      <c r="O24" s="1278" t="e">
        <v>#N/A</v>
      </c>
      <c r="P24" s="1279" t="e">
        <v>#N/A</v>
      </c>
      <c r="Q24" s="1286">
        <v>50983</v>
      </c>
      <c r="R24" s="1281" t="e">
        <v>#N/A</v>
      </c>
      <c r="S24" s="1299" t="e">
        <v>#N/A</v>
      </c>
    </row>
    <row r="25" spans="1:19" x14ac:dyDescent="0.2">
      <c r="A25" s="453">
        <f t="shared" si="0"/>
        <v>1995.04</v>
      </c>
      <c r="B25" s="1277" t="e">
        <v>#N/A</v>
      </c>
      <c r="C25" s="1278" t="e">
        <v>#N/A</v>
      </c>
      <c r="D25" s="1279" t="e">
        <v>#N/A</v>
      </c>
      <c r="E25" s="1286">
        <v>571</v>
      </c>
      <c r="F25" s="1281" t="e">
        <v>#N/A</v>
      </c>
      <c r="G25" s="1282" t="e">
        <v>#N/A</v>
      </c>
      <c r="H25" s="1285">
        <v>2304</v>
      </c>
      <c r="I25" s="1278" t="e">
        <v>#N/A</v>
      </c>
      <c r="J25" s="1279" t="e">
        <v>#N/A</v>
      </c>
      <c r="K25" s="1286">
        <v>3784</v>
      </c>
      <c r="L25" s="1278" t="e">
        <v>#N/A</v>
      </c>
      <c r="M25" s="1279" t="e">
        <v>#N/A</v>
      </c>
      <c r="N25" s="1285">
        <v>30375</v>
      </c>
      <c r="O25" s="1278" t="e">
        <v>#N/A</v>
      </c>
      <c r="P25" s="1279" t="e">
        <v>#N/A</v>
      </c>
      <c r="Q25" s="1286">
        <v>40659</v>
      </c>
      <c r="R25" s="1281" t="e">
        <v>#N/A</v>
      </c>
      <c r="S25" s="1299" t="e">
        <v>#N/A</v>
      </c>
    </row>
    <row r="26" spans="1:19" x14ac:dyDescent="0.2">
      <c r="A26" s="453">
        <f t="shared" si="0"/>
        <v>1995.05</v>
      </c>
      <c r="B26" s="1277" t="e">
        <v>#N/A</v>
      </c>
      <c r="C26" s="1278" t="e">
        <v>#N/A</v>
      </c>
      <c r="D26" s="1279" t="e">
        <v>#N/A</v>
      </c>
      <c r="E26" s="1286">
        <v>621</v>
      </c>
      <c r="F26" s="1281" t="e">
        <v>#N/A</v>
      </c>
      <c r="G26" s="1282" t="e">
        <v>#N/A</v>
      </c>
      <c r="H26" s="1285">
        <v>2121</v>
      </c>
      <c r="I26" s="1278" t="e">
        <v>#N/A</v>
      </c>
      <c r="J26" s="1279" t="e">
        <v>#N/A</v>
      </c>
      <c r="K26" s="1286">
        <v>4653</v>
      </c>
      <c r="L26" s="1278" t="e">
        <v>#N/A</v>
      </c>
      <c r="M26" s="1279" t="e">
        <v>#N/A</v>
      </c>
      <c r="N26" s="1285">
        <v>28833</v>
      </c>
      <c r="O26" s="1278" t="e">
        <v>#N/A</v>
      </c>
      <c r="P26" s="1279" t="e">
        <v>#N/A</v>
      </c>
      <c r="Q26" s="1286">
        <v>46585</v>
      </c>
      <c r="R26" s="1281" t="e">
        <v>#N/A</v>
      </c>
      <c r="S26" s="1299" t="e">
        <v>#N/A</v>
      </c>
    </row>
    <row r="27" spans="1:19" x14ac:dyDescent="0.2">
      <c r="A27" s="453">
        <f t="shared" si="0"/>
        <v>1995.06</v>
      </c>
      <c r="B27" s="1277" t="e">
        <v>#N/A</v>
      </c>
      <c r="C27" s="1278" t="e">
        <v>#N/A</v>
      </c>
      <c r="D27" s="1279" t="e">
        <v>#N/A</v>
      </c>
      <c r="E27" s="1286">
        <v>575</v>
      </c>
      <c r="F27" s="1281" t="e">
        <v>#N/A</v>
      </c>
      <c r="G27" s="1282" t="e">
        <v>#N/A</v>
      </c>
      <c r="H27" s="1285">
        <v>2000</v>
      </c>
      <c r="I27" s="1278" t="e">
        <v>#N/A</v>
      </c>
      <c r="J27" s="1279" t="e">
        <v>#N/A</v>
      </c>
      <c r="K27" s="1286">
        <v>4290</v>
      </c>
      <c r="L27" s="1278" t="e">
        <v>#N/A</v>
      </c>
      <c r="M27" s="1279" t="e">
        <v>#N/A</v>
      </c>
      <c r="N27" s="1285">
        <v>27888</v>
      </c>
      <c r="O27" s="1278" t="e">
        <v>#N/A</v>
      </c>
      <c r="P27" s="1279" t="e">
        <v>#N/A</v>
      </c>
      <c r="Q27" s="1286">
        <v>42668</v>
      </c>
      <c r="R27" s="1281" t="e">
        <v>#N/A</v>
      </c>
      <c r="S27" s="1299" t="e">
        <v>#N/A</v>
      </c>
    </row>
    <row r="28" spans="1:19" x14ac:dyDescent="0.2">
      <c r="A28" s="453">
        <f t="shared" si="0"/>
        <v>1995.07</v>
      </c>
      <c r="B28" s="1277" t="e">
        <v>#N/A</v>
      </c>
      <c r="C28" s="1278" t="e">
        <v>#N/A</v>
      </c>
      <c r="D28" s="1279" t="e">
        <v>#N/A</v>
      </c>
      <c r="E28" s="1286">
        <v>569</v>
      </c>
      <c r="F28" s="1281" t="e">
        <v>#N/A</v>
      </c>
      <c r="G28" s="1282" t="e">
        <v>#N/A</v>
      </c>
      <c r="H28" s="1285">
        <v>2108</v>
      </c>
      <c r="I28" s="1278" t="e">
        <v>#N/A</v>
      </c>
      <c r="J28" s="1279" t="e">
        <v>#N/A</v>
      </c>
      <c r="K28" s="1286">
        <v>4720</v>
      </c>
      <c r="L28" s="1278" t="e">
        <v>#N/A</v>
      </c>
      <c r="M28" s="1279" t="e">
        <v>#N/A</v>
      </c>
      <c r="N28" s="1285">
        <v>27662</v>
      </c>
      <c r="O28" s="1278" t="e">
        <v>#N/A</v>
      </c>
      <c r="P28" s="1279" t="e">
        <v>#N/A</v>
      </c>
      <c r="Q28" s="1286">
        <v>45475</v>
      </c>
      <c r="R28" s="1281" t="e">
        <v>#N/A</v>
      </c>
      <c r="S28" s="1299" t="e">
        <v>#N/A</v>
      </c>
    </row>
    <row r="29" spans="1:19" x14ac:dyDescent="0.2">
      <c r="A29" s="453">
        <f t="shared" si="0"/>
        <v>1995.08</v>
      </c>
      <c r="B29" s="1277" t="e">
        <v>#N/A</v>
      </c>
      <c r="C29" s="1278" t="e">
        <v>#N/A</v>
      </c>
      <c r="D29" s="1279" t="e">
        <v>#N/A</v>
      </c>
      <c r="E29" s="1286">
        <v>668</v>
      </c>
      <c r="F29" s="1281" t="e">
        <v>#N/A</v>
      </c>
      <c r="G29" s="1282" t="e">
        <v>#N/A</v>
      </c>
      <c r="H29" s="1285">
        <v>2196</v>
      </c>
      <c r="I29" s="1278" t="e">
        <v>#N/A</v>
      </c>
      <c r="J29" s="1279" t="e">
        <v>#N/A</v>
      </c>
      <c r="K29" s="1286">
        <v>5262</v>
      </c>
      <c r="L29" s="1278" t="e">
        <v>#N/A</v>
      </c>
      <c r="M29" s="1279" t="e">
        <v>#N/A</v>
      </c>
      <c r="N29" s="1285">
        <v>29343</v>
      </c>
      <c r="O29" s="1278" t="e">
        <v>#N/A</v>
      </c>
      <c r="P29" s="1279" t="e">
        <v>#N/A</v>
      </c>
      <c r="Q29" s="1286">
        <v>51374</v>
      </c>
      <c r="R29" s="1281" t="e">
        <v>#N/A</v>
      </c>
      <c r="S29" s="1299" t="e">
        <v>#N/A</v>
      </c>
    </row>
    <row r="30" spans="1:19" x14ac:dyDescent="0.2">
      <c r="A30" s="453">
        <f t="shared" si="0"/>
        <v>1995.09</v>
      </c>
      <c r="B30" s="1277" t="e">
        <v>#N/A</v>
      </c>
      <c r="C30" s="1278" t="e">
        <v>#N/A</v>
      </c>
      <c r="D30" s="1279" t="e">
        <v>#N/A</v>
      </c>
      <c r="E30" s="1286">
        <v>659</v>
      </c>
      <c r="F30" s="1281" t="e">
        <v>#N/A</v>
      </c>
      <c r="G30" s="1282" t="e">
        <v>#N/A</v>
      </c>
      <c r="H30" s="1285">
        <v>2123</v>
      </c>
      <c r="I30" s="1278" t="e">
        <v>#N/A</v>
      </c>
      <c r="J30" s="1279" t="e">
        <v>#N/A</v>
      </c>
      <c r="K30" s="1286">
        <v>4807</v>
      </c>
      <c r="L30" s="1278" t="e">
        <v>#N/A</v>
      </c>
      <c r="M30" s="1279" t="e">
        <v>#N/A</v>
      </c>
      <c r="N30" s="1285">
        <v>29210</v>
      </c>
      <c r="O30" s="1278" t="e">
        <v>#N/A</v>
      </c>
      <c r="P30" s="1279" t="e">
        <v>#N/A</v>
      </c>
      <c r="Q30" s="1286">
        <v>48898</v>
      </c>
      <c r="R30" s="1281" t="e">
        <v>#N/A</v>
      </c>
      <c r="S30" s="1299" t="e">
        <v>#N/A</v>
      </c>
    </row>
    <row r="31" spans="1:19" x14ac:dyDescent="0.2">
      <c r="A31" s="453">
        <f t="shared" si="0"/>
        <v>1995.1</v>
      </c>
      <c r="B31" s="1277" t="e">
        <v>#N/A</v>
      </c>
      <c r="C31" s="1278" t="e">
        <v>#N/A</v>
      </c>
      <c r="D31" s="1279" t="e">
        <v>#N/A</v>
      </c>
      <c r="E31" s="1286">
        <v>663</v>
      </c>
      <c r="F31" s="1281" t="e">
        <v>#N/A</v>
      </c>
      <c r="G31" s="1282" t="e">
        <v>#N/A</v>
      </c>
      <c r="H31" s="1285">
        <v>1897</v>
      </c>
      <c r="I31" s="1278" t="e">
        <v>#N/A</v>
      </c>
      <c r="J31" s="1279" t="e">
        <v>#N/A</v>
      </c>
      <c r="K31" s="1286">
        <v>4846</v>
      </c>
      <c r="L31" s="1278" t="e">
        <v>#N/A</v>
      </c>
      <c r="M31" s="1279" t="e">
        <v>#N/A</v>
      </c>
      <c r="N31" s="1285">
        <v>26796</v>
      </c>
      <c r="O31" s="1278" t="e">
        <v>#N/A</v>
      </c>
      <c r="P31" s="1279" t="e">
        <v>#N/A</v>
      </c>
      <c r="Q31" s="1286">
        <v>49392</v>
      </c>
      <c r="R31" s="1281" t="e">
        <v>#N/A</v>
      </c>
      <c r="S31" s="1299" t="e">
        <v>#N/A</v>
      </c>
    </row>
    <row r="32" spans="1:19" x14ac:dyDescent="0.2">
      <c r="A32" s="453">
        <f t="shared" si="0"/>
        <v>1995.11</v>
      </c>
      <c r="B32" s="1277" t="e">
        <v>#N/A</v>
      </c>
      <c r="C32" s="1278" t="e">
        <v>#N/A</v>
      </c>
      <c r="D32" s="1279" t="e">
        <v>#N/A</v>
      </c>
      <c r="E32" s="1286">
        <v>646</v>
      </c>
      <c r="F32" s="1281" t="e">
        <v>#N/A</v>
      </c>
      <c r="G32" s="1282" t="e">
        <v>#N/A</v>
      </c>
      <c r="H32" s="1285">
        <v>1448</v>
      </c>
      <c r="I32" s="1278" t="e">
        <v>#N/A</v>
      </c>
      <c r="J32" s="1279" t="e">
        <v>#N/A</v>
      </c>
      <c r="K32" s="1286">
        <v>4802</v>
      </c>
      <c r="L32" s="1278" t="e">
        <v>#N/A</v>
      </c>
      <c r="M32" s="1279" t="e">
        <v>#N/A</v>
      </c>
      <c r="N32" s="1285">
        <v>21743</v>
      </c>
      <c r="O32" s="1278" t="e">
        <v>#N/A</v>
      </c>
      <c r="P32" s="1279" t="e">
        <v>#N/A</v>
      </c>
      <c r="Q32" s="1286">
        <v>51947</v>
      </c>
      <c r="R32" s="1281" t="e">
        <v>#N/A</v>
      </c>
      <c r="S32" s="1299" t="e">
        <v>#N/A</v>
      </c>
    </row>
    <row r="33" spans="1:19" x14ac:dyDescent="0.2">
      <c r="A33" s="453">
        <f t="shared" si="0"/>
        <v>1995.12</v>
      </c>
      <c r="B33" s="1277" t="e">
        <v>#N/A</v>
      </c>
      <c r="C33" s="1278" t="e">
        <v>#N/A</v>
      </c>
      <c r="D33" s="1279" t="e">
        <v>#N/A</v>
      </c>
      <c r="E33" s="1286">
        <v>755</v>
      </c>
      <c r="F33" s="1281" t="e">
        <v>#N/A</v>
      </c>
      <c r="G33" s="1282" t="e">
        <v>#N/A</v>
      </c>
      <c r="H33" s="1285">
        <v>614</v>
      </c>
      <c r="I33" s="1278" t="e">
        <v>#N/A</v>
      </c>
      <c r="J33" s="1279" t="e">
        <v>#N/A</v>
      </c>
      <c r="K33" s="1286">
        <v>5353</v>
      </c>
      <c r="L33" s="1278" t="e">
        <v>#N/A</v>
      </c>
      <c r="M33" s="1279" t="e">
        <v>#N/A</v>
      </c>
      <c r="N33" s="1285">
        <v>11494</v>
      </c>
      <c r="O33" s="1278" t="e">
        <v>#N/A</v>
      </c>
      <c r="P33" s="1279" t="e">
        <v>#N/A</v>
      </c>
      <c r="Q33" s="1286">
        <v>55297</v>
      </c>
      <c r="R33" s="1281" t="e">
        <v>#N/A</v>
      </c>
      <c r="S33" s="1299" t="e">
        <v>#N/A</v>
      </c>
    </row>
    <row r="34" spans="1:19" x14ac:dyDescent="0.2">
      <c r="A34" s="453">
        <f t="shared" si="0"/>
        <v>1996.01</v>
      </c>
      <c r="B34" s="1277" t="e">
        <v>#N/A</v>
      </c>
      <c r="C34" s="1278" t="e">
        <v>#N/A</v>
      </c>
      <c r="D34" s="1279" t="e">
        <v>#N/A</v>
      </c>
      <c r="E34" s="1286">
        <v>843</v>
      </c>
      <c r="F34" s="1281" t="e">
        <v>#N/A</v>
      </c>
      <c r="G34" s="1282" t="e">
        <v>#N/A</v>
      </c>
      <c r="H34" s="1285">
        <v>4351</v>
      </c>
      <c r="I34" s="1278" t="e">
        <v>#N/A</v>
      </c>
      <c r="J34" s="1279" t="e">
        <v>#N/A</v>
      </c>
      <c r="K34" s="1286">
        <v>5748</v>
      </c>
      <c r="L34" s="1278" t="e">
        <v>#N/A</v>
      </c>
      <c r="M34" s="1279" t="e">
        <v>#N/A</v>
      </c>
      <c r="N34" s="1285">
        <v>48642</v>
      </c>
      <c r="O34" s="1278" t="e">
        <v>#N/A</v>
      </c>
      <c r="P34" s="1279" t="e">
        <v>#N/A</v>
      </c>
      <c r="Q34" s="1286">
        <v>62671</v>
      </c>
      <c r="R34" s="1281" t="e">
        <v>#N/A</v>
      </c>
      <c r="S34" s="1299" t="e">
        <v>#N/A</v>
      </c>
    </row>
    <row r="35" spans="1:19" x14ac:dyDescent="0.2">
      <c r="A35" s="453">
        <f t="shared" si="0"/>
        <v>1996.02</v>
      </c>
      <c r="B35" s="1277" t="e">
        <v>#N/A</v>
      </c>
      <c r="C35" s="1278" t="e">
        <v>#N/A</v>
      </c>
      <c r="D35" s="1279" t="e">
        <v>#N/A</v>
      </c>
      <c r="E35" s="1286">
        <v>879</v>
      </c>
      <c r="F35" s="1281" t="e">
        <v>#N/A</v>
      </c>
      <c r="G35" s="1282" t="e">
        <v>#N/A</v>
      </c>
      <c r="H35" s="1285">
        <v>2303</v>
      </c>
      <c r="I35" s="1278" t="e">
        <v>#N/A</v>
      </c>
      <c r="J35" s="1279" t="e">
        <v>#N/A</v>
      </c>
      <c r="K35" s="1286">
        <v>5550</v>
      </c>
      <c r="L35" s="1278" t="e">
        <v>#N/A</v>
      </c>
      <c r="M35" s="1279" t="e">
        <v>#N/A</v>
      </c>
      <c r="N35" s="1285">
        <v>28317</v>
      </c>
      <c r="O35" s="1278" t="e">
        <v>#N/A</v>
      </c>
      <c r="P35" s="1279" t="e">
        <v>#N/A</v>
      </c>
      <c r="Q35" s="1286">
        <v>56335</v>
      </c>
      <c r="R35" s="1281" t="e">
        <v>#N/A</v>
      </c>
      <c r="S35" s="1299" t="e">
        <v>#N/A</v>
      </c>
    </row>
    <row r="36" spans="1:19" x14ac:dyDescent="0.2">
      <c r="A36" s="453">
        <f t="shared" si="0"/>
        <v>1996.03</v>
      </c>
      <c r="B36" s="1277" t="e">
        <v>#N/A</v>
      </c>
      <c r="C36" s="1278" t="e">
        <v>#N/A</v>
      </c>
      <c r="D36" s="1279" t="e">
        <v>#N/A</v>
      </c>
      <c r="E36" s="1286">
        <v>836</v>
      </c>
      <c r="F36" s="1281" t="e">
        <v>#N/A</v>
      </c>
      <c r="G36" s="1282" t="e">
        <v>#N/A</v>
      </c>
      <c r="H36" s="1285">
        <v>2407</v>
      </c>
      <c r="I36" s="1278" t="e">
        <v>#N/A</v>
      </c>
      <c r="J36" s="1279" t="e">
        <v>#N/A</v>
      </c>
      <c r="K36" s="1286">
        <v>5274</v>
      </c>
      <c r="L36" s="1278" t="e">
        <v>#N/A</v>
      </c>
      <c r="M36" s="1279" t="e">
        <v>#N/A</v>
      </c>
      <c r="N36" s="1285">
        <v>29717</v>
      </c>
      <c r="O36" s="1278" t="e">
        <v>#N/A</v>
      </c>
      <c r="P36" s="1279" t="e">
        <v>#N/A</v>
      </c>
      <c r="Q36" s="1286">
        <v>56369</v>
      </c>
      <c r="R36" s="1281" t="e">
        <v>#N/A</v>
      </c>
      <c r="S36" s="1299" t="e">
        <v>#N/A</v>
      </c>
    </row>
    <row r="37" spans="1:19" x14ac:dyDescent="0.2">
      <c r="A37" s="453">
        <f t="shared" si="0"/>
        <v>1996.04</v>
      </c>
      <c r="B37" s="1277" t="e">
        <v>#N/A</v>
      </c>
      <c r="C37" s="1278" t="e">
        <v>#N/A</v>
      </c>
      <c r="D37" s="1279" t="e">
        <v>#N/A</v>
      </c>
      <c r="E37" s="1286">
        <v>739</v>
      </c>
      <c r="F37" s="1281" t="e">
        <v>#N/A</v>
      </c>
      <c r="G37" s="1282" t="e">
        <v>#N/A</v>
      </c>
      <c r="H37" s="1285">
        <v>2503</v>
      </c>
      <c r="I37" s="1278" t="e">
        <v>#N/A</v>
      </c>
      <c r="J37" s="1279" t="e">
        <v>#N/A</v>
      </c>
      <c r="K37" s="1286">
        <v>5285</v>
      </c>
      <c r="L37" s="1278" t="e">
        <v>#N/A</v>
      </c>
      <c r="M37" s="1279" t="e">
        <v>#N/A</v>
      </c>
      <c r="N37" s="1285">
        <v>30345</v>
      </c>
      <c r="O37" s="1278" t="e">
        <v>#N/A</v>
      </c>
      <c r="P37" s="1279" t="e">
        <v>#N/A</v>
      </c>
      <c r="Q37" s="1286">
        <v>53649</v>
      </c>
      <c r="R37" s="1281" t="e">
        <v>#N/A</v>
      </c>
      <c r="S37" s="1299" t="e">
        <v>#N/A</v>
      </c>
    </row>
    <row r="38" spans="1:19" x14ac:dyDescent="0.2">
      <c r="A38" s="453">
        <f t="shared" si="0"/>
        <v>1996.05</v>
      </c>
      <c r="B38" s="1277" t="e">
        <v>#N/A</v>
      </c>
      <c r="C38" s="1278" t="e">
        <v>#N/A</v>
      </c>
      <c r="D38" s="1279" t="e">
        <v>#N/A</v>
      </c>
      <c r="E38" s="1286">
        <v>850</v>
      </c>
      <c r="F38" s="1281" t="e">
        <v>#N/A</v>
      </c>
      <c r="G38" s="1282" t="e">
        <v>#N/A</v>
      </c>
      <c r="H38" s="1285">
        <v>2894</v>
      </c>
      <c r="I38" s="1278" t="e">
        <v>#N/A</v>
      </c>
      <c r="J38" s="1279" t="e">
        <v>#N/A</v>
      </c>
      <c r="K38" s="1286">
        <v>5974</v>
      </c>
      <c r="L38" s="1278" t="e">
        <v>#N/A</v>
      </c>
      <c r="M38" s="1279" t="e">
        <v>#N/A</v>
      </c>
      <c r="N38" s="1285">
        <v>34056</v>
      </c>
      <c r="O38" s="1278" t="e">
        <v>#N/A</v>
      </c>
      <c r="P38" s="1279" t="e">
        <v>#N/A</v>
      </c>
      <c r="Q38" s="1286">
        <v>61319</v>
      </c>
      <c r="R38" s="1281" t="e">
        <v>#N/A</v>
      </c>
      <c r="S38" s="1299" t="e">
        <v>#N/A</v>
      </c>
    </row>
    <row r="39" spans="1:19" x14ac:dyDescent="0.2">
      <c r="A39" s="453">
        <f t="shared" si="0"/>
        <v>1996.06</v>
      </c>
      <c r="B39" s="1277" t="e">
        <v>#N/A</v>
      </c>
      <c r="C39" s="1278" t="e">
        <v>#N/A</v>
      </c>
      <c r="D39" s="1279" t="e">
        <v>#N/A</v>
      </c>
      <c r="E39" s="1286">
        <v>663</v>
      </c>
      <c r="F39" s="1281" t="e">
        <v>#N/A</v>
      </c>
      <c r="G39" s="1282" t="e">
        <v>#N/A</v>
      </c>
      <c r="H39" s="1285">
        <v>2366</v>
      </c>
      <c r="I39" s="1278" t="e">
        <v>#N/A</v>
      </c>
      <c r="J39" s="1279" t="e">
        <v>#N/A</v>
      </c>
      <c r="K39" s="1286">
        <v>4848</v>
      </c>
      <c r="L39" s="1278" t="e">
        <v>#N/A</v>
      </c>
      <c r="M39" s="1279" t="e">
        <v>#N/A</v>
      </c>
      <c r="N39" s="1285">
        <v>26644</v>
      </c>
      <c r="O39" s="1278" t="e">
        <v>#N/A</v>
      </c>
      <c r="P39" s="1279" t="e">
        <v>#N/A</v>
      </c>
      <c r="Q39" s="1286">
        <v>46310</v>
      </c>
      <c r="R39" s="1281" t="e">
        <v>#N/A</v>
      </c>
      <c r="S39" s="1299" t="e">
        <v>#N/A</v>
      </c>
    </row>
    <row r="40" spans="1:19" x14ac:dyDescent="0.2">
      <c r="A40" s="453">
        <f t="shared" si="0"/>
        <v>1996.07</v>
      </c>
      <c r="B40" s="1277" t="e">
        <v>#N/A</v>
      </c>
      <c r="C40" s="1278" t="e">
        <v>#N/A</v>
      </c>
      <c r="D40" s="1279" t="e">
        <v>#N/A</v>
      </c>
      <c r="E40" s="1286">
        <v>810</v>
      </c>
      <c r="F40" s="1281" t="e">
        <v>#N/A</v>
      </c>
      <c r="G40" s="1282" t="e">
        <v>#N/A</v>
      </c>
      <c r="H40" s="1285">
        <v>2940</v>
      </c>
      <c r="I40" s="1278" t="e">
        <v>#N/A</v>
      </c>
      <c r="J40" s="1279" t="e">
        <v>#N/A</v>
      </c>
      <c r="K40" s="1286">
        <v>6151</v>
      </c>
      <c r="L40" s="1278" t="e">
        <v>#N/A</v>
      </c>
      <c r="M40" s="1279" t="e">
        <v>#N/A</v>
      </c>
      <c r="N40" s="1285">
        <v>32396</v>
      </c>
      <c r="O40" s="1278" t="e">
        <v>#N/A</v>
      </c>
      <c r="P40" s="1279" t="e">
        <v>#N/A</v>
      </c>
      <c r="Q40" s="1286">
        <v>60204</v>
      </c>
      <c r="R40" s="1281" t="e">
        <v>#N/A</v>
      </c>
      <c r="S40" s="1299" t="e">
        <v>#N/A</v>
      </c>
    </row>
    <row r="41" spans="1:19" x14ac:dyDescent="0.2">
      <c r="A41" s="453">
        <f t="shared" si="0"/>
        <v>1996.08</v>
      </c>
      <c r="B41" s="1277" t="e">
        <v>#N/A</v>
      </c>
      <c r="C41" s="1278" t="e">
        <v>#N/A</v>
      </c>
      <c r="D41" s="1279" t="e">
        <v>#N/A</v>
      </c>
      <c r="E41" s="1286">
        <v>737</v>
      </c>
      <c r="F41" s="1281" t="e">
        <v>#N/A</v>
      </c>
      <c r="G41" s="1282" t="e">
        <v>#N/A</v>
      </c>
      <c r="H41" s="1285">
        <v>3085</v>
      </c>
      <c r="I41" s="1278" t="e">
        <v>#N/A</v>
      </c>
      <c r="J41" s="1279" t="e">
        <v>#N/A</v>
      </c>
      <c r="K41" s="1286">
        <v>5869</v>
      </c>
      <c r="L41" s="1278" t="e">
        <v>#N/A</v>
      </c>
      <c r="M41" s="1279" t="e">
        <v>#N/A</v>
      </c>
      <c r="N41" s="1285">
        <v>31686</v>
      </c>
      <c r="O41" s="1278" t="e">
        <v>#N/A</v>
      </c>
      <c r="P41" s="1279" t="e">
        <v>#N/A</v>
      </c>
      <c r="Q41" s="1286">
        <v>55739</v>
      </c>
      <c r="R41" s="1281" t="e">
        <v>#N/A</v>
      </c>
      <c r="S41" s="1299" t="e">
        <v>#N/A</v>
      </c>
    </row>
    <row r="42" spans="1:19" x14ac:dyDescent="0.2">
      <c r="A42" s="453">
        <f t="shared" si="0"/>
        <v>1996.09</v>
      </c>
      <c r="B42" s="1277" t="e">
        <v>#N/A</v>
      </c>
      <c r="C42" s="1278" t="e">
        <v>#N/A</v>
      </c>
      <c r="D42" s="1279" t="e">
        <v>#N/A</v>
      </c>
      <c r="E42" s="1286">
        <v>731</v>
      </c>
      <c r="F42" s="1281" t="e">
        <v>#N/A</v>
      </c>
      <c r="G42" s="1282" t="e">
        <v>#N/A</v>
      </c>
      <c r="H42" s="1285">
        <v>2834</v>
      </c>
      <c r="I42" s="1278" t="e">
        <v>#N/A</v>
      </c>
      <c r="J42" s="1279" t="e">
        <v>#N/A</v>
      </c>
      <c r="K42" s="1286">
        <v>5752</v>
      </c>
      <c r="L42" s="1278" t="e">
        <v>#N/A</v>
      </c>
      <c r="M42" s="1279" t="e">
        <v>#N/A</v>
      </c>
      <c r="N42" s="1285">
        <v>30322</v>
      </c>
      <c r="O42" s="1278" t="e">
        <v>#N/A</v>
      </c>
      <c r="P42" s="1279" t="e">
        <v>#N/A</v>
      </c>
      <c r="Q42" s="1286">
        <v>54996</v>
      </c>
      <c r="R42" s="1281" t="e">
        <v>#N/A</v>
      </c>
      <c r="S42" s="1299" t="e">
        <v>#N/A</v>
      </c>
    </row>
    <row r="43" spans="1:19" x14ac:dyDescent="0.2">
      <c r="A43" s="453">
        <f t="shared" si="0"/>
        <v>1996.1</v>
      </c>
      <c r="B43" s="1277" t="e">
        <v>#N/A</v>
      </c>
      <c r="C43" s="1278" t="e">
        <v>#N/A</v>
      </c>
      <c r="D43" s="1279" t="e">
        <v>#N/A</v>
      </c>
      <c r="E43" s="1286">
        <v>809</v>
      </c>
      <c r="F43" s="1281" t="e">
        <v>#N/A</v>
      </c>
      <c r="G43" s="1282" t="e">
        <v>#N/A</v>
      </c>
      <c r="H43" s="1285">
        <v>2571</v>
      </c>
      <c r="I43" s="1278" t="e">
        <v>#N/A</v>
      </c>
      <c r="J43" s="1279" t="e">
        <v>#N/A</v>
      </c>
      <c r="K43" s="1286">
        <v>6119</v>
      </c>
      <c r="L43" s="1278" t="e">
        <v>#N/A</v>
      </c>
      <c r="M43" s="1279" t="e">
        <v>#N/A</v>
      </c>
      <c r="N43" s="1285">
        <v>30862</v>
      </c>
      <c r="O43" s="1278" t="e">
        <v>#N/A</v>
      </c>
      <c r="P43" s="1279" t="e">
        <v>#N/A</v>
      </c>
      <c r="Q43" s="1286">
        <v>60088</v>
      </c>
      <c r="R43" s="1281" t="e">
        <v>#N/A</v>
      </c>
      <c r="S43" s="1299" t="e">
        <v>#N/A</v>
      </c>
    </row>
    <row r="44" spans="1:19" x14ac:dyDescent="0.2">
      <c r="A44" s="453">
        <f t="shared" si="0"/>
        <v>1996.11</v>
      </c>
      <c r="B44" s="1277" t="e">
        <v>#N/A</v>
      </c>
      <c r="C44" s="1278" t="e">
        <v>#N/A</v>
      </c>
      <c r="D44" s="1279" t="e">
        <v>#N/A</v>
      </c>
      <c r="E44" s="1286">
        <v>726</v>
      </c>
      <c r="F44" s="1281" t="e">
        <v>#N/A</v>
      </c>
      <c r="G44" s="1282" t="e">
        <v>#N/A</v>
      </c>
      <c r="H44" s="1285">
        <v>2044</v>
      </c>
      <c r="I44" s="1278" t="e">
        <v>#N/A</v>
      </c>
      <c r="J44" s="1279" t="e">
        <v>#N/A</v>
      </c>
      <c r="K44" s="1286">
        <v>5648</v>
      </c>
      <c r="L44" s="1278" t="e">
        <v>#N/A</v>
      </c>
      <c r="M44" s="1279" t="e">
        <v>#N/A</v>
      </c>
      <c r="N44" s="1285">
        <v>25002</v>
      </c>
      <c r="O44" s="1278" t="e">
        <v>#N/A</v>
      </c>
      <c r="P44" s="1279" t="e">
        <v>#N/A</v>
      </c>
      <c r="Q44" s="1286">
        <v>54829</v>
      </c>
      <c r="R44" s="1281" t="e">
        <v>#N/A</v>
      </c>
      <c r="S44" s="1299" t="e">
        <v>#N/A</v>
      </c>
    </row>
    <row r="45" spans="1:19" x14ac:dyDescent="0.2">
      <c r="A45" s="453">
        <f t="shared" si="0"/>
        <v>1996.12</v>
      </c>
      <c r="B45" s="1277" t="e">
        <v>#N/A</v>
      </c>
      <c r="C45" s="1278" t="e">
        <v>#N/A</v>
      </c>
      <c r="D45" s="1279" t="e">
        <v>#N/A</v>
      </c>
      <c r="E45" s="1286">
        <v>846</v>
      </c>
      <c r="F45" s="1281" t="e">
        <v>#N/A</v>
      </c>
      <c r="G45" s="1282" t="e">
        <v>#N/A</v>
      </c>
      <c r="H45" s="1285">
        <v>1623</v>
      </c>
      <c r="I45" s="1278" t="e">
        <v>#N/A</v>
      </c>
      <c r="J45" s="1279" t="e">
        <v>#N/A</v>
      </c>
      <c r="K45" s="1286">
        <v>6227</v>
      </c>
      <c r="L45" s="1278" t="e">
        <v>#N/A</v>
      </c>
      <c r="M45" s="1279" t="e">
        <v>#N/A</v>
      </c>
      <c r="N45" s="1285">
        <v>20346</v>
      </c>
      <c r="O45" s="1278" t="e">
        <v>#N/A</v>
      </c>
      <c r="P45" s="1279" t="e">
        <v>#N/A</v>
      </c>
      <c r="Q45" s="1286">
        <v>58966</v>
      </c>
      <c r="R45" s="1281" t="e">
        <v>#N/A</v>
      </c>
      <c r="S45" s="1299" t="e">
        <v>#N/A</v>
      </c>
    </row>
    <row r="46" spans="1:19" x14ac:dyDescent="0.2">
      <c r="A46" s="453">
        <f t="shared" si="0"/>
        <v>1997.01</v>
      </c>
      <c r="B46" s="1277" t="e">
        <v>#N/A</v>
      </c>
      <c r="C46" s="1278" t="e">
        <v>#N/A</v>
      </c>
      <c r="D46" s="1279" t="e">
        <v>#N/A</v>
      </c>
      <c r="E46" s="1286">
        <v>935</v>
      </c>
      <c r="F46" s="1281" t="e">
        <v>#N/A</v>
      </c>
      <c r="G46" s="1282" t="e">
        <v>#N/A</v>
      </c>
      <c r="H46" s="1285">
        <v>5267</v>
      </c>
      <c r="I46" s="1278" t="e">
        <v>#N/A</v>
      </c>
      <c r="J46" s="1279" t="e">
        <v>#N/A</v>
      </c>
      <c r="K46" s="1286">
        <v>6517</v>
      </c>
      <c r="L46" s="1278" t="e">
        <v>#N/A</v>
      </c>
      <c r="M46" s="1279" t="e">
        <v>#N/A</v>
      </c>
      <c r="N46" s="1285">
        <v>55725</v>
      </c>
      <c r="O46" s="1278" t="e">
        <v>#N/A</v>
      </c>
      <c r="P46" s="1279" t="e">
        <v>#N/A</v>
      </c>
      <c r="Q46" s="1286">
        <v>66716</v>
      </c>
      <c r="R46" s="1281" t="e">
        <v>#N/A</v>
      </c>
      <c r="S46" s="1299" t="e">
        <v>#N/A</v>
      </c>
    </row>
    <row r="47" spans="1:19" x14ac:dyDescent="0.2">
      <c r="A47" s="453">
        <f t="shared" si="0"/>
        <v>1997.02</v>
      </c>
      <c r="B47" s="1277" t="e">
        <v>#N/A</v>
      </c>
      <c r="C47" s="1278" t="e">
        <v>#N/A</v>
      </c>
      <c r="D47" s="1279" t="e">
        <v>#N/A</v>
      </c>
      <c r="E47" s="1286">
        <v>782</v>
      </c>
      <c r="F47" s="1281" t="e">
        <v>#N/A</v>
      </c>
      <c r="G47" s="1282" t="e">
        <v>#N/A</v>
      </c>
      <c r="H47" s="1285">
        <v>2575</v>
      </c>
      <c r="I47" s="1278" t="e">
        <v>#N/A</v>
      </c>
      <c r="J47" s="1279" t="e">
        <v>#N/A</v>
      </c>
      <c r="K47" s="1286">
        <v>5644</v>
      </c>
      <c r="L47" s="1278" t="e">
        <v>#N/A</v>
      </c>
      <c r="M47" s="1279" t="e">
        <v>#N/A</v>
      </c>
      <c r="N47" s="1285">
        <v>29760</v>
      </c>
      <c r="O47" s="1278" t="e">
        <v>#N/A</v>
      </c>
      <c r="P47" s="1279" t="e">
        <v>#N/A</v>
      </c>
      <c r="Q47" s="1286">
        <v>55374</v>
      </c>
      <c r="R47" s="1281" t="e">
        <v>#N/A</v>
      </c>
      <c r="S47" s="1299" t="e">
        <v>#N/A</v>
      </c>
    </row>
    <row r="48" spans="1:19" x14ac:dyDescent="0.2">
      <c r="A48" s="453">
        <f t="shared" si="0"/>
        <v>1997.03</v>
      </c>
      <c r="B48" s="1277" t="e">
        <v>#N/A</v>
      </c>
      <c r="C48" s="1278" t="e">
        <v>#N/A</v>
      </c>
      <c r="D48" s="1279" t="e">
        <v>#N/A</v>
      </c>
      <c r="E48" s="1286">
        <v>864</v>
      </c>
      <c r="F48" s="1281" t="e">
        <v>#N/A</v>
      </c>
      <c r="G48" s="1282" t="e">
        <v>#N/A</v>
      </c>
      <c r="H48" s="1285">
        <v>2547</v>
      </c>
      <c r="I48" s="1278" t="e">
        <v>#N/A</v>
      </c>
      <c r="J48" s="1279" t="e">
        <v>#N/A</v>
      </c>
      <c r="K48" s="1286">
        <v>5623</v>
      </c>
      <c r="L48" s="1278" t="e">
        <v>#N/A</v>
      </c>
      <c r="M48" s="1279" t="e">
        <v>#N/A</v>
      </c>
      <c r="N48" s="1285">
        <v>29430</v>
      </c>
      <c r="O48" s="1278" t="e">
        <v>#N/A</v>
      </c>
      <c r="P48" s="1279" t="e">
        <v>#N/A</v>
      </c>
      <c r="Q48" s="1286">
        <v>54519</v>
      </c>
      <c r="R48" s="1281" t="e">
        <v>#N/A</v>
      </c>
      <c r="S48" s="1299" t="e">
        <v>#N/A</v>
      </c>
    </row>
    <row r="49" spans="1:19" x14ac:dyDescent="0.2">
      <c r="A49" s="453">
        <f t="shared" si="0"/>
        <v>1997.04</v>
      </c>
      <c r="B49" s="1277" t="e">
        <v>#N/A</v>
      </c>
      <c r="C49" s="1278" t="e">
        <v>#N/A</v>
      </c>
      <c r="D49" s="1279" t="e">
        <v>#N/A</v>
      </c>
      <c r="E49" s="1286">
        <v>958</v>
      </c>
      <c r="F49" s="1281" t="e">
        <v>#N/A</v>
      </c>
      <c r="G49" s="1282" t="e">
        <v>#N/A</v>
      </c>
      <c r="H49" s="1285">
        <v>2833</v>
      </c>
      <c r="I49" s="1278" t="e">
        <v>#N/A</v>
      </c>
      <c r="J49" s="1279" t="e">
        <v>#N/A</v>
      </c>
      <c r="K49" s="1286">
        <v>6684</v>
      </c>
      <c r="L49" s="1278" t="e">
        <v>#N/A</v>
      </c>
      <c r="M49" s="1279" t="e">
        <v>#N/A</v>
      </c>
      <c r="N49" s="1285">
        <v>34734</v>
      </c>
      <c r="O49" s="1278" t="e">
        <v>#N/A</v>
      </c>
      <c r="P49" s="1279" t="e">
        <v>#N/A</v>
      </c>
      <c r="Q49" s="1286">
        <v>65287</v>
      </c>
      <c r="R49" s="1281" t="e">
        <v>#N/A</v>
      </c>
      <c r="S49" s="1299" t="e">
        <v>#N/A</v>
      </c>
    </row>
    <row r="50" spans="1:19" x14ac:dyDescent="0.2">
      <c r="A50" s="453">
        <f t="shared" si="0"/>
        <v>1997.05</v>
      </c>
      <c r="B50" s="1277" t="e">
        <v>#N/A</v>
      </c>
      <c r="C50" s="1278" t="e">
        <v>#N/A</v>
      </c>
      <c r="D50" s="1279" t="e">
        <v>#N/A</v>
      </c>
      <c r="E50" s="1286">
        <v>886</v>
      </c>
      <c r="F50" s="1281" t="e">
        <v>#N/A</v>
      </c>
      <c r="G50" s="1282" t="e">
        <v>#N/A</v>
      </c>
      <c r="H50" s="1285">
        <v>2856</v>
      </c>
      <c r="I50" s="1278" t="e">
        <v>#N/A</v>
      </c>
      <c r="J50" s="1279" t="e">
        <v>#N/A</v>
      </c>
      <c r="K50" s="1286">
        <v>6300</v>
      </c>
      <c r="L50" s="1278" t="e">
        <v>#N/A</v>
      </c>
      <c r="M50" s="1279" t="e">
        <v>#N/A</v>
      </c>
      <c r="N50" s="1285">
        <v>35477</v>
      </c>
      <c r="O50" s="1278" t="e">
        <v>#N/A</v>
      </c>
      <c r="P50" s="1279" t="e">
        <v>#N/A</v>
      </c>
      <c r="Q50" s="1286">
        <v>62037</v>
      </c>
      <c r="R50" s="1281" t="e">
        <v>#N/A</v>
      </c>
      <c r="S50" s="1299" t="e">
        <v>#N/A</v>
      </c>
    </row>
    <row r="51" spans="1:19" x14ac:dyDescent="0.2">
      <c r="A51" s="453">
        <f t="shared" si="0"/>
        <v>1997.06</v>
      </c>
      <c r="B51" s="1277" t="e">
        <v>#N/A</v>
      </c>
      <c r="C51" s="1278" t="e">
        <v>#N/A</v>
      </c>
      <c r="D51" s="1279" t="e">
        <v>#N/A</v>
      </c>
      <c r="E51" s="1286">
        <v>772</v>
      </c>
      <c r="F51" s="1281" t="e">
        <v>#N/A</v>
      </c>
      <c r="G51" s="1282" t="e">
        <v>#N/A</v>
      </c>
      <c r="H51" s="1285">
        <v>2682</v>
      </c>
      <c r="I51" s="1278" t="e">
        <v>#N/A</v>
      </c>
      <c r="J51" s="1279" t="e">
        <v>#N/A</v>
      </c>
      <c r="K51" s="1286">
        <v>5631</v>
      </c>
      <c r="L51" s="1278" t="e">
        <v>#N/A</v>
      </c>
      <c r="M51" s="1279" t="e">
        <v>#N/A</v>
      </c>
      <c r="N51" s="1285">
        <v>32074</v>
      </c>
      <c r="O51" s="1278" t="e">
        <v>#N/A</v>
      </c>
      <c r="P51" s="1279" t="e">
        <v>#N/A</v>
      </c>
      <c r="Q51" s="1286">
        <v>54376</v>
      </c>
      <c r="R51" s="1281" t="e">
        <v>#N/A</v>
      </c>
      <c r="S51" s="1299" t="e">
        <v>#N/A</v>
      </c>
    </row>
    <row r="52" spans="1:19" x14ac:dyDescent="0.2">
      <c r="A52" s="453">
        <f t="shared" si="0"/>
        <v>1997.07</v>
      </c>
      <c r="B52" s="1277" t="e">
        <v>#N/A</v>
      </c>
      <c r="C52" s="1278" t="e">
        <v>#N/A</v>
      </c>
      <c r="D52" s="1279" t="e">
        <v>#N/A</v>
      </c>
      <c r="E52" s="1286">
        <v>1006</v>
      </c>
      <c r="F52" s="1281" t="e">
        <v>#N/A</v>
      </c>
      <c r="G52" s="1282" t="e">
        <v>#N/A</v>
      </c>
      <c r="H52" s="1285">
        <v>3284</v>
      </c>
      <c r="I52" s="1278" t="e">
        <v>#N/A</v>
      </c>
      <c r="J52" s="1279" t="e">
        <v>#N/A</v>
      </c>
      <c r="K52" s="1286">
        <v>7148</v>
      </c>
      <c r="L52" s="1278" t="e">
        <v>#N/A</v>
      </c>
      <c r="M52" s="1279" t="e">
        <v>#N/A</v>
      </c>
      <c r="N52" s="1285">
        <v>40458</v>
      </c>
      <c r="O52" s="1278" t="e">
        <v>#N/A</v>
      </c>
      <c r="P52" s="1279" t="e">
        <v>#N/A</v>
      </c>
      <c r="Q52" s="1286">
        <v>68994</v>
      </c>
      <c r="R52" s="1281" t="e">
        <v>#N/A</v>
      </c>
      <c r="S52" s="1299" t="e">
        <v>#N/A</v>
      </c>
    </row>
    <row r="53" spans="1:19" x14ac:dyDescent="0.2">
      <c r="A53" s="453">
        <f t="shared" si="0"/>
        <v>1997.08</v>
      </c>
      <c r="B53" s="1277" t="e">
        <v>#N/A</v>
      </c>
      <c r="C53" s="1278" t="e">
        <v>#N/A</v>
      </c>
      <c r="D53" s="1279" t="e">
        <v>#N/A</v>
      </c>
      <c r="E53" s="1286">
        <v>1014</v>
      </c>
      <c r="F53" s="1281" t="e">
        <v>#N/A</v>
      </c>
      <c r="G53" s="1282" t="e">
        <v>#N/A</v>
      </c>
      <c r="H53" s="1285">
        <v>2890</v>
      </c>
      <c r="I53" s="1278" t="e">
        <v>#N/A</v>
      </c>
      <c r="J53" s="1279" t="e">
        <v>#N/A</v>
      </c>
      <c r="K53" s="1286">
        <v>6612</v>
      </c>
      <c r="L53" s="1278" t="e">
        <v>#N/A</v>
      </c>
      <c r="M53" s="1279" t="e">
        <v>#N/A</v>
      </c>
      <c r="N53" s="1285">
        <v>37904</v>
      </c>
      <c r="O53" s="1278" t="e">
        <v>#N/A</v>
      </c>
      <c r="P53" s="1279" t="e">
        <v>#N/A</v>
      </c>
      <c r="Q53" s="1286">
        <v>62771</v>
      </c>
      <c r="R53" s="1281" t="e">
        <v>#N/A</v>
      </c>
      <c r="S53" s="1299" t="e">
        <v>#N/A</v>
      </c>
    </row>
    <row r="54" spans="1:19" x14ac:dyDescent="0.2">
      <c r="A54" s="453">
        <f t="shared" si="0"/>
        <v>1997.09</v>
      </c>
      <c r="B54" s="1277" t="e">
        <v>#N/A</v>
      </c>
      <c r="C54" s="1278" t="e">
        <v>#N/A</v>
      </c>
      <c r="D54" s="1279" t="e">
        <v>#N/A</v>
      </c>
      <c r="E54" s="1286">
        <v>1138</v>
      </c>
      <c r="F54" s="1281" t="e">
        <v>#N/A</v>
      </c>
      <c r="G54" s="1282" t="e">
        <v>#N/A</v>
      </c>
      <c r="H54" s="1285">
        <v>3158</v>
      </c>
      <c r="I54" s="1278" t="e">
        <v>#N/A</v>
      </c>
      <c r="J54" s="1279" t="e">
        <v>#N/A</v>
      </c>
      <c r="K54" s="1286">
        <v>8083</v>
      </c>
      <c r="L54" s="1278" t="e">
        <v>#N/A</v>
      </c>
      <c r="M54" s="1279" t="e">
        <v>#N/A</v>
      </c>
      <c r="N54" s="1285">
        <v>40726</v>
      </c>
      <c r="O54" s="1278" t="e">
        <v>#N/A</v>
      </c>
      <c r="P54" s="1279" t="e">
        <v>#N/A</v>
      </c>
      <c r="Q54" s="1286">
        <v>72994</v>
      </c>
      <c r="R54" s="1281" t="e">
        <v>#N/A</v>
      </c>
      <c r="S54" s="1299" t="e">
        <v>#N/A</v>
      </c>
    </row>
    <row r="55" spans="1:19" x14ac:dyDescent="0.2">
      <c r="A55" s="453">
        <f t="shared" si="0"/>
        <v>1997.1</v>
      </c>
      <c r="B55" s="1277" t="e">
        <v>#N/A</v>
      </c>
      <c r="C55" s="1278" t="e">
        <v>#N/A</v>
      </c>
      <c r="D55" s="1279" t="e">
        <v>#N/A</v>
      </c>
      <c r="E55" s="1286">
        <v>1332</v>
      </c>
      <c r="F55" s="1281" t="e">
        <v>#N/A</v>
      </c>
      <c r="G55" s="1282" t="e">
        <v>#N/A</v>
      </c>
      <c r="H55" s="1285">
        <v>2991</v>
      </c>
      <c r="I55" s="1278" t="e">
        <v>#N/A</v>
      </c>
      <c r="J55" s="1279" t="e">
        <v>#N/A</v>
      </c>
      <c r="K55" s="1286">
        <v>9066</v>
      </c>
      <c r="L55" s="1278" t="e">
        <v>#N/A</v>
      </c>
      <c r="M55" s="1279" t="e">
        <v>#N/A</v>
      </c>
      <c r="N55" s="1285">
        <v>39673</v>
      </c>
      <c r="O55" s="1278" t="e">
        <v>#N/A</v>
      </c>
      <c r="P55" s="1279" t="e">
        <v>#N/A</v>
      </c>
      <c r="Q55" s="1286">
        <v>79858</v>
      </c>
      <c r="R55" s="1281" t="e">
        <v>#N/A</v>
      </c>
      <c r="S55" s="1299" t="e">
        <v>#N/A</v>
      </c>
    </row>
    <row r="56" spans="1:19" x14ac:dyDescent="0.2">
      <c r="A56" s="453">
        <f t="shared" si="0"/>
        <v>1997.11</v>
      </c>
      <c r="B56" s="1277" t="e">
        <v>#N/A</v>
      </c>
      <c r="C56" s="1278" t="e">
        <v>#N/A</v>
      </c>
      <c r="D56" s="1279" t="e">
        <v>#N/A</v>
      </c>
      <c r="E56" s="1286">
        <v>969</v>
      </c>
      <c r="F56" s="1281" t="e">
        <v>#N/A</v>
      </c>
      <c r="G56" s="1282" t="e">
        <v>#N/A</v>
      </c>
      <c r="H56" s="1285">
        <v>1838</v>
      </c>
      <c r="I56" s="1278" t="e">
        <v>#N/A</v>
      </c>
      <c r="J56" s="1279" t="e">
        <v>#N/A</v>
      </c>
      <c r="K56" s="1286">
        <v>7171</v>
      </c>
      <c r="L56" s="1278" t="e">
        <v>#N/A</v>
      </c>
      <c r="M56" s="1279" t="e">
        <v>#N/A</v>
      </c>
      <c r="N56" s="1285">
        <v>27450</v>
      </c>
      <c r="O56" s="1278" t="e">
        <v>#N/A</v>
      </c>
      <c r="P56" s="1279" t="e">
        <v>#N/A</v>
      </c>
      <c r="Q56" s="1286">
        <v>67579</v>
      </c>
      <c r="R56" s="1281" t="e">
        <v>#N/A</v>
      </c>
      <c r="S56" s="1299" t="e">
        <v>#N/A</v>
      </c>
    </row>
    <row r="57" spans="1:19" x14ac:dyDescent="0.2">
      <c r="A57" s="453">
        <f t="shared" si="0"/>
        <v>1997.12</v>
      </c>
      <c r="B57" s="1277" t="e">
        <v>#N/A</v>
      </c>
      <c r="C57" s="1278" t="e">
        <v>#N/A</v>
      </c>
      <c r="D57" s="1279" t="e">
        <v>#N/A</v>
      </c>
      <c r="E57" s="1286">
        <v>1110</v>
      </c>
      <c r="F57" s="1281" t="e">
        <v>#N/A</v>
      </c>
      <c r="G57" s="1282" t="e">
        <v>#N/A</v>
      </c>
      <c r="H57" s="1285">
        <v>1078</v>
      </c>
      <c r="I57" s="1278" t="e">
        <v>#N/A</v>
      </c>
      <c r="J57" s="1279" t="e">
        <v>#N/A</v>
      </c>
      <c r="K57" s="1286">
        <v>7643</v>
      </c>
      <c r="L57" s="1278" t="e">
        <v>#N/A</v>
      </c>
      <c r="M57" s="1279" t="e">
        <v>#N/A</v>
      </c>
      <c r="N57" s="1285">
        <v>18826</v>
      </c>
      <c r="O57" s="1278" t="e">
        <v>#N/A</v>
      </c>
      <c r="P57" s="1279" t="e">
        <v>#N/A</v>
      </c>
      <c r="Q57" s="1286">
        <v>75053</v>
      </c>
      <c r="R57" s="1281" t="e">
        <v>#N/A</v>
      </c>
      <c r="S57" s="1299" t="e">
        <v>#N/A</v>
      </c>
    </row>
    <row r="58" spans="1:19" x14ac:dyDescent="0.2">
      <c r="A58" s="453">
        <f t="shared" si="0"/>
        <v>1998.01</v>
      </c>
      <c r="B58" s="1277" t="e">
        <v>#N/A</v>
      </c>
      <c r="C58" s="1278" t="e">
        <v>#N/A</v>
      </c>
      <c r="D58" s="1279" t="e">
        <v>#N/A</v>
      </c>
      <c r="E58" s="1286">
        <v>1090</v>
      </c>
      <c r="F58" s="1281" t="e">
        <v>#N/A</v>
      </c>
      <c r="G58" s="1287">
        <v>0</v>
      </c>
      <c r="H58" s="1285">
        <v>5874</v>
      </c>
      <c r="I58" s="1278" t="e">
        <v>#N/A</v>
      </c>
      <c r="J58" s="1279" t="e">
        <v>#N/A</v>
      </c>
      <c r="K58" s="1286">
        <v>7343</v>
      </c>
      <c r="L58" s="1278" t="e">
        <v>#N/A</v>
      </c>
      <c r="M58" s="1287">
        <v>0</v>
      </c>
      <c r="N58" s="1285">
        <v>68045</v>
      </c>
      <c r="O58" s="1278" t="e">
        <v>#N/A</v>
      </c>
      <c r="P58" s="1279" t="e">
        <v>#N/A</v>
      </c>
      <c r="Q58" s="1286">
        <v>76361</v>
      </c>
      <c r="R58" s="1281" t="e">
        <v>#N/A</v>
      </c>
      <c r="S58" s="1300">
        <v>0</v>
      </c>
    </row>
    <row r="59" spans="1:19" x14ac:dyDescent="0.2">
      <c r="A59" s="453">
        <f t="shared" si="0"/>
        <v>1998.02</v>
      </c>
      <c r="B59" s="1277" t="e">
        <v>#N/A</v>
      </c>
      <c r="C59" s="1278" t="e">
        <v>#N/A</v>
      </c>
      <c r="D59" s="1279" t="e">
        <v>#N/A</v>
      </c>
      <c r="E59" s="1286">
        <v>1013</v>
      </c>
      <c r="F59" s="1281" t="e">
        <v>#N/A</v>
      </c>
      <c r="G59" s="1288">
        <v>0</v>
      </c>
      <c r="H59" s="1285">
        <v>3215</v>
      </c>
      <c r="I59" s="1278" t="e">
        <v>#N/A</v>
      </c>
      <c r="J59" s="1279" t="e">
        <v>#N/A</v>
      </c>
      <c r="K59" s="1286">
        <v>6665</v>
      </c>
      <c r="L59" s="1278" t="e">
        <v>#N/A</v>
      </c>
      <c r="M59" s="1288">
        <v>0</v>
      </c>
      <c r="N59" s="1285">
        <v>40990</v>
      </c>
      <c r="O59" s="1278" t="e">
        <v>#N/A</v>
      </c>
      <c r="P59" s="1279" t="e">
        <v>#N/A</v>
      </c>
      <c r="Q59" s="1286">
        <v>64566</v>
      </c>
      <c r="R59" s="1281" t="e">
        <v>#N/A</v>
      </c>
      <c r="S59" s="1301">
        <v>0</v>
      </c>
    </row>
    <row r="60" spans="1:19" x14ac:dyDescent="0.2">
      <c r="A60" s="453">
        <f t="shared" si="0"/>
        <v>1998.03</v>
      </c>
      <c r="B60" s="1277" t="e">
        <v>#N/A</v>
      </c>
      <c r="C60" s="1278" t="e">
        <v>#N/A</v>
      </c>
      <c r="D60" s="1279" t="e">
        <v>#N/A</v>
      </c>
      <c r="E60" s="1286">
        <v>1104</v>
      </c>
      <c r="F60" s="1281" t="e">
        <v>#N/A</v>
      </c>
      <c r="G60" s="1288">
        <v>0</v>
      </c>
      <c r="H60" s="1285">
        <v>3325</v>
      </c>
      <c r="I60" s="1278" t="e">
        <v>#N/A</v>
      </c>
      <c r="J60" s="1279" t="e">
        <v>#N/A</v>
      </c>
      <c r="K60" s="1286">
        <v>6991</v>
      </c>
      <c r="L60" s="1278" t="e">
        <v>#N/A</v>
      </c>
      <c r="M60" s="1288">
        <v>0</v>
      </c>
      <c r="N60" s="1285">
        <v>42969</v>
      </c>
      <c r="O60" s="1278" t="e">
        <v>#N/A</v>
      </c>
      <c r="P60" s="1279" t="e">
        <v>#N/A</v>
      </c>
      <c r="Q60" s="1286">
        <v>72125</v>
      </c>
      <c r="R60" s="1281" t="e">
        <v>#N/A</v>
      </c>
      <c r="S60" s="1301">
        <v>1</v>
      </c>
    </row>
    <row r="61" spans="1:19" x14ac:dyDescent="0.2">
      <c r="A61" s="453">
        <f t="shared" si="0"/>
        <v>1998.04</v>
      </c>
      <c r="B61" s="1277" t="e">
        <v>#N/A</v>
      </c>
      <c r="C61" s="1278" t="e">
        <v>#N/A</v>
      </c>
      <c r="D61" s="1279" t="e">
        <v>#N/A</v>
      </c>
      <c r="E61" s="1286">
        <v>1190</v>
      </c>
      <c r="F61" s="1281" t="e">
        <v>#N/A</v>
      </c>
      <c r="G61" s="1288">
        <v>0</v>
      </c>
      <c r="H61" s="1285">
        <v>3289</v>
      </c>
      <c r="I61" s="1278" t="e">
        <v>#N/A</v>
      </c>
      <c r="J61" s="1279" t="e">
        <v>#N/A</v>
      </c>
      <c r="K61" s="1286">
        <v>6736</v>
      </c>
      <c r="L61" s="1278" t="e">
        <v>#N/A</v>
      </c>
      <c r="M61" s="1288">
        <v>0</v>
      </c>
      <c r="N61" s="1285">
        <v>42361</v>
      </c>
      <c r="O61" s="1278" t="e">
        <v>#N/A</v>
      </c>
      <c r="P61" s="1279" t="e">
        <v>#N/A</v>
      </c>
      <c r="Q61" s="1286">
        <v>71326</v>
      </c>
      <c r="R61" s="1281" t="e">
        <v>#N/A</v>
      </c>
      <c r="S61" s="1301">
        <v>21</v>
      </c>
    </row>
    <row r="62" spans="1:19" x14ac:dyDescent="0.2">
      <c r="A62" s="453">
        <f t="shared" si="0"/>
        <v>1998.05</v>
      </c>
      <c r="B62" s="1277" t="e">
        <v>#N/A</v>
      </c>
      <c r="C62" s="1278" t="e">
        <v>#N/A</v>
      </c>
      <c r="D62" s="1279" t="e">
        <v>#N/A</v>
      </c>
      <c r="E62" s="1286">
        <v>1039</v>
      </c>
      <c r="F62" s="1281" t="e">
        <v>#N/A</v>
      </c>
      <c r="G62" s="1288">
        <v>0</v>
      </c>
      <c r="H62" s="1285">
        <v>3099</v>
      </c>
      <c r="I62" s="1278" t="e">
        <v>#N/A</v>
      </c>
      <c r="J62" s="1279" t="e">
        <v>#N/A</v>
      </c>
      <c r="K62" s="1286">
        <v>6144</v>
      </c>
      <c r="L62" s="1278" t="e">
        <v>#N/A</v>
      </c>
      <c r="M62" s="1288">
        <v>0</v>
      </c>
      <c r="N62" s="1285">
        <v>38561</v>
      </c>
      <c r="O62" s="1278" t="e">
        <v>#N/A</v>
      </c>
      <c r="P62" s="1279" t="e">
        <v>#N/A</v>
      </c>
      <c r="Q62" s="1286">
        <v>64367</v>
      </c>
      <c r="R62" s="1281" t="e">
        <v>#N/A</v>
      </c>
      <c r="S62" s="1301">
        <v>14</v>
      </c>
    </row>
    <row r="63" spans="1:19" x14ac:dyDescent="0.2">
      <c r="A63" s="453">
        <f t="shared" si="0"/>
        <v>1998.06</v>
      </c>
      <c r="B63" s="1277" t="e">
        <v>#N/A</v>
      </c>
      <c r="C63" s="1278" t="e">
        <v>#N/A</v>
      </c>
      <c r="D63" s="1279" t="e">
        <v>#N/A</v>
      </c>
      <c r="E63" s="1286">
        <v>965</v>
      </c>
      <c r="F63" s="1281" t="e">
        <v>#N/A</v>
      </c>
      <c r="G63" s="1288">
        <v>0</v>
      </c>
      <c r="H63" s="1285">
        <v>3325</v>
      </c>
      <c r="I63" s="1278" t="e">
        <v>#N/A</v>
      </c>
      <c r="J63" s="1279" t="e">
        <v>#N/A</v>
      </c>
      <c r="K63" s="1286">
        <v>6510</v>
      </c>
      <c r="L63" s="1278" t="e">
        <v>#N/A</v>
      </c>
      <c r="M63" s="1288">
        <v>1</v>
      </c>
      <c r="N63" s="1285">
        <v>40587</v>
      </c>
      <c r="O63" s="1278" t="e">
        <v>#N/A</v>
      </c>
      <c r="P63" s="1279" t="e">
        <v>#N/A</v>
      </c>
      <c r="Q63" s="1286">
        <v>65204</v>
      </c>
      <c r="R63" s="1281" t="e">
        <v>#N/A</v>
      </c>
      <c r="S63" s="1301">
        <v>10</v>
      </c>
    </row>
    <row r="64" spans="1:19" x14ac:dyDescent="0.2">
      <c r="A64" s="453">
        <f t="shared" si="0"/>
        <v>1998.07</v>
      </c>
      <c r="B64" s="1277" t="e">
        <v>#N/A</v>
      </c>
      <c r="C64" s="1278" t="e">
        <v>#N/A</v>
      </c>
      <c r="D64" s="1279" t="e">
        <v>#N/A</v>
      </c>
      <c r="E64" s="1286">
        <v>1096</v>
      </c>
      <c r="F64" s="1281" t="e">
        <v>#N/A</v>
      </c>
      <c r="G64" s="1288">
        <v>1</v>
      </c>
      <c r="H64" s="1285">
        <v>3691</v>
      </c>
      <c r="I64" s="1278" t="e">
        <v>#N/A</v>
      </c>
      <c r="J64" s="1279" t="e">
        <v>#N/A</v>
      </c>
      <c r="K64" s="1286">
        <v>7476</v>
      </c>
      <c r="L64" s="1278" t="e">
        <v>#N/A</v>
      </c>
      <c r="M64" s="1288">
        <v>1</v>
      </c>
      <c r="N64" s="1285">
        <v>45730</v>
      </c>
      <c r="O64" s="1278" t="e">
        <v>#N/A</v>
      </c>
      <c r="P64" s="1279" t="e">
        <v>#N/A</v>
      </c>
      <c r="Q64" s="1286">
        <v>73999</v>
      </c>
      <c r="R64" s="1281" t="e">
        <v>#N/A</v>
      </c>
      <c r="S64" s="1301">
        <v>22</v>
      </c>
    </row>
    <row r="65" spans="1:19" x14ac:dyDescent="0.2">
      <c r="A65" s="453">
        <f t="shared" si="0"/>
        <v>1998.08</v>
      </c>
      <c r="B65" s="1277" t="e">
        <v>#N/A</v>
      </c>
      <c r="C65" s="1278" t="e">
        <v>#N/A</v>
      </c>
      <c r="D65" s="1279" t="e">
        <v>#N/A</v>
      </c>
      <c r="E65" s="1286">
        <v>1017</v>
      </c>
      <c r="F65" s="1281" t="e">
        <v>#N/A</v>
      </c>
      <c r="G65" s="1288">
        <v>0</v>
      </c>
      <c r="H65" s="1285">
        <v>3419</v>
      </c>
      <c r="I65" s="1278" t="e">
        <v>#N/A</v>
      </c>
      <c r="J65" s="1279" t="e">
        <v>#N/A</v>
      </c>
      <c r="K65" s="1286">
        <v>6874</v>
      </c>
      <c r="L65" s="1278" t="e">
        <v>#N/A</v>
      </c>
      <c r="M65" s="1288">
        <v>1</v>
      </c>
      <c r="N65" s="1285">
        <v>41705</v>
      </c>
      <c r="O65" s="1278" t="e">
        <v>#N/A</v>
      </c>
      <c r="P65" s="1279" t="e">
        <v>#N/A</v>
      </c>
      <c r="Q65" s="1286">
        <v>68180</v>
      </c>
      <c r="R65" s="1281" t="e">
        <v>#N/A</v>
      </c>
      <c r="S65" s="1301">
        <v>12</v>
      </c>
    </row>
    <row r="66" spans="1:19" x14ac:dyDescent="0.2">
      <c r="A66" s="453">
        <f t="shared" si="0"/>
        <v>1998.09</v>
      </c>
      <c r="B66" s="1277" t="e">
        <v>#N/A</v>
      </c>
      <c r="C66" s="1278" t="e">
        <v>#N/A</v>
      </c>
      <c r="D66" s="1279" t="e">
        <v>#N/A</v>
      </c>
      <c r="E66" s="1286">
        <v>1136</v>
      </c>
      <c r="F66" s="1281" t="e">
        <v>#N/A</v>
      </c>
      <c r="G66" s="1288">
        <v>0</v>
      </c>
      <c r="H66" s="1285">
        <v>3220</v>
      </c>
      <c r="I66" s="1278" t="e">
        <v>#N/A</v>
      </c>
      <c r="J66" s="1279" t="e">
        <v>#N/A</v>
      </c>
      <c r="K66" s="1286">
        <v>7470</v>
      </c>
      <c r="L66" s="1278" t="e">
        <v>#N/A</v>
      </c>
      <c r="M66" s="1288">
        <v>7</v>
      </c>
      <c r="N66" s="1285">
        <v>40921</v>
      </c>
      <c r="O66" s="1278" t="e">
        <v>#N/A</v>
      </c>
      <c r="P66" s="1279" t="e">
        <v>#N/A</v>
      </c>
      <c r="Q66" s="1286">
        <v>72033</v>
      </c>
      <c r="R66" s="1281" t="e">
        <v>#N/A</v>
      </c>
      <c r="S66" s="1301">
        <v>21</v>
      </c>
    </row>
    <row r="67" spans="1:19" x14ac:dyDescent="0.2">
      <c r="A67" s="453">
        <f t="shared" si="0"/>
        <v>1998.1</v>
      </c>
      <c r="B67" s="1277" t="e">
        <v>#N/A</v>
      </c>
      <c r="C67" s="1278" t="e">
        <v>#N/A</v>
      </c>
      <c r="D67" s="1279" t="e">
        <v>#N/A</v>
      </c>
      <c r="E67" s="1286">
        <v>1032</v>
      </c>
      <c r="F67" s="1281" t="e">
        <v>#N/A</v>
      </c>
      <c r="G67" s="1288">
        <v>0</v>
      </c>
      <c r="H67" s="1285">
        <v>2574</v>
      </c>
      <c r="I67" s="1278" t="e">
        <v>#N/A</v>
      </c>
      <c r="J67" s="1279" t="e">
        <v>#N/A</v>
      </c>
      <c r="K67" s="1286">
        <v>6618</v>
      </c>
      <c r="L67" s="1278" t="e">
        <v>#N/A</v>
      </c>
      <c r="M67" s="1288">
        <v>2</v>
      </c>
      <c r="N67" s="1285">
        <v>34047</v>
      </c>
      <c r="O67" s="1278" t="e">
        <v>#N/A</v>
      </c>
      <c r="P67" s="1279" t="e">
        <v>#N/A</v>
      </c>
      <c r="Q67" s="1286">
        <v>63365</v>
      </c>
      <c r="R67" s="1281" t="e">
        <v>#N/A</v>
      </c>
      <c r="S67" s="1301">
        <v>14</v>
      </c>
    </row>
    <row r="68" spans="1:19" x14ac:dyDescent="0.2">
      <c r="A68" s="453">
        <f t="shared" si="0"/>
        <v>1998.11</v>
      </c>
      <c r="B68" s="1277" t="e">
        <v>#N/A</v>
      </c>
      <c r="C68" s="1278" t="e">
        <v>#N/A</v>
      </c>
      <c r="D68" s="1279" t="e">
        <v>#N/A</v>
      </c>
      <c r="E68" s="1286">
        <v>1050</v>
      </c>
      <c r="F68" s="1281" t="e">
        <v>#N/A</v>
      </c>
      <c r="G68" s="1288">
        <v>0</v>
      </c>
      <c r="H68" s="1285">
        <v>1976</v>
      </c>
      <c r="I68" s="1278" t="e">
        <v>#N/A</v>
      </c>
      <c r="J68" s="1279" t="e">
        <v>#N/A</v>
      </c>
      <c r="K68" s="1286">
        <v>7333</v>
      </c>
      <c r="L68" s="1278" t="e">
        <v>#N/A</v>
      </c>
      <c r="M68" s="1288">
        <v>1</v>
      </c>
      <c r="N68" s="1285">
        <v>28544</v>
      </c>
      <c r="O68" s="1278" t="e">
        <v>#N/A</v>
      </c>
      <c r="P68" s="1279" t="e">
        <v>#N/A</v>
      </c>
      <c r="Q68" s="1286">
        <v>63437</v>
      </c>
      <c r="R68" s="1281" t="e">
        <v>#N/A</v>
      </c>
      <c r="S68" s="1301">
        <v>11</v>
      </c>
    </row>
    <row r="69" spans="1:19" x14ac:dyDescent="0.2">
      <c r="A69" s="453">
        <f t="shared" si="0"/>
        <v>1998.12</v>
      </c>
      <c r="B69" s="1277" t="e">
        <v>#N/A</v>
      </c>
      <c r="C69" s="1278" t="e">
        <v>#N/A</v>
      </c>
      <c r="D69" s="1279" t="e">
        <v>#N/A</v>
      </c>
      <c r="E69" s="1286">
        <v>1117</v>
      </c>
      <c r="F69" s="1281" t="e">
        <v>#N/A</v>
      </c>
      <c r="G69" s="1288">
        <v>0</v>
      </c>
      <c r="H69" s="1285">
        <v>1247</v>
      </c>
      <c r="I69" s="1278" t="e">
        <v>#N/A</v>
      </c>
      <c r="J69" s="1279" t="e">
        <v>#N/A</v>
      </c>
      <c r="K69" s="1286">
        <v>7758</v>
      </c>
      <c r="L69" s="1278" t="e">
        <v>#N/A</v>
      </c>
      <c r="M69" s="1288">
        <v>0</v>
      </c>
      <c r="N69" s="1285">
        <v>19940</v>
      </c>
      <c r="O69" s="1278" t="e">
        <v>#N/A</v>
      </c>
      <c r="P69" s="1279" t="e">
        <v>#N/A</v>
      </c>
      <c r="Q69" s="1286">
        <v>67988</v>
      </c>
      <c r="R69" s="1281" t="e">
        <v>#N/A</v>
      </c>
      <c r="S69" s="1301">
        <v>8</v>
      </c>
    </row>
    <row r="70" spans="1:19" x14ac:dyDescent="0.2">
      <c r="A70" s="453">
        <f t="shared" si="0"/>
        <v>1999.01</v>
      </c>
      <c r="B70" s="1277" t="e">
        <v>#N/A</v>
      </c>
      <c r="C70" s="1278" t="e">
        <v>#N/A</v>
      </c>
      <c r="D70" s="1279" t="e">
        <v>#N/A</v>
      </c>
      <c r="E70" s="1286">
        <v>914</v>
      </c>
      <c r="F70" s="1281" t="e">
        <v>#N/A</v>
      </c>
      <c r="G70" s="1288">
        <v>0</v>
      </c>
      <c r="H70" s="1285">
        <v>5089</v>
      </c>
      <c r="I70" s="1278" t="e">
        <v>#N/A</v>
      </c>
      <c r="J70" s="1279" t="e">
        <v>#N/A</v>
      </c>
      <c r="K70" s="1286">
        <v>6420</v>
      </c>
      <c r="L70" s="1278" t="e">
        <v>#N/A</v>
      </c>
      <c r="M70" s="1288">
        <v>0</v>
      </c>
      <c r="N70" s="1285">
        <v>52973</v>
      </c>
      <c r="O70" s="1278" t="e">
        <v>#N/A</v>
      </c>
      <c r="P70" s="1279" t="e">
        <v>#N/A</v>
      </c>
      <c r="Q70" s="1286">
        <v>59896</v>
      </c>
      <c r="R70" s="1281" t="e">
        <v>#N/A</v>
      </c>
      <c r="S70" s="1301">
        <v>8</v>
      </c>
    </row>
    <row r="71" spans="1:19" x14ac:dyDescent="0.2">
      <c r="A71" s="453">
        <f t="shared" si="0"/>
        <v>1999.02</v>
      </c>
      <c r="B71" s="1277" t="e">
        <v>#N/A</v>
      </c>
      <c r="C71" s="1278" t="e">
        <v>#N/A</v>
      </c>
      <c r="D71" s="1279" t="e">
        <v>#N/A</v>
      </c>
      <c r="E71" s="1286">
        <v>771</v>
      </c>
      <c r="F71" s="1281" t="e">
        <v>#N/A</v>
      </c>
      <c r="G71" s="1288">
        <v>0</v>
      </c>
      <c r="H71" s="1285">
        <v>2539</v>
      </c>
      <c r="I71" s="1278" t="e">
        <v>#N/A</v>
      </c>
      <c r="J71" s="1279" t="e">
        <v>#N/A</v>
      </c>
      <c r="K71" s="1286">
        <v>5846</v>
      </c>
      <c r="L71" s="1278" t="e">
        <v>#N/A</v>
      </c>
      <c r="M71" s="1288">
        <v>0</v>
      </c>
      <c r="N71" s="1285">
        <v>29937</v>
      </c>
      <c r="O71" s="1278" t="e">
        <v>#N/A</v>
      </c>
      <c r="P71" s="1279" t="e">
        <v>#N/A</v>
      </c>
      <c r="Q71" s="1286">
        <v>56641</v>
      </c>
      <c r="R71" s="1281" t="e">
        <v>#N/A</v>
      </c>
      <c r="S71" s="1301">
        <v>11</v>
      </c>
    </row>
    <row r="72" spans="1:19" x14ac:dyDescent="0.2">
      <c r="A72" s="453">
        <f t="shared" si="0"/>
        <v>1999.03</v>
      </c>
      <c r="B72" s="1277" t="e">
        <v>#N/A</v>
      </c>
      <c r="C72" s="1278" t="e">
        <v>#N/A</v>
      </c>
      <c r="D72" s="1279" t="e">
        <v>#N/A</v>
      </c>
      <c r="E72" s="1286">
        <v>893</v>
      </c>
      <c r="F72" s="1281" t="e">
        <v>#N/A</v>
      </c>
      <c r="G72" s="1288">
        <v>0</v>
      </c>
      <c r="H72" s="1285">
        <v>2588</v>
      </c>
      <c r="I72" s="1278" t="e">
        <v>#N/A</v>
      </c>
      <c r="J72" s="1279" t="e">
        <v>#N/A</v>
      </c>
      <c r="K72" s="1286">
        <v>6432</v>
      </c>
      <c r="L72" s="1278" t="e">
        <v>#N/A</v>
      </c>
      <c r="M72" s="1288">
        <v>0</v>
      </c>
      <c r="N72" s="1285">
        <v>32631</v>
      </c>
      <c r="O72" s="1278" t="e">
        <v>#N/A</v>
      </c>
      <c r="P72" s="1279" t="e">
        <v>#N/A</v>
      </c>
      <c r="Q72" s="1286">
        <v>62961</v>
      </c>
      <c r="R72" s="1281" t="e">
        <v>#N/A</v>
      </c>
      <c r="S72" s="1301">
        <v>8</v>
      </c>
    </row>
    <row r="73" spans="1:19" x14ac:dyDescent="0.2">
      <c r="A73" s="453">
        <f t="shared" si="0"/>
        <v>1999.04</v>
      </c>
      <c r="B73" s="1277" t="e">
        <v>#N/A</v>
      </c>
      <c r="C73" s="1278" t="e">
        <v>#N/A</v>
      </c>
      <c r="D73" s="1279" t="e">
        <v>#N/A</v>
      </c>
      <c r="E73" s="1286">
        <v>839</v>
      </c>
      <c r="F73" s="1281" t="e">
        <v>#N/A</v>
      </c>
      <c r="G73" s="1288">
        <v>0</v>
      </c>
      <c r="H73" s="1285">
        <v>2041</v>
      </c>
      <c r="I73" s="1278" t="e">
        <v>#N/A</v>
      </c>
      <c r="J73" s="1279" t="e">
        <v>#N/A</v>
      </c>
      <c r="K73" s="1286">
        <v>6087</v>
      </c>
      <c r="L73" s="1278" t="e">
        <v>#N/A</v>
      </c>
      <c r="M73" s="1288">
        <v>0</v>
      </c>
      <c r="N73" s="1285">
        <v>26621</v>
      </c>
      <c r="O73" s="1278" t="e">
        <v>#N/A</v>
      </c>
      <c r="P73" s="1279" t="e">
        <v>#N/A</v>
      </c>
      <c r="Q73" s="1286">
        <v>56901</v>
      </c>
      <c r="R73" s="1281" t="e">
        <v>#N/A</v>
      </c>
      <c r="S73" s="1301">
        <v>6</v>
      </c>
    </row>
    <row r="74" spans="1:19" x14ac:dyDescent="0.2">
      <c r="A74" s="453">
        <f t="shared" si="0"/>
        <v>1999.05</v>
      </c>
      <c r="B74" s="1277" t="e">
        <v>#N/A</v>
      </c>
      <c r="C74" s="1278" t="e">
        <v>#N/A</v>
      </c>
      <c r="D74" s="1279" t="e">
        <v>#N/A</v>
      </c>
      <c r="E74" s="1286">
        <v>852</v>
      </c>
      <c r="F74" s="1281" t="e">
        <v>#N/A</v>
      </c>
      <c r="G74" s="1288">
        <v>0</v>
      </c>
      <c r="H74" s="1285">
        <v>1781</v>
      </c>
      <c r="I74" s="1278" t="e">
        <v>#N/A</v>
      </c>
      <c r="J74" s="1279" t="e">
        <v>#N/A</v>
      </c>
      <c r="K74" s="1286">
        <v>6469</v>
      </c>
      <c r="L74" s="1278" t="e">
        <v>#N/A</v>
      </c>
      <c r="M74" s="1288">
        <v>1</v>
      </c>
      <c r="N74" s="1285">
        <v>24237</v>
      </c>
      <c r="O74" s="1278" t="e">
        <v>#N/A</v>
      </c>
      <c r="P74" s="1279" t="e">
        <v>#N/A</v>
      </c>
      <c r="Q74" s="1286">
        <v>63063</v>
      </c>
      <c r="R74" s="1281" t="e">
        <v>#N/A</v>
      </c>
      <c r="S74" s="1301">
        <v>6</v>
      </c>
    </row>
    <row r="75" spans="1:19" x14ac:dyDescent="0.2">
      <c r="A75" s="453">
        <f t="shared" ref="A75:A138" si="1">A87-1</f>
        <v>1999.06</v>
      </c>
      <c r="B75" s="1277" t="e">
        <v>#N/A</v>
      </c>
      <c r="C75" s="1278" t="e">
        <v>#N/A</v>
      </c>
      <c r="D75" s="1279" t="e">
        <v>#N/A</v>
      </c>
      <c r="E75" s="1286">
        <v>994</v>
      </c>
      <c r="F75" s="1281" t="e">
        <v>#N/A</v>
      </c>
      <c r="G75" s="1288">
        <v>0</v>
      </c>
      <c r="H75" s="1285">
        <v>2379</v>
      </c>
      <c r="I75" s="1278" t="e">
        <v>#N/A</v>
      </c>
      <c r="J75" s="1279" t="e">
        <v>#N/A</v>
      </c>
      <c r="K75" s="1286">
        <v>7587</v>
      </c>
      <c r="L75" s="1278" t="e">
        <v>#N/A</v>
      </c>
      <c r="M75" s="1288">
        <v>0</v>
      </c>
      <c r="N75" s="1285">
        <v>28334</v>
      </c>
      <c r="O75" s="1278" t="e">
        <v>#N/A</v>
      </c>
      <c r="P75" s="1279" t="e">
        <v>#N/A</v>
      </c>
      <c r="Q75" s="1286">
        <v>78618</v>
      </c>
      <c r="R75" s="1281" t="e">
        <v>#N/A</v>
      </c>
      <c r="S75" s="1301">
        <v>14</v>
      </c>
    </row>
    <row r="76" spans="1:19" x14ac:dyDescent="0.2">
      <c r="A76" s="453">
        <f t="shared" si="1"/>
        <v>1999.07</v>
      </c>
      <c r="B76" s="1277" t="e">
        <v>#N/A</v>
      </c>
      <c r="C76" s="1278" t="e">
        <v>#N/A</v>
      </c>
      <c r="D76" s="1279" t="e">
        <v>#N/A</v>
      </c>
      <c r="E76" s="1286">
        <v>1308</v>
      </c>
      <c r="F76" s="1281" t="e">
        <v>#N/A</v>
      </c>
      <c r="G76" s="1288">
        <v>0</v>
      </c>
      <c r="H76" s="1285">
        <v>2939</v>
      </c>
      <c r="I76" s="1278" t="e">
        <v>#N/A</v>
      </c>
      <c r="J76" s="1279" t="e">
        <v>#N/A</v>
      </c>
      <c r="K76" s="1286">
        <v>8550</v>
      </c>
      <c r="L76" s="1278" t="e">
        <v>#N/A</v>
      </c>
      <c r="M76" s="1288">
        <v>1</v>
      </c>
      <c r="N76" s="1285">
        <v>34183</v>
      </c>
      <c r="O76" s="1278" t="e">
        <v>#N/A</v>
      </c>
      <c r="P76" s="1279" t="e">
        <v>#N/A</v>
      </c>
      <c r="Q76" s="1286">
        <v>89589</v>
      </c>
      <c r="R76" s="1281" t="e">
        <v>#N/A</v>
      </c>
      <c r="S76" s="1301">
        <v>8</v>
      </c>
    </row>
    <row r="77" spans="1:19" x14ac:dyDescent="0.2">
      <c r="A77" s="453">
        <f t="shared" si="1"/>
        <v>1999.08</v>
      </c>
      <c r="B77" s="1277" t="e">
        <v>#N/A</v>
      </c>
      <c r="C77" s="1278" t="e">
        <v>#N/A</v>
      </c>
      <c r="D77" s="1279" t="e">
        <v>#N/A</v>
      </c>
      <c r="E77" s="1286">
        <v>1218</v>
      </c>
      <c r="F77" s="1281" t="e">
        <v>#N/A</v>
      </c>
      <c r="G77" s="1288">
        <v>0</v>
      </c>
      <c r="H77" s="1285">
        <v>3358</v>
      </c>
      <c r="I77" s="1278" t="e">
        <v>#N/A</v>
      </c>
      <c r="J77" s="1279" t="e">
        <v>#N/A</v>
      </c>
      <c r="K77" s="1286">
        <v>8436</v>
      </c>
      <c r="L77" s="1278" t="e">
        <v>#N/A</v>
      </c>
      <c r="M77" s="1288">
        <v>0</v>
      </c>
      <c r="N77" s="1285">
        <v>37205</v>
      </c>
      <c r="O77" s="1278" t="e">
        <v>#N/A</v>
      </c>
      <c r="P77" s="1279" t="e">
        <v>#N/A</v>
      </c>
      <c r="Q77" s="1286">
        <v>83799</v>
      </c>
      <c r="R77" s="1281" t="e">
        <v>#N/A</v>
      </c>
      <c r="S77" s="1301">
        <v>23</v>
      </c>
    </row>
    <row r="78" spans="1:19" x14ac:dyDescent="0.2">
      <c r="A78" s="453">
        <f t="shared" si="1"/>
        <v>1999.09</v>
      </c>
      <c r="B78" s="1277" t="e">
        <v>#N/A</v>
      </c>
      <c r="C78" s="1278" t="e">
        <v>#N/A</v>
      </c>
      <c r="D78" s="1279" t="e">
        <v>#N/A</v>
      </c>
      <c r="E78" s="1286">
        <v>1196</v>
      </c>
      <c r="F78" s="1281" t="e">
        <v>#N/A</v>
      </c>
      <c r="G78" s="1288">
        <v>0</v>
      </c>
      <c r="H78" s="1285">
        <v>3645</v>
      </c>
      <c r="I78" s="1278" t="e">
        <v>#N/A</v>
      </c>
      <c r="J78" s="1279" t="e">
        <v>#N/A</v>
      </c>
      <c r="K78" s="1286">
        <v>8914</v>
      </c>
      <c r="L78" s="1278" t="e">
        <v>#N/A</v>
      </c>
      <c r="M78" s="1288">
        <v>5</v>
      </c>
      <c r="N78" s="1285">
        <v>41471</v>
      </c>
      <c r="O78" s="1278" t="e">
        <v>#N/A</v>
      </c>
      <c r="P78" s="1279" t="e">
        <v>#N/A</v>
      </c>
      <c r="Q78" s="1286">
        <v>88991</v>
      </c>
      <c r="R78" s="1281" t="e">
        <v>#N/A</v>
      </c>
      <c r="S78" s="1301">
        <v>24</v>
      </c>
    </row>
    <row r="79" spans="1:19" x14ac:dyDescent="0.2">
      <c r="A79" s="453">
        <f t="shared" si="1"/>
        <v>1999.1</v>
      </c>
      <c r="B79" s="1277" t="e">
        <v>#N/A</v>
      </c>
      <c r="C79" s="1278" t="e">
        <v>#N/A</v>
      </c>
      <c r="D79" s="1279" t="e">
        <v>#N/A</v>
      </c>
      <c r="E79" s="1286">
        <v>1360</v>
      </c>
      <c r="F79" s="1281" t="e">
        <v>#N/A</v>
      </c>
      <c r="G79" s="1288">
        <v>0</v>
      </c>
      <c r="H79" s="1285">
        <v>3051</v>
      </c>
      <c r="I79" s="1278" t="e">
        <v>#N/A</v>
      </c>
      <c r="J79" s="1279" t="e">
        <v>#N/A</v>
      </c>
      <c r="K79" s="1286">
        <v>11133</v>
      </c>
      <c r="L79" s="1278" t="e">
        <v>#N/A</v>
      </c>
      <c r="M79" s="1288">
        <v>3</v>
      </c>
      <c r="N79" s="1285">
        <v>36238</v>
      </c>
      <c r="O79" s="1278" t="e">
        <v>#N/A</v>
      </c>
      <c r="P79" s="1279" t="e">
        <v>#N/A</v>
      </c>
      <c r="Q79" s="1286">
        <v>110669</v>
      </c>
      <c r="R79" s="1281" t="e">
        <v>#N/A</v>
      </c>
      <c r="S79" s="1301">
        <v>19</v>
      </c>
    </row>
    <row r="80" spans="1:19" x14ac:dyDescent="0.2">
      <c r="A80" s="453">
        <f t="shared" si="1"/>
        <v>1999.11</v>
      </c>
      <c r="B80" s="1277" t="e">
        <v>#N/A</v>
      </c>
      <c r="C80" s="1278" t="e">
        <v>#N/A</v>
      </c>
      <c r="D80" s="1279" t="e">
        <v>#N/A</v>
      </c>
      <c r="E80" s="1286">
        <v>889</v>
      </c>
      <c r="F80" s="1281" t="e">
        <v>#N/A</v>
      </c>
      <c r="G80" s="1288">
        <v>0</v>
      </c>
      <c r="H80" s="1285">
        <v>2950</v>
      </c>
      <c r="I80" s="1278" t="e">
        <v>#N/A</v>
      </c>
      <c r="J80" s="1279" t="e">
        <v>#N/A</v>
      </c>
      <c r="K80" s="1286">
        <v>7021</v>
      </c>
      <c r="L80" s="1278" t="e">
        <v>#N/A</v>
      </c>
      <c r="M80" s="1288">
        <v>1</v>
      </c>
      <c r="N80" s="1285">
        <v>35223</v>
      </c>
      <c r="O80" s="1278" t="e">
        <v>#N/A</v>
      </c>
      <c r="P80" s="1279" t="e">
        <v>#N/A</v>
      </c>
      <c r="Q80" s="1286">
        <v>74636</v>
      </c>
      <c r="R80" s="1281" t="e">
        <v>#N/A</v>
      </c>
      <c r="S80" s="1301">
        <v>34</v>
      </c>
    </row>
    <row r="81" spans="1:19" x14ac:dyDescent="0.2">
      <c r="A81" s="453">
        <f t="shared" si="1"/>
        <v>1999.12</v>
      </c>
      <c r="B81" s="1277" t="e">
        <v>#N/A</v>
      </c>
      <c r="C81" s="1278" t="e">
        <v>#N/A</v>
      </c>
      <c r="D81" s="1279" t="e">
        <v>#N/A</v>
      </c>
      <c r="E81" s="1286">
        <v>1034</v>
      </c>
      <c r="F81" s="1281" t="e">
        <v>#N/A</v>
      </c>
      <c r="G81" s="1288">
        <v>1</v>
      </c>
      <c r="H81" s="1285">
        <v>2023</v>
      </c>
      <c r="I81" s="1278" t="e">
        <v>#N/A</v>
      </c>
      <c r="J81" s="1279" t="e">
        <v>#N/A</v>
      </c>
      <c r="K81" s="1286">
        <v>7622</v>
      </c>
      <c r="L81" s="1278" t="e">
        <v>#N/A</v>
      </c>
      <c r="M81" s="1288">
        <v>2</v>
      </c>
      <c r="N81" s="1285">
        <v>27583</v>
      </c>
      <c r="O81" s="1278" t="e">
        <v>#N/A</v>
      </c>
      <c r="P81" s="1279" t="e">
        <v>#N/A</v>
      </c>
      <c r="Q81" s="1286">
        <v>79954</v>
      </c>
      <c r="R81" s="1281" t="e">
        <v>#N/A</v>
      </c>
      <c r="S81" s="1301">
        <v>22</v>
      </c>
    </row>
    <row r="82" spans="1:19" x14ac:dyDescent="0.2">
      <c r="A82" s="453">
        <f t="shared" si="1"/>
        <v>2000.01</v>
      </c>
      <c r="B82" s="1277" t="e">
        <v>#N/A</v>
      </c>
      <c r="C82" s="1278" t="e">
        <v>#N/A</v>
      </c>
      <c r="D82" s="1279" t="e">
        <v>#N/A</v>
      </c>
      <c r="E82" s="1286">
        <v>1304</v>
      </c>
      <c r="F82" s="1281" t="e">
        <v>#N/A</v>
      </c>
      <c r="G82" s="1288">
        <v>1</v>
      </c>
      <c r="H82" s="1285">
        <v>4520</v>
      </c>
      <c r="I82" s="1278" t="e">
        <v>#N/A</v>
      </c>
      <c r="J82" s="1279" t="e">
        <v>#N/A</v>
      </c>
      <c r="K82" s="1286">
        <v>10113</v>
      </c>
      <c r="L82" s="1278" t="e">
        <v>#N/A</v>
      </c>
      <c r="M82" s="1288">
        <v>3</v>
      </c>
      <c r="N82" s="1285">
        <v>46926</v>
      </c>
      <c r="O82" s="1278" t="e">
        <v>#N/A</v>
      </c>
      <c r="P82" s="1279" t="e">
        <v>#N/A</v>
      </c>
      <c r="Q82" s="1286">
        <v>107603</v>
      </c>
      <c r="R82" s="1281" t="e">
        <v>#N/A</v>
      </c>
      <c r="S82" s="1301">
        <v>16</v>
      </c>
    </row>
    <row r="83" spans="1:19" x14ac:dyDescent="0.2">
      <c r="A83" s="453">
        <f t="shared" si="1"/>
        <v>2000.02</v>
      </c>
      <c r="B83" s="1277" t="e">
        <v>#N/A</v>
      </c>
      <c r="C83" s="1278" t="e">
        <v>#N/A</v>
      </c>
      <c r="D83" s="1279" t="e">
        <v>#N/A</v>
      </c>
      <c r="E83" s="1286">
        <v>808</v>
      </c>
      <c r="F83" s="1281" t="e">
        <v>#N/A</v>
      </c>
      <c r="G83" s="1288">
        <v>0</v>
      </c>
      <c r="H83" s="1285">
        <v>2716</v>
      </c>
      <c r="I83" s="1278" t="e">
        <v>#N/A</v>
      </c>
      <c r="J83" s="1279" t="e">
        <v>#N/A</v>
      </c>
      <c r="K83" s="1286">
        <v>6071</v>
      </c>
      <c r="L83" s="1278" t="e">
        <v>#N/A</v>
      </c>
      <c r="M83" s="1288">
        <v>2</v>
      </c>
      <c r="N83" s="1285">
        <v>32798</v>
      </c>
      <c r="O83" s="1278" t="e">
        <v>#N/A</v>
      </c>
      <c r="P83" s="1279" t="e">
        <v>#N/A</v>
      </c>
      <c r="Q83" s="1286">
        <v>64306</v>
      </c>
      <c r="R83" s="1281" t="e">
        <v>#N/A</v>
      </c>
      <c r="S83" s="1301">
        <v>19</v>
      </c>
    </row>
    <row r="84" spans="1:19" x14ac:dyDescent="0.2">
      <c r="A84" s="453">
        <f t="shared" si="1"/>
        <v>2000.03</v>
      </c>
      <c r="B84" s="1277" t="e">
        <v>#N/A</v>
      </c>
      <c r="C84" s="1278" t="e">
        <v>#N/A</v>
      </c>
      <c r="D84" s="1279" t="e">
        <v>#N/A</v>
      </c>
      <c r="E84" s="1286">
        <v>852</v>
      </c>
      <c r="F84" s="1281" t="e">
        <v>#N/A</v>
      </c>
      <c r="G84" s="1288">
        <v>0</v>
      </c>
      <c r="H84" s="1285">
        <v>2779</v>
      </c>
      <c r="I84" s="1278" t="e">
        <v>#N/A</v>
      </c>
      <c r="J84" s="1279" t="e">
        <v>#N/A</v>
      </c>
      <c r="K84" s="1286">
        <v>6551</v>
      </c>
      <c r="L84" s="1278" t="e">
        <v>#N/A</v>
      </c>
      <c r="M84" s="1288">
        <v>2</v>
      </c>
      <c r="N84" s="1285">
        <v>32504</v>
      </c>
      <c r="O84" s="1278" t="e">
        <v>#N/A</v>
      </c>
      <c r="P84" s="1279" t="e">
        <v>#N/A</v>
      </c>
      <c r="Q84" s="1286">
        <v>70942</v>
      </c>
      <c r="R84" s="1281" t="e">
        <v>#N/A</v>
      </c>
      <c r="S84" s="1301">
        <v>22</v>
      </c>
    </row>
    <row r="85" spans="1:19" x14ac:dyDescent="0.2">
      <c r="A85" s="453">
        <f t="shared" si="1"/>
        <v>2000.04</v>
      </c>
      <c r="B85" s="1277" t="e">
        <v>#N/A</v>
      </c>
      <c r="C85" s="1278" t="e">
        <v>#N/A</v>
      </c>
      <c r="D85" s="1279" t="e">
        <v>#N/A</v>
      </c>
      <c r="E85" s="1286">
        <v>604</v>
      </c>
      <c r="F85" s="1281" t="e">
        <v>#N/A</v>
      </c>
      <c r="G85" s="1288">
        <v>0</v>
      </c>
      <c r="H85" s="1285">
        <v>2268</v>
      </c>
      <c r="I85" s="1278" t="e">
        <v>#N/A</v>
      </c>
      <c r="J85" s="1279" t="e">
        <v>#N/A</v>
      </c>
      <c r="K85" s="1286">
        <v>4929</v>
      </c>
      <c r="L85" s="1278" t="e">
        <v>#N/A</v>
      </c>
      <c r="M85" s="1288">
        <v>2</v>
      </c>
      <c r="N85" s="1285">
        <v>26641</v>
      </c>
      <c r="O85" s="1278" t="e">
        <v>#N/A</v>
      </c>
      <c r="P85" s="1279" t="e">
        <v>#N/A</v>
      </c>
      <c r="Q85" s="1286">
        <v>54093</v>
      </c>
      <c r="R85" s="1281" t="e">
        <v>#N/A</v>
      </c>
      <c r="S85" s="1301">
        <v>27</v>
      </c>
    </row>
    <row r="86" spans="1:19" x14ac:dyDescent="0.2">
      <c r="A86" s="453">
        <f t="shared" si="1"/>
        <v>2000.05</v>
      </c>
      <c r="B86" s="1277" t="e">
        <v>#N/A</v>
      </c>
      <c r="C86" s="1278" t="e">
        <v>#N/A</v>
      </c>
      <c r="D86" s="1279" t="e">
        <v>#N/A</v>
      </c>
      <c r="E86" s="1286">
        <v>683</v>
      </c>
      <c r="F86" s="1281" t="e">
        <v>#N/A</v>
      </c>
      <c r="G86" s="1288">
        <v>0</v>
      </c>
      <c r="H86" s="1285">
        <v>2349</v>
      </c>
      <c r="I86" s="1278" t="e">
        <v>#N/A</v>
      </c>
      <c r="J86" s="1279" t="e">
        <v>#N/A</v>
      </c>
      <c r="K86" s="1286">
        <v>5500</v>
      </c>
      <c r="L86" s="1278" t="e">
        <v>#N/A</v>
      </c>
      <c r="M86" s="1288">
        <v>3</v>
      </c>
      <c r="N86" s="1285">
        <v>27580</v>
      </c>
      <c r="O86" s="1278" t="e">
        <v>#N/A</v>
      </c>
      <c r="P86" s="1279" t="e">
        <v>#N/A</v>
      </c>
      <c r="Q86" s="1286">
        <v>60031</v>
      </c>
      <c r="R86" s="1281" t="e">
        <v>#N/A</v>
      </c>
      <c r="S86" s="1301">
        <v>23</v>
      </c>
    </row>
    <row r="87" spans="1:19" x14ac:dyDescent="0.2">
      <c r="A87" s="453">
        <f t="shared" si="1"/>
        <v>2000.06</v>
      </c>
      <c r="B87" s="1277" t="e">
        <v>#N/A</v>
      </c>
      <c r="C87" s="1278" t="e">
        <v>#N/A</v>
      </c>
      <c r="D87" s="1279" t="e">
        <v>#N/A</v>
      </c>
      <c r="E87" s="1286">
        <v>745</v>
      </c>
      <c r="F87" s="1281" t="e">
        <v>#N/A</v>
      </c>
      <c r="G87" s="1288">
        <v>0</v>
      </c>
      <c r="H87" s="1285">
        <v>2456</v>
      </c>
      <c r="I87" s="1278" t="e">
        <v>#N/A</v>
      </c>
      <c r="J87" s="1279" t="e">
        <v>#N/A</v>
      </c>
      <c r="K87" s="1286">
        <v>5620</v>
      </c>
      <c r="L87" s="1278" t="e">
        <v>#N/A</v>
      </c>
      <c r="M87" s="1288">
        <v>3</v>
      </c>
      <c r="N87" s="1285">
        <v>28428</v>
      </c>
      <c r="O87" s="1278" t="e">
        <v>#N/A</v>
      </c>
      <c r="P87" s="1279" t="e">
        <v>#N/A</v>
      </c>
      <c r="Q87" s="1286">
        <v>59005</v>
      </c>
      <c r="R87" s="1281" t="e">
        <v>#N/A</v>
      </c>
      <c r="S87" s="1301">
        <v>31</v>
      </c>
    </row>
    <row r="88" spans="1:19" x14ac:dyDescent="0.2">
      <c r="A88" s="453">
        <f t="shared" si="1"/>
        <v>2000.07</v>
      </c>
      <c r="B88" s="1277" t="e">
        <v>#N/A</v>
      </c>
      <c r="C88" s="1278" t="e">
        <v>#N/A</v>
      </c>
      <c r="D88" s="1279" t="e">
        <v>#N/A</v>
      </c>
      <c r="E88" s="1286">
        <v>835</v>
      </c>
      <c r="F88" s="1281" t="e">
        <v>#N/A</v>
      </c>
      <c r="G88" s="1288">
        <v>0</v>
      </c>
      <c r="H88" s="1285">
        <v>2405</v>
      </c>
      <c r="I88" s="1278" t="e">
        <v>#N/A</v>
      </c>
      <c r="J88" s="1279" t="e">
        <v>#N/A</v>
      </c>
      <c r="K88" s="1286">
        <v>6220</v>
      </c>
      <c r="L88" s="1278" t="e">
        <v>#N/A</v>
      </c>
      <c r="M88" s="1288">
        <v>3</v>
      </c>
      <c r="N88" s="1285">
        <v>27415</v>
      </c>
      <c r="O88" s="1278" t="e">
        <v>#N/A</v>
      </c>
      <c r="P88" s="1279" t="e">
        <v>#N/A</v>
      </c>
      <c r="Q88" s="1286">
        <v>65169</v>
      </c>
      <c r="R88" s="1281" t="e">
        <v>#N/A</v>
      </c>
      <c r="S88" s="1301">
        <v>39</v>
      </c>
    </row>
    <row r="89" spans="1:19" x14ac:dyDescent="0.2">
      <c r="A89" s="453">
        <f t="shared" si="1"/>
        <v>2000.08</v>
      </c>
      <c r="B89" s="1277" t="e">
        <v>#N/A</v>
      </c>
      <c r="C89" s="1278" t="e">
        <v>#N/A</v>
      </c>
      <c r="D89" s="1279" t="e">
        <v>#N/A</v>
      </c>
      <c r="E89" s="1286">
        <v>926</v>
      </c>
      <c r="F89" s="1281" t="e">
        <v>#N/A</v>
      </c>
      <c r="G89" s="1288">
        <v>0</v>
      </c>
      <c r="H89" s="1285">
        <v>2375</v>
      </c>
      <c r="I89" s="1278" t="e">
        <v>#N/A</v>
      </c>
      <c r="J89" s="1279" t="e">
        <v>#N/A</v>
      </c>
      <c r="K89" s="1286">
        <v>6788</v>
      </c>
      <c r="L89" s="1278" t="e">
        <v>#N/A</v>
      </c>
      <c r="M89" s="1288">
        <v>3</v>
      </c>
      <c r="N89" s="1285">
        <v>28868</v>
      </c>
      <c r="O89" s="1278" t="e">
        <v>#N/A</v>
      </c>
      <c r="P89" s="1279" t="e">
        <v>#N/A</v>
      </c>
      <c r="Q89" s="1286">
        <v>71729</v>
      </c>
      <c r="R89" s="1281" t="e">
        <v>#N/A</v>
      </c>
      <c r="S89" s="1301">
        <v>27</v>
      </c>
    </row>
    <row r="90" spans="1:19" x14ac:dyDescent="0.2">
      <c r="A90" s="453">
        <f t="shared" si="1"/>
        <v>2000.09</v>
      </c>
      <c r="B90" s="1277" t="e">
        <v>#N/A</v>
      </c>
      <c r="C90" s="1278" t="e">
        <v>#N/A</v>
      </c>
      <c r="D90" s="1279" t="e">
        <v>#N/A</v>
      </c>
      <c r="E90" s="1286">
        <v>783</v>
      </c>
      <c r="F90" s="1281" t="e">
        <v>#N/A</v>
      </c>
      <c r="G90" s="1288">
        <v>0</v>
      </c>
      <c r="H90" s="1285">
        <v>2224</v>
      </c>
      <c r="I90" s="1278" t="e">
        <v>#N/A</v>
      </c>
      <c r="J90" s="1279" t="e">
        <v>#N/A</v>
      </c>
      <c r="K90" s="1286">
        <v>5741</v>
      </c>
      <c r="L90" s="1278" t="e">
        <v>#N/A</v>
      </c>
      <c r="M90" s="1288">
        <v>3</v>
      </c>
      <c r="N90" s="1285">
        <v>28157</v>
      </c>
      <c r="O90" s="1278" t="e">
        <v>#N/A</v>
      </c>
      <c r="P90" s="1279" t="e">
        <v>#N/A</v>
      </c>
      <c r="Q90" s="1286">
        <v>60886</v>
      </c>
      <c r="R90" s="1281" t="e">
        <v>#N/A</v>
      </c>
      <c r="S90" s="1301">
        <v>36</v>
      </c>
    </row>
    <row r="91" spans="1:19" x14ac:dyDescent="0.2">
      <c r="A91" s="453">
        <f t="shared" si="1"/>
        <v>2000.1</v>
      </c>
      <c r="B91" s="1277" t="e">
        <v>#N/A</v>
      </c>
      <c r="C91" s="1278" t="e">
        <v>#N/A</v>
      </c>
      <c r="D91" s="1279" t="e">
        <v>#N/A</v>
      </c>
      <c r="E91" s="1286">
        <v>723</v>
      </c>
      <c r="F91" s="1281" t="e">
        <v>#N/A</v>
      </c>
      <c r="G91" s="1288">
        <v>1</v>
      </c>
      <c r="H91" s="1285">
        <v>2782</v>
      </c>
      <c r="I91" s="1278" t="e">
        <v>#N/A</v>
      </c>
      <c r="J91" s="1279" t="e">
        <v>#N/A</v>
      </c>
      <c r="K91" s="1286">
        <v>5622</v>
      </c>
      <c r="L91" s="1278" t="e">
        <v>#N/A</v>
      </c>
      <c r="M91" s="1288">
        <v>7</v>
      </c>
      <c r="N91" s="1285">
        <v>33588</v>
      </c>
      <c r="O91" s="1278" t="e">
        <v>#N/A</v>
      </c>
      <c r="P91" s="1279" t="e">
        <v>#N/A</v>
      </c>
      <c r="Q91" s="1286">
        <v>57814</v>
      </c>
      <c r="R91" s="1281" t="e">
        <v>#N/A</v>
      </c>
      <c r="S91" s="1301">
        <v>34</v>
      </c>
    </row>
    <row r="92" spans="1:19" x14ac:dyDescent="0.2">
      <c r="A92" s="453">
        <f t="shared" si="1"/>
        <v>2000.11</v>
      </c>
      <c r="B92" s="1277" t="e">
        <v>#N/A</v>
      </c>
      <c r="C92" s="1278" t="e">
        <v>#N/A</v>
      </c>
      <c r="D92" s="1279" t="e">
        <v>#N/A</v>
      </c>
      <c r="E92" s="1286">
        <v>712</v>
      </c>
      <c r="F92" s="1281" t="e">
        <v>#N/A</v>
      </c>
      <c r="G92" s="1288">
        <v>0</v>
      </c>
      <c r="H92" s="1285">
        <v>1797</v>
      </c>
      <c r="I92" s="1278" t="e">
        <v>#N/A</v>
      </c>
      <c r="J92" s="1279" t="e">
        <v>#N/A</v>
      </c>
      <c r="K92" s="1286">
        <v>5264</v>
      </c>
      <c r="L92" s="1278" t="e">
        <v>#N/A</v>
      </c>
      <c r="M92" s="1288">
        <v>8</v>
      </c>
      <c r="N92" s="1285">
        <v>23625</v>
      </c>
      <c r="O92" s="1278" t="e">
        <v>#N/A</v>
      </c>
      <c r="P92" s="1279" t="e">
        <v>#N/A</v>
      </c>
      <c r="Q92" s="1286">
        <v>57331</v>
      </c>
      <c r="R92" s="1281" t="e">
        <v>#N/A</v>
      </c>
      <c r="S92" s="1301">
        <v>44</v>
      </c>
    </row>
    <row r="93" spans="1:19" x14ac:dyDescent="0.2">
      <c r="A93" s="453">
        <f t="shared" si="1"/>
        <v>2000.12</v>
      </c>
      <c r="B93" s="1277" t="e">
        <v>#N/A</v>
      </c>
      <c r="C93" s="1278" t="e">
        <v>#N/A</v>
      </c>
      <c r="D93" s="1279" t="e">
        <v>#N/A</v>
      </c>
      <c r="E93" s="1286">
        <v>783</v>
      </c>
      <c r="F93" s="1281" t="e">
        <v>#N/A</v>
      </c>
      <c r="G93" s="1288">
        <v>0</v>
      </c>
      <c r="H93" s="1285">
        <v>977</v>
      </c>
      <c r="I93" s="1278" t="e">
        <v>#N/A</v>
      </c>
      <c r="J93" s="1279" t="e">
        <v>#N/A</v>
      </c>
      <c r="K93" s="1286">
        <v>5858</v>
      </c>
      <c r="L93" s="1278" t="e">
        <v>#N/A</v>
      </c>
      <c r="M93" s="1288">
        <v>7</v>
      </c>
      <c r="N93" s="1285">
        <v>16281</v>
      </c>
      <c r="O93" s="1278" t="e">
        <v>#N/A</v>
      </c>
      <c r="P93" s="1279" t="e">
        <v>#N/A</v>
      </c>
      <c r="Q93" s="1286">
        <v>59760</v>
      </c>
      <c r="R93" s="1281" t="e">
        <v>#N/A</v>
      </c>
      <c r="S93" s="1301">
        <v>110</v>
      </c>
    </row>
    <row r="94" spans="1:19" x14ac:dyDescent="0.2">
      <c r="A94" s="453">
        <f t="shared" si="1"/>
        <v>2001.01</v>
      </c>
      <c r="B94" s="1277" t="e">
        <v>#N/A</v>
      </c>
      <c r="C94" s="1278" t="e">
        <v>#N/A</v>
      </c>
      <c r="D94" s="1279" t="e">
        <v>#N/A</v>
      </c>
      <c r="E94" s="1286">
        <v>855</v>
      </c>
      <c r="F94" s="1281" t="e">
        <v>#N/A</v>
      </c>
      <c r="G94" s="1288">
        <v>0</v>
      </c>
      <c r="H94" s="1285">
        <v>3281</v>
      </c>
      <c r="I94" s="1278" t="e">
        <v>#N/A</v>
      </c>
      <c r="J94" s="1279" t="e">
        <v>#N/A</v>
      </c>
      <c r="K94" s="1286">
        <v>6172</v>
      </c>
      <c r="L94" s="1278" t="e">
        <v>#N/A</v>
      </c>
      <c r="M94" s="1288">
        <v>5</v>
      </c>
      <c r="N94" s="1285">
        <v>36451</v>
      </c>
      <c r="O94" s="1278" t="e">
        <v>#N/A</v>
      </c>
      <c r="P94" s="1279" t="e">
        <v>#N/A</v>
      </c>
      <c r="Q94" s="1286">
        <v>65600</v>
      </c>
      <c r="R94" s="1281" t="e">
        <v>#N/A</v>
      </c>
      <c r="S94" s="1301">
        <v>40</v>
      </c>
    </row>
    <row r="95" spans="1:19" x14ac:dyDescent="0.2">
      <c r="A95" s="453">
        <f t="shared" si="1"/>
        <v>2001.02</v>
      </c>
      <c r="B95" s="1277" t="e">
        <v>#N/A</v>
      </c>
      <c r="C95" s="1278" t="e">
        <v>#N/A</v>
      </c>
      <c r="D95" s="1279" t="e">
        <v>#N/A</v>
      </c>
      <c r="E95" s="1286">
        <v>679</v>
      </c>
      <c r="F95" s="1281" t="e">
        <v>#N/A</v>
      </c>
      <c r="G95" s="1288">
        <v>0</v>
      </c>
      <c r="H95" s="1285">
        <v>1370</v>
      </c>
      <c r="I95" s="1278" t="e">
        <v>#N/A</v>
      </c>
      <c r="J95" s="1279" t="e">
        <v>#N/A</v>
      </c>
      <c r="K95" s="1286">
        <v>5258</v>
      </c>
      <c r="L95" s="1278" t="e">
        <v>#N/A</v>
      </c>
      <c r="M95" s="1288">
        <v>2</v>
      </c>
      <c r="N95" s="1285">
        <v>16107</v>
      </c>
      <c r="O95" s="1278" t="e">
        <v>#N/A</v>
      </c>
      <c r="P95" s="1279" t="e">
        <v>#N/A</v>
      </c>
      <c r="Q95" s="1286">
        <v>55785</v>
      </c>
      <c r="R95" s="1281" t="e">
        <v>#N/A</v>
      </c>
      <c r="S95" s="1301">
        <v>47</v>
      </c>
    </row>
    <row r="96" spans="1:19" x14ac:dyDescent="0.2">
      <c r="A96" s="453">
        <f t="shared" si="1"/>
        <v>2001.03</v>
      </c>
      <c r="B96" s="1277" t="e">
        <v>#N/A</v>
      </c>
      <c r="C96" s="1278" t="e">
        <v>#N/A</v>
      </c>
      <c r="D96" s="1279" t="e">
        <v>#N/A</v>
      </c>
      <c r="E96" s="1286">
        <v>657</v>
      </c>
      <c r="F96" s="1281" t="e">
        <v>#N/A</v>
      </c>
      <c r="G96" s="1288">
        <v>0</v>
      </c>
      <c r="H96" s="1285">
        <v>1435</v>
      </c>
      <c r="I96" s="1278" t="e">
        <v>#N/A</v>
      </c>
      <c r="J96" s="1279" t="e">
        <v>#N/A</v>
      </c>
      <c r="K96" s="1286">
        <v>5266</v>
      </c>
      <c r="L96" s="1278" t="e">
        <v>#N/A</v>
      </c>
      <c r="M96" s="1288">
        <v>14</v>
      </c>
      <c r="N96" s="1285">
        <v>17594</v>
      </c>
      <c r="O96" s="1278" t="e">
        <v>#N/A</v>
      </c>
      <c r="P96" s="1279" t="e">
        <v>#N/A</v>
      </c>
      <c r="Q96" s="1286">
        <v>55036</v>
      </c>
      <c r="R96" s="1281" t="e">
        <v>#N/A</v>
      </c>
      <c r="S96" s="1301">
        <v>70</v>
      </c>
    </row>
    <row r="97" spans="1:19" x14ac:dyDescent="0.2">
      <c r="A97" s="453">
        <f t="shared" si="1"/>
        <v>2001.04</v>
      </c>
      <c r="B97" s="1277" t="e">
        <v>#N/A</v>
      </c>
      <c r="C97" s="1278" t="e">
        <v>#N/A</v>
      </c>
      <c r="D97" s="1279" t="e">
        <v>#N/A</v>
      </c>
      <c r="E97" s="1286">
        <v>713</v>
      </c>
      <c r="F97" s="1281" t="e">
        <v>#N/A</v>
      </c>
      <c r="G97" s="1288">
        <v>0</v>
      </c>
      <c r="H97" s="1285">
        <v>1444</v>
      </c>
      <c r="I97" s="1278" t="e">
        <v>#N/A</v>
      </c>
      <c r="J97" s="1279" t="e">
        <v>#N/A</v>
      </c>
      <c r="K97" s="1286">
        <v>4838</v>
      </c>
      <c r="L97" s="1278" t="e">
        <v>#N/A</v>
      </c>
      <c r="M97" s="1288">
        <v>6</v>
      </c>
      <c r="N97" s="1285">
        <v>17129</v>
      </c>
      <c r="O97" s="1278" t="e">
        <v>#N/A</v>
      </c>
      <c r="P97" s="1279" t="e">
        <v>#N/A</v>
      </c>
      <c r="Q97" s="1286">
        <v>52744</v>
      </c>
      <c r="R97" s="1281" t="e">
        <v>#N/A</v>
      </c>
      <c r="S97" s="1301">
        <v>40</v>
      </c>
    </row>
    <row r="98" spans="1:19" x14ac:dyDescent="0.2">
      <c r="A98" s="453">
        <f t="shared" si="1"/>
        <v>2001.05</v>
      </c>
      <c r="B98" s="1277" t="e">
        <v>#N/A</v>
      </c>
      <c r="C98" s="1278" t="e">
        <v>#N/A</v>
      </c>
      <c r="D98" s="1279" t="e">
        <v>#N/A</v>
      </c>
      <c r="E98" s="1286">
        <v>645</v>
      </c>
      <c r="F98" s="1281" t="e">
        <v>#N/A</v>
      </c>
      <c r="G98" s="1288">
        <v>0</v>
      </c>
      <c r="H98" s="1285">
        <v>1381</v>
      </c>
      <c r="I98" s="1278" t="e">
        <v>#N/A</v>
      </c>
      <c r="J98" s="1279" t="e">
        <v>#N/A</v>
      </c>
      <c r="K98" s="1286">
        <v>5236</v>
      </c>
      <c r="L98" s="1278" t="e">
        <v>#N/A</v>
      </c>
      <c r="M98" s="1288">
        <v>6</v>
      </c>
      <c r="N98" s="1285">
        <v>17606</v>
      </c>
      <c r="O98" s="1278" t="e">
        <v>#N/A</v>
      </c>
      <c r="P98" s="1279" t="e">
        <v>#N/A</v>
      </c>
      <c r="Q98" s="1286">
        <v>54053</v>
      </c>
      <c r="R98" s="1281" t="e">
        <v>#N/A</v>
      </c>
      <c r="S98" s="1301">
        <v>38</v>
      </c>
    </row>
    <row r="99" spans="1:19" x14ac:dyDescent="0.2">
      <c r="A99" s="453">
        <f t="shared" si="1"/>
        <v>2001.06</v>
      </c>
      <c r="B99" s="1277" t="e">
        <v>#N/A</v>
      </c>
      <c r="C99" s="1278" t="e">
        <v>#N/A</v>
      </c>
      <c r="D99" s="1279" t="e">
        <v>#N/A</v>
      </c>
      <c r="E99" s="1286">
        <v>568</v>
      </c>
      <c r="F99" s="1281" t="e">
        <v>#N/A</v>
      </c>
      <c r="G99" s="1288">
        <v>0</v>
      </c>
      <c r="H99" s="1285">
        <v>1240</v>
      </c>
      <c r="I99" s="1278" t="e">
        <v>#N/A</v>
      </c>
      <c r="J99" s="1279" t="e">
        <v>#N/A</v>
      </c>
      <c r="K99" s="1286">
        <v>4734</v>
      </c>
      <c r="L99" s="1278" t="e">
        <v>#N/A</v>
      </c>
      <c r="M99" s="1288">
        <v>7</v>
      </c>
      <c r="N99" s="1285">
        <v>15780</v>
      </c>
      <c r="O99" s="1278" t="e">
        <v>#N/A</v>
      </c>
      <c r="P99" s="1279" t="e">
        <v>#N/A</v>
      </c>
      <c r="Q99" s="1286">
        <v>49348</v>
      </c>
      <c r="R99" s="1281" t="e">
        <v>#N/A</v>
      </c>
      <c r="S99" s="1301">
        <v>44</v>
      </c>
    </row>
    <row r="100" spans="1:19" x14ac:dyDescent="0.2">
      <c r="A100" s="453">
        <f t="shared" si="1"/>
        <v>2001.07</v>
      </c>
      <c r="B100" s="1277" t="e">
        <v>#N/A</v>
      </c>
      <c r="C100" s="1278" t="e">
        <v>#N/A</v>
      </c>
      <c r="D100" s="1279" t="e">
        <v>#N/A</v>
      </c>
      <c r="E100" s="1286">
        <v>654</v>
      </c>
      <c r="F100" s="1281" t="e">
        <v>#N/A</v>
      </c>
      <c r="G100" s="1288">
        <v>0</v>
      </c>
      <c r="H100" s="1285">
        <v>1644</v>
      </c>
      <c r="I100" s="1278" t="e">
        <v>#N/A</v>
      </c>
      <c r="J100" s="1279" t="e">
        <v>#N/A</v>
      </c>
      <c r="K100" s="1286">
        <v>5415</v>
      </c>
      <c r="L100" s="1278" t="e">
        <v>#N/A</v>
      </c>
      <c r="M100" s="1288">
        <v>6</v>
      </c>
      <c r="N100" s="1285">
        <v>18749</v>
      </c>
      <c r="O100" s="1278" t="e">
        <v>#N/A</v>
      </c>
      <c r="P100" s="1279" t="e">
        <v>#N/A</v>
      </c>
      <c r="Q100" s="1286">
        <v>53854</v>
      </c>
      <c r="R100" s="1281" t="e">
        <v>#N/A</v>
      </c>
      <c r="S100" s="1301">
        <v>73</v>
      </c>
    </row>
    <row r="101" spans="1:19" x14ac:dyDescent="0.2">
      <c r="A101" s="453">
        <f t="shared" si="1"/>
        <v>2001.08</v>
      </c>
      <c r="B101" s="1277" t="e">
        <v>#N/A</v>
      </c>
      <c r="C101" s="1278" t="e">
        <v>#N/A</v>
      </c>
      <c r="D101" s="1279" t="e">
        <v>#N/A</v>
      </c>
      <c r="E101" s="1286">
        <v>777</v>
      </c>
      <c r="F101" s="1281" t="e">
        <v>#N/A</v>
      </c>
      <c r="G101" s="1288">
        <v>1</v>
      </c>
      <c r="H101" s="1285">
        <v>1535</v>
      </c>
      <c r="I101" s="1278" t="e">
        <v>#N/A</v>
      </c>
      <c r="J101" s="1279" t="e">
        <v>#N/A</v>
      </c>
      <c r="K101" s="1286">
        <v>5801</v>
      </c>
      <c r="L101" s="1278" t="e">
        <v>#N/A</v>
      </c>
      <c r="M101" s="1288">
        <v>8</v>
      </c>
      <c r="N101" s="1285">
        <v>17566</v>
      </c>
      <c r="O101" s="1278" t="e">
        <v>#N/A</v>
      </c>
      <c r="P101" s="1279" t="e">
        <v>#N/A</v>
      </c>
      <c r="Q101" s="1286">
        <v>56510</v>
      </c>
      <c r="R101" s="1281" t="e">
        <v>#N/A</v>
      </c>
      <c r="S101" s="1301">
        <v>69</v>
      </c>
    </row>
    <row r="102" spans="1:19" x14ac:dyDescent="0.2">
      <c r="A102" s="453">
        <f t="shared" si="1"/>
        <v>2001.09</v>
      </c>
      <c r="B102" s="1277" t="e">
        <v>#N/A</v>
      </c>
      <c r="C102" s="1278" t="e">
        <v>#N/A</v>
      </c>
      <c r="D102" s="1279" t="e">
        <v>#N/A</v>
      </c>
      <c r="E102" s="1286">
        <v>659</v>
      </c>
      <c r="F102" s="1281" t="e">
        <v>#N/A</v>
      </c>
      <c r="G102" s="1288">
        <v>0</v>
      </c>
      <c r="H102" s="1285">
        <v>1333</v>
      </c>
      <c r="I102" s="1278" t="e">
        <v>#N/A</v>
      </c>
      <c r="J102" s="1279" t="e">
        <v>#N/A</v>
      </c>
      <c r="K102" s="1286">
        <v>5221</v>
      </c>
      <c r="L102" s="1278" t="e">
        <v>#N/A</v>
      </c>
      <c r="M102" s="1288">
        <v>8</v>
      </c>
      <c r="N102" s="1285">
        <v>15180</v>
      </c>
      <c r="O102" s="1278" t="e">
        <v>#N/A</v>
      </c>
      <c r="P102" s="1279" t="e">
        <v>#N/A</v>
      </c>
      <c r="Q102" s="1286">
        <v>49511</v>
      </c>
      <c r="R102" s="1281" t="e">
        <v>#N/A</v>
      </c>
      <c r="S102" s="1301">
        <v>52</v>
      </c>
    </row>
    <row r="103" spans="1:19" x14ac:dyDescent="0.2">
      <c r="A103" s="453">
        <f t="shared" si="1"/>
        <v>2001.1</v>
      </c>
      <c r="B103" s="1277" t="e">
        <v>#N/A</v>
      </c>
      <c r="C103" s="1278" t="e">
        <v>#N/A</v>
      </c>
      <c r="D103" s="1279" t="e">
        <v>#N/A</v>
      </c>
      <c r="E103" s="1286">
        <v>596</v>
      </c>
      <c r="F103" s="1281" t="e">
        <v>#N/A</v>
      </c>
      <c r="G103" s="1288">
        <v>0</v>
      </c>
      <c r="H103" s="1285">
        <v>1276</v>
      </c>
      <c r="I103" s="1278" t="e">
        <v>#N/A</v>
      </c>
      <c r="J103" s="1279" t="e">
        <v>#N/A</v>
      </c>
      <c r="K103" s="1286">
        <v>5113</v>
      </c>
      <c r="L103" s="1278" t="e">
        <v>#N/A</v>
      </c>
      <c r="M103" s="1288">
        <v>13</v>
      </c>
      <c r="N103" s="1285">
        <v>14763</v>
      </c>
      <c r="O103" s="1278" t="e">
        <v>#N/A</v>
      </c>
      <c r="P103" s="1279" t="e">
        <v>#N/A</v>
      </c>
      <c r="Q103" s="1286">
        <v>51010</v>
      </c>
      <c r="R103" s="1281" t="e">
        <v>#N/A</v>
      </c>
      <c r="S103" s="1301">
        <v>68</v>
      </c>
    </row>
    <row r="104" spans="1:19" x14ac:dyDescent="0.2">
      <c r="A104" s="453">
        <f t="shared" si="1"/>
        <v>2001.11</v>
      </c>
      <c r="B104" s="1277" t="e">
        <v>#N/A</v>
      </c>
      <c r="C104" s="1278" t="e">
        <v>#N/A</v>
      </c>
      <c r="D104" s="1279" t="e">
        <v>#N/A</v>
      </c>
      <c r="E104" s="1286">
        <v>597</v>
      </c>
      <c r="F104" s="1281" t="e">
        <v>#N/A</v>
      </c>
      <c r="G104" s="1288">
        <v>0</v>
      </c>
      <c r="H104" s="1285">
        <v>1013</v>
      </c>
      <c r="I104" s="1278" t="e">
        <v>#N/A</v>
      </c>
      <c r="J104" s="1279" t="e">
        <v>#N/A</v>
      </c>
      <c r="K104" s="1286">
        <v>4725</v>
      </c>
      <c r="L104" s="1278" t="e">
        <v>#N/A</v>
      </c>
      <c r="M104" s="1288">
        <v>10</v>
      </c>
      <c r="N104" s="1285">
        <v>12547</v>
      </c>
      <c r="O104" s="1278" t="e">
        <v>#N/A</v>
      </c>
      <c r="P104" s="1279" t="e">
        <v>#N/A</v>
      </c>
      <c r="Q104" s="1286">
        <v>47396</v>
      </c>
      <c r="R104" s="1281" t="e">
        <v>#N/A</v>
      </c>
      <c r="S104" s="1301">
        <v>69</v>
      </c>
    </row>
    <row r="105" spans="1:19" x14ac:dyDescent="0.2">
      <c r="A105" s="453">
        <f t="shared" si="1"/>
        <v>2001.12</v>
      </c>
      <c r="B105" s="1277" t="e">
        <v>#N/A</v>
      </c>
      <c r="C105" s="1278" t="e">
        <v>#N/A</v>
      </c>
      <c r="D105" s="1279" t="e">
        <v>#N/A</v>
      </c>
      <c r="E105" s="1286">
        <v>418</v>
      </c>
      <c r="F105" s="1281" t="e">
        <v>#N/A</v>
      </c>
      <c r="G105" s="1288">
        <v>0</v>
      </c>
      <c r="H105" s="1285">
        <v>487</v>
      </c>
      <c r="I105" s="1278" t="e">
        <v>#N/A</v>
      </c>
      <c r="J105" s="1279" t="e">
        <v>#N/A</v>
      </c>
      <c r="K105" s="1286">
        <v>3405</v>
      </c>
      <c r="L105" s="1278" t="e">
        <v>#N/A</v>
      </c>
      <c r="M105" s="1288">
        <v>6</v>
      </c>
      <c r="N105" s="1285">
        <v>7181</v>
      </c>
      <c r="O105" s="1278" t="e">
        <v>#N/A</v>
      </c>
      <c r="P105" s="1279" t="e">
        <v>#N/A</v>
      </c>
      <c r="Q105" s="1286">
        <v>33874</v>
      </c>
      <c r="R105" s="1281" t="e">
        <v>#N/A</v>
      </c>
      <c r="S105" s="1301">
        <v>53</v>
      </c>
    </row>
    <row r="106" spans="1:19" x14ac:dyDescent="0.2">
      <c r="A106" s="453">
        <f t="shared" si="1"/>
        <v>2002.01</v>
      </c>
      <c r="B106" s="1277" t="e">
        <v>#N/A</v>
      </c>
      <c r="C106" s="1278" t="e">
        <v>#N/A</v>
      </c>
      <c r="D106" s="1279" t="e">
        <v>#N/A</v>
      </c>
      <c r="E106" s="1286">
        <v>441</v>
      </c>
      <c r="F106" s="1281" t="e">
        <v>#N/A</v>
      </c>
      <c r="G106" s="1288">
        <v>0</v>
      </c>
      <c r="H106" s="1285">
        <v>1472</v>
      </c>
      <c r="I106" s="1278" t="e">
        <v>#N/A</v>
      </c>
      <c r="J106" s="1279" t="e">
        <v>#N/A</v>
      </c>
      <c r="K106" s="1286">
        <v>3304</v>
      </c>
      <c r="L106" s="1278" t="e">
        <v>#N/A</v>
      </c>
      <c r="M106" s="1288">
        <v>2</v>
      </c>
      <c r="N106" s="1285">
        <v>16382</v>
      </c>
      <c r="O106" s="1278" t="e">
        <v>#N/A</v>
      </c>
      <c r="P106" s="1279" t="e">
        <v>#N/A</v>
      </c>
      <c r="Q106" s="1286">
        <v>36613</v>
      </c>
      <c r="R106" s="1281" t="e">
        <v>#N/A</v>
      </c>
      <c r="S106" s="1301">
        <v>64</v>
      </c>
    </row>
    <row r="107" spans="1:19" x14ac:dyDescent="0.2">
      <c r="A107" s="453">
        <f t="shared" si="1"/>
        <v>2002.02</v>
      </c>
      <c r="B107" s="1277" t="e">
        <v>#N/A</v>
      </c>
      <c r="C107" s="1278" t="e">
        <v>#N/A</v>
      </c>
      <c r="D107" s="1279" t="e">
        <v>#N/A</v>
      </c>
      <c r="E107" s="1286">
        <v>458</v>
      </c>
      <c r="F107" s="1281" t="e">
        <v>#N/A</v>
      </c>
      <c r="G107" s="1288">
        <v>0</v>
      </c>
      <c r="H107" s="1285">
        <v>756</v>
      </c>
      <c r="I107" s="1278" t="e">
        <v>#N/A</v>
      </c>
      <c r="J107" s="1279" t="e">
        <v>#N/A</v>
      </c>
      <c r="K107" s="1286">
        <v>3230</v>
      </c>
      <c r="L107" s="1278" t="e">
        <v>#N/A</v>
      </c>
      <c r="M107" s="1288">
        <v>10</v>
      </c>
      <c r="N107" s="1285">
        <v>8812</v>
      </c>
      <c r="O107" s="1278" t="e">
        <v>#N/A</v>
      </c>
      <c r="P107" s="1279" t="e">
        <v>#N/A</v>
      </c>
      <c r="Q107" s="1286">
        <v>34038</v>
      </c>
      <c r="R107" s="1281" t="e">
        <v>#N/A</v>
      </c>
      <c r="S107" s="1301">
        <v>36</v>
      </c>
    </row>
    <row r="108" spans="1:19" x14ac:dyDescent="0.2">
      <c r="A108" s="453">
        <f t="shared" si="1"/>
        <v>2002.03</v>
      </c>
      <c r="B108" s="1277" t="e">
        <v>#N/A</v>
      </c>
      <c r="C108" s="1278" t="e">
        <v>#N/A</v>
      </c>
      <c r="D108" s="1279" t="e">
        <v>#N/A</v>
      </c>
      <c r="E108" s="1286">
        <v>499</v>
      </c>
      <c r="F108" s="1281" t="e">
        <v>#N/A</v>
      </c>
      <c r="G108" s="1288">
        <v>0</v>
      </c>
      <c r="H108" s="1285">
        <v>1273</v>
      </c>
      <c r="I108" s="1278" t="e">
        <v>#N/A</v>
      </c>
      <c r="J108" s="1279" t="e">
        <v>#N/A</v>
      </c>
      <c r="K108" s="1286">
        <v>3727</v>
      </c>
      <c r="L108" s="1278" t="e">
        <v>#N/A</v>
      </c>
      <c r="M108" s="1288">
        <v>8</v>
      </c>
      <c r="N108" s="1285">
        <v>13497</v>
      </c>
      <c r="O108" s="1278" t="e">
        <v>#N/A</v>
      </c>
      <c r="P108" s="1279" t="e">
        <v>#N/A</v>
      </c>
      <c r="Q108" s="1286">
        <v>39399</v>
      </c>
      <c r="R108" s="1281" t="e">
        <v>#N/A</v>
      </c>
      <c r="S108" s="1301">
        <v>48</v>
      </c>
    </row>
    <row r="109" spans="1:19" x14ac:dyDescent="0.2">
      <c r="A109" s="453">
        <f t="shared" si="1"/>
        <v>2002.04</v>
      </c>
      <c r="B109" s="1277" t="e">
        <v>#N/A</v>
      </c>
      <c r="C109" s="1278" t="e">
        <v>#N/A</v>
      </c>
      <c r="D109" s="1279" t="e">
        <v>#N/A</v>
      </c>
      <c r="E109" s="1286">
        <v>543</v>
      </c>
      <c r="F109" s="1281" t="e">
        <v>#N/A</v>
      </c>
      <c r="G109" s="1288">
        <v>0</v>
      </c>
      <c r="H109" s="1285">
        <v>1236</v>
      </c>
      <c r="I109" s="1278" t="e">
        <v>#N/A</v>
      </c>
      <c r="J109" s="1279" t="e">
        <v>#N/A</v>
      </c>
      <c r="K109" s="1286">
        <v>4168</v>
      </c>
      <c r="L109" s="1278" t="e">
        <v>#N/A</v>
      </c>
      <c r="M109" s="1288">
        <v>12</v>
      </c>
      <c r="N109" s="1285">
        <v>13641</v>
      </c>
      <c r="O109" s="1278" t="e">
        <v>#N/A</v>
      </c>
      <c r="P109" s="1279" t="e">
        <v>#N/A</v>
      </c>
      <c r="Q109" s="1286">
        <v>46068</v>
      </c>
      <c r="R109" s="1281" t="e">
        <v>#N/A</v>
      </c>
      <c r="S109" s="1301">
        <v>56</v>
      </c>
    </row>
    <row r="110" spans="1:19" x14ac:dyDescent="0.2">
      <c r="A110" s="453">
        <f t="shared" si="1"/>
        <v>2002.05</v>
      </c>
      <c r="B110" s="1277" t="e">
        <v>#N/A</v>
      </c>
      <c r="C110" s="1278" t="e">
        <v>#N/A</v>
      </c>
      <c r="D110" s="1279" t="e">
        <v>#N/A</v>
      </c>
      <c r="E110" s="1286">
        <v>677</v>
      </c>
      <c r="F110" s="1281" t="e">
        <v>#N/A</v>
      </c>
      <c r="G110" s="1288">
        <v>0</v>
      </c>
      <c r="H110" s="1285">
        <v>853</v>
      </c>
      <c r="I110" s="1278" t="e">
        <v>#N/A</v>
      </c>
      <c r="J110" s="1279" t="e">
        <v>#N/A</v>
      </c>
      <c r="K110" s="1286">
        <v>5231</v>
      </c>
      <c r="L110" s="1278" t="e">
        <v>#N/A</v>
      </c>
      <c r="M110" s="1288">
        <v>8</v>
      </c>
      <c r="N110" s="1285">
        <v>10255</v>
      </c>
      <c r="O110" s="1278" t="e">
        <v>#N/A</v>
      </c>
      <c r="P110" s="1279" t="e">
        <v>#N/A</v>
      </c>
      <c r="Q110" s="1286">
        <v>54093</v>
      </c>
      <c r="R110" s="1281" t="e">
        <v>#N/A</v>
      </c>
      <c r="S110" s="1301">
        <v>87</v>
      </c>
    </row>
    <row r="111" spans="1:19" x14ac:dyDescent="0.2">
      <c r="A111" s="453">
        <f t="shared" si="1"/>
        <v>2002.06</v>
      </c>
      <c r="B111" s="1277" t="e">
        <v>#N/A</v>
      </c>
      <c r="C111" s="1278" t="e">
        <v>#N/A</v>
      </c>
      <c r="D111" s="1279" t="e">
        <v>#N/A</v>
      </c>
      <c r="E111" s="1286">
        <v>495</v>
      </c>
      <c r="F111" s="1281" t="e">
        <v>#N/A</v>
      </c>
      <c r="G111" s="1288">
        <v>0</v>
      </c>
      <c r="H111" s="1285">
        <v>410</v>
      </c>
      <c r="I111" s="1278" t="e">
        <v>#N/A</v>
      </c>
      <c r="J111" s="1279" t="e">
        <v>#N/A</v>
      </c>
      <c r="K111" s="1286">
        <v>4437</v>
      </c>
      <c r="L111" s="1278" t="e">
        <v>#N/A</v>
      </c>
      <c r="M111" s="1288">
        <v>8</v>
      </c>
      <c r="N111" s="1285">
        <v>4412</v>
      </c>
      <c r="O111" s="1278" t="e">
        <v>#N/A</v>
      </c>
      <c r="P111" s="1279" t="e">
        <v>#N/A</v>
      </c>
      <c r="Q111" s="1286">
        <v>45095</v>
      </c>
      <c r="R111" s="1281" t="e">
        <v>#N/A</v>
      </c>
      <c r="S111" s="1301">
        <v>70</v>
      </c>
    </row>
    <row r="112" spans="1:19" x14ac:dyDescent="0.2">
      <c r="A112" s="453">
        <f t="shared" si="1"/>
        <v>2002.07</v>
      </c>
      <c r="B112" s="1277" t="e">
        <v>#N/A</v>
      </c>
      <c r="C112" s="1278" t="e">
        <v>#N/A</v>
      </c>
      <c r="D112" s="1279" t="e">
        <v>#N/A</v>
      </c>
      <c r="E112" s="1286">
        <v>591</v>
      </c>
      <c r="F112" s="1281" t="e">
        <v>#N/A</v>
      </c>
      <c r="G112" s="1288">
        <v>0</v>
      </c>
      <c r="H112" s="1285">
        <v>641</v>
      </c>
      <c r="I112" s="1278" t="e">
        <v>#N/A</v>
      </c>
      <c r="J112" s="1279" t="e">
        <v>#N/A</v>
      </c>
      <c r="K112" s="1286">
        <v>5711</v>
      </c>
      <c r="L112" s="1278" t="e">
        <v>#N/A</v>
      </c>
      <c r="M112" s="1288">
        <v>5</v>
      </c>
      <c r="N112" s="1285">
        <v>5597</v>
      </c>
      <c r="O112" s="1278" t="e">
        <v>#N/A</v>
      </c>
      <c r="P112" s="1279" t="e">
        <v>#N/A</v>
      </c>
      <c r="Q112" s="1286">
        <v>57367</v>
      </c>
      <c r="R112" s="1281" t="e">
        <v>#N/A</v>
      </c>
      <c r="S112" s="1301">
        <v>63</v>
      </c>
    </row>
    <row r="113" spans="1:19" x14ac:dyDescent="0.2">
      <c r="A113" s="453">
        <f t="shared" si="1"/>
        <v>2002.08</v>
      </c>
      <c r="B113" s="1277" t="e">
        <v>#N/A</v>
      </c>
      <c r="C113" s="1278" t="e">
        <v>#N/A</v>
      </c>
      <c r="D113" s="1279" t="e">
        <v>#N/A</v>
      </c>
      <c r="E113" s="1286">
        <v>684</v>
      </c>
      <c r="F113" s="1281" t="e">
        <v>#N/A</v>
      </c>
      <c r="G113" s="1288">
        <v>0</v>
      </c>
      <c r="H113" s="1285">
        <v>737</v>
      </c>
      <c r="I113" s="1278" t="e">
        <v>#N/A</v>
      </c>
      <c r="J113" s="1279" t="e">
        <v>#N/A</v>
      </c>
      <c r="K113" s="1286">
        <v>6070</v>
      </c>
      <c r="L113" s="1278" t="e">
        <v>#N/A</v>
      </c>
      <c r="M113" s="1288">
        <v>3</v>
      </c>
      <c r="N113" s="1285">
        <v>5993</v>
      </c>
      <c r="O113" s="1278" t="e">
        <v>#N/A</v>
      </c>
      <c r="P113" s="1279" t="e">
        <v>#N/A</v>
      </c>
      <c r="Q113" s="1286">
        <v>57719</v>
      </c>
      <c r="R113" s="1281" t="e">
        <v>#N/A</v>
      </c>
      <c r="S113" s="1301">
        <v>85</v>
      </c>
    </row>
    <row r="114" spans="1:19" x14ac:dyDescent="0.2">
      <c r="A114" s="453">
        <f t="shared" si="1"/>
        <v>2002.09</v>
      </c>
      <c r="B114" s="1277" t="e">
        <v>#N/A</v>
      </c>
      <c r="C114" s="1278" t="e">
        <v>#N/A</v>
      </c>
      <c r="D114" s="1279" t="e">
        <v>#N/A</v>
      </c>
      <c r="E114" s="1286">
        <v>623</v>
      </c>
      <c r="F114" s="1281" t="e">
        <v>#N/A</v>
      </c>
      <c r="G114" s="1288">
        <v>1</v>
      </c>
      <c r="H114" s="1285">
        <v>632</v>
      </c>
      <c r="I114" s="1278" t="e">
        <v>#N/A</v>
      </c>
      <c r="J114" s="1279" t="e">
        <v>#N/A</v>
      </c>
      <c r="K114" s="1286">
        <v>6195</v>
      </c>
      <c r="L114" s="1278" t="e">
        <v>#N/A</v>
      </c>
      <c r="M114" s="1288">
        <v>114</v>
      </c>
      <c r="N114" s="1285">
        <v>5898</v>
      </c>
      <c r="O114" s="1278" t="e">
        <v>#N/A</v>
      </c>
      <c r="P114" s="1279" t="e">
        <v>#N/A</v>
      </c>
      <c r="Q114" s="1286">
        <v>59192</v>
      </c>
      <c r="R114" s="1281" t="e">
        <v>#N/A</v>
      </c>
      <c r="S114" s="1301">
        <v>242</v>
      </c>
    </row>
    <row r="115" spans="1:19" x14ac:dyDescent="0.2">
      <c r="A115" s="453">
        <f t="shared" si="1"/>
        <v>2002.1</v>
      </c>
      <c r="B115" s="1277" t="e">
        <v>#N/A</v>
      </c>
      <c r="C115" s="1278" t="e">
        <v>#N/A</v>
      </c>
      <c r="D115" s="1279" t="e">
        <v>#N/A</v>
      </c>
      <c r="E115" s="1286">
        <v>646</v>
      </c>
      <c r="F115" s="1281" t="e">
        <v>#N/A</v>
      </c>
      <c r="G115" s="1288">
        <v>0</v>
      </c>
      <c r="H115" s="1285">
        <v>724</v>
      </c>
      <c r="I115" s="1278" t="e">
        <v>#N/A</v>
      </c>
      <c r="J115" s="1279" t="e">
        <v>#N/A</v>
      </c>
      <c r="K115" s="1286">
        <v>6587</v>
      </c>
      <c r="L115" s="1278" t="e">
        <v>#N/A</v>
      </c>
      <c r="M115" s="1288">
        <v>3</v>
      </c>
      <c r="N115" s="1285">
        <v>6226</v>
      </c>
      <c r="O115" s="1278" t="e">
        <v>#N/A</v>
      </c>
      <c r="P115" s="1279" t="e">
        <v>#N/A</v>
      </c>
      <c r="Q115" s="1286">
        <v>61473</v>
      </c>
      <c r="R115" s="1281" t="e">
        <v>#N/A</v>
      </c>
      <c r="S115" s="1301">
        <v>100</v>
      </c>
    </row>
    <row r="116" spans="1:19" x14ac:dyDescent="0.2">
      <c r="A116" s="453">
        <f t="shared" si="1"/>
        <v>2002.11</v>
      </c>
      <c r="B116" s="1277" t="e">
        <v>#N/A</v>
      </c>
      <c r="C116" s="1278" t="e">
        <v>#N/A</v>
      </c>
      <c r="D116" s="1279" t="e">
        <v>#N/A</v>
      </c>
      <c r="E116" s="1286">
        <v>659</v>
      </c>
      <c r="F116" s="1281" t="e">
        <v>#N/A</v>
      </c>
      <c r="G116" s="1288">
        <v>0</v>
      </c>
      <c r="H116" s="1285">
        <v>511</v>
      </c>
      <c r="I116" s="1278" t="e">
        <v>#N/A</v>
      </c>
      <c r="J116" s="1279" t="e">
        <v>#N/A</v>
      </c>
      <c r="K116" s="1286">
        <v>6019</v>
      </c>
      <c r="L116" s="1278" t="e">
        <v>#N/A</v>
      </c>
      <c r="M116" s="1288">
        <v>7</v>
      </c>
      <c r="N116" s="1285">
        <v>5095</v>
      </c>
      <c r="O116" s="1278" t="e">
        <v>#N/A</v>
      </c>
      <c r="P116" s="1279" t="e">
        <v>#N/A</v>
      </c>
      <c r="Q116" s="1286">
        <v>58352</v>
      </c>
      <c r="R116" s="1281" t="e">
        <v>#N/A</v>
      </c>
      <c r="S116" s="1301">
        <v>96</v>
      </c>
    </row>
    <row r="117" spans="1:19" x14ac:dyDescent="0.2">
      <c r="A117" s="453">
        <f t="shared" si="1"/>
        <v>2002.12</v>
      </c>
      <c r="B117" s="1277" t="e">
        <v>#N/A</v>
      </c>
      <c r="C117" s="1278" t="e">
        <v>#N/A</v>
      </c>
      <c r="D117" s="1279" t="e">
        <v>#N/A</v>
      </c>
      <c r="E117" s="1286">
        <v>645</v>
      </c>
      <c r="F117" s="1281" t="e">
        <v>#N/A</v>
      </c>
      <c r="G117" s="1288">
        <v>0</v>
      </c>
      <c r="H117" s="1285">
        <v>623</v>
      </c>
      <c r="I117" s="1278" t="e">
        <v>#N/A</v>
      </c>
      <c r="J117" s="1279" t="e">
        <v>#N/A</v>
      </c>
      <c r="K117" s="1286">
        <v>6467</v>
      </c>
      <c r="L117" s="1278" t="e">
        <v>#N/A</v>
      </c>
      <c r="M117" s="1288">
        <v>6</v>
      </c>
      <c r="N117" s="1285">
        <v>5423</v>
      </c>
      <c r="O117" s="1278" t="e">
        <v>#N/A</v>
      </c>
      <c r="P117" s="1279" t="e">
        <v>#N/A</v>
      </c>
      <c r="Q117" s="1286">
        <v>60745</v>
      </c>
      <c r="R117" s="1281" t="e">
        <v>#N/A</v>
      </c>
      <c r="S117" s="1301">
        <v>104</v>
      </c>
    </row>
    <row r="118" spans="1:19" x14ac:dyDescent="0.2">
      <c r="A118" s="453">
        <f t="shared" si="1"/>
        <v>2003.01</v>
      </c>
      <c r="B118" s="1277" t="e">
        <v>#N/A</v>
      </c>
      <c r="C118" s="1278" t="e">
        <v>#N/A</v>
      </c>
      <c r="D118" s="1279" t="e">
        <v>#N/A</v>
      </c>
      <c r="E118" s="1286">
        <v>758</v>
      </c>
      <c r="F118" s="1281" t="e">
        <v>#N/A</v>
      </c>
      <c r="G118" s="1288">
        <v>0</v>
      </c>
      <c r="H118" s="1285">
        <v>1842</v>
      </c>
      <c r="I118" s="1278" t="e">
        <v>#N/A</v>
      </c>
      <c r="J118" s="1279" t="e">
        <v>#N/A</v>
      </c>
      <c r="K118" s="1286">
        <v>7525</v>
      </c>
      <c r="L118" s="1278" t="e">
        <v>#N/A</v>
      </c>
      <c r="M118" s="1288">
        <v>18</v>
      </c>
      <c r="N118" s="1285">
        <v>14503</v>
      </c>
      <c r="O118" s="1278" t="e">
        <v>#N/A</v>
      </c>
      <c r="P118" s="1279" t="e">
        <v>#N/A</v>
      </c>
      <c r="Q118" s="1286">
        <v>68690</v>
      </c>
      <c r="R118" s="1281" t="e">
        <v>#N/A</v>
      </c>
      <c r="S118" s="1301">
        <v>83</v>
      </c>
    </row>
    <row r="119" spans="1:19" x14ac:dyDescent="0.2">
      <c r="A119" s="453">
        <f t="shared" si="1"/>
        <v>2003.02</v>
      </c>
      <c r="B119" s="1277" t="e">
        <v>#N/A</v>
      </c>
      <c r="C119" s="1278" t="e">
        <v>#N/A</v>
      </c>
      <c r="D119" s="1279" t="e">
        <v>#N/A</v>
      </c>
      <c r="E119" s="1286">
        <v>542</v>
      </c>
      <c r="F119" s="1281" t="e">
        <v>#N/A</v>
      </c>
      <c r="G119" s="1288">
        <v>0</v>
      </c>
      <c r="H119" s="1285">
        <v>750</v>
      </c>
      <c r="I119" s="1278" t="e">
        <v>#N/A</v>
      </c>
      <c r="J119" s="1279" t="e">
        <v>#N/A</v>
      </c>
      <c r="K119" s="1286">
        <v>5454</v>
      </c>
      <c r="L119" s="1278" t="e">
        <v>#N/A</v>
      </c>
      <c r="M119" s="1288">
        <v>10</v>
      </c>
      <c r="N119" s="1285">
        <v>6749</v>
      </c>
      <c r="O119" s="1278" t="e">
        <v>#N/A</v>
      </c>
      <c r="P119" s="1279" t="e">
        <v>#N/A</v>
      </c>
      <c r="Q119" s="1286">
        <v>54266</v>
      </c>
      <c r="R119" s="1281" t="e">
        <v>#N/A</v>
      </c>
      <c r="S119" s="1301">
        <v>55</v>
      </c>
    </row>
    <row r="120" spans="1:19" x14ac:dyDescent="0.2">
      <c r="A120" s="453">
        <f t="shared" si="1"/>
        <v>2003.03</v>
      </c>
      <c r="B120" s="1277" t="e">
        <v>#N/A</v>
      </c>
      <c r="C120" s="1278" t="e">
        <v>#N/A</v>
      </c>
      <c r="D120" s="1279" t="e">
        <v>#N/A</v>
      </c>
      <c r="E120" s="1286">
        <v>645</v>
      </c>
      <c r="F120" s="1281" t="e">
        <v>#N/A</v>
      </c>
      <c r="G120" s="1288">
        <v>1</v>
      </c>
      <c r="H120" s="1285">
        <v>790</v>
      </c>
      <c r="I120" s="1278" t="e">
        <v>#N/A</v>
      </c>
      <c r="J120" s="1279" t="e">
        <v>#N/A</v>
      </c>
      <c r="K120" s="1286">
        <v>6137</v>
      </c>
      <c r="L120" s="1278" t="e">
        <v>#N/A</v>
      </c>
      <c r="M120" s="1288">
        <v>12</v>
      </c>
      <c r="N120" s="1285">
        <v>7503</v>
      </c>
      <c r="O120" s="1278" t="e">
        <v>#N/A</v>
      </c>
      <c r="P120" s="1279" t="e">
        <v>#N/A</v>
      </c>
      <c r="Q120" s="1286">
        <v>59109</v>
      </c>
      <c r="R120" s="1281" t="e">
        <v>#N/A</v>
      </c>
      <c r="S120" s="1301">
        <v>92</v>
      </c>
    </row>
    <row r="121" spans="1:19" x14ac:dyDescent="0.2">
      <c r="A121" s="453">
        <f t="shared" si="1"/>
        <v>2003.04</v>
      </c>
      <c r="B121" s="1277" t="e">
        <v>#N/A</v>
      </c>
      <c r="C121" s="1278" t="e">
        <v>#N/A</v>
      </c>
      <c r="D121" s="1279" t="e">
        <v>#N/A</v>
      </c>
      <c r="E121" s="1286">
        <v>604</v>
      </c>
      <c r="F121" s="1281" t="e">
        <v>#N/A</v>
      </c>
      <c r="G121" s="1288">
        <v>0</v>
      </c>
      <c r="H121" s="1285">
        <v>1016</v>
      </c>
      <c r="I121" s="1278" t="e">
        <v>#N/A</v>
      </c>
      <c r="J121" s="1279" t="e">
        <v>#N/A</v>
      </c>
      <c r="K121" s="1286">
        <v>6187</v>
      </c>
      <c r="L121" s="1278" t="e">
        <v>#N/A</v>
      </c>
      <c r="M121" s="1288">
        <v>9</v>
      </c>
      <c r="N121" s="1285">
        <v>9271</v>
      </c>
      <c r="O121" s="1278" t="e">
        <v>#N/A</v>
      </c>
      <c r="P121" s="1279" t="e">
        <v>#N/A</v>
      </c>
      <c r="Q121" s="1286">
        <v>63573</v>
      </c>
      <c r="R121" s="1281" t="e">
        <v>#N/A</v>
      </c>
      <c r="S121" s="1301">
        <v>98</v>
      </c>
    </row>
    <row r="122" spans="1:19" x14ac:dyDescent="0.2">
      <c r="A122" s="453">
        <f t="shared" si="1"/>
        <v>2003.05</v>
      </c>
      <c r="B122" s="1277" t="e">
        <v>#N/A</v>
      </c>
      <c r="C122" s="1278" t="e">
        <v>#N/A</v>
      </c>
      <c r="D122" s="1279" t="e">
        <v>#N/A</v>
      </c>
      <c r="E122" s="1286">
        <v>501</v>
      </c>
      <c r="F122" s="1281" t="e">
        <v>#N/A</v>
      </c>
      <c r="G122" s="1288">
        <v>0</v>
      </c>
      <c r="H122" s="1285">
        <v>1175</v>
      </c>
      <c r="I122" s="1278" t="e">
        <v>#N/A</v>
      </c>
      <c r="J122" s="1279" t="e">
        <v>#N/A</v>
      </c>
      <c r="K122" s="1286">
        <v>6149</v>
      </c>
      <c r="L122" s="1278" t="e">
        <v>#N/A</v>
      </c>
      <c r="M122" s="1288">
        <v>11</v>
      </c>
      <c r="N122" s="1285">
        <v>10842</v>
      </c>
      <c r="O122" s="1278" t="e">
        <v>#N/A</v>
      </c>
      <c r="P122" s="1279" t="e">
        <v>#N/A</v>
      </c>
      <c r="Q122" s="1286">
        <v>62734</v>
      </c>
      <c r="R122" s="1281" t="e">
        <v>#N/A</v>
      </c>
      <c r="S122" s="1301">
        <v>133</v>
      </c>
    </row>
    <row r="123" spans="1:19" x14ac:dyDescent="0.2">
      <c r="A123" s="453">
        <f t="shared" si="1"/>
        <v>2003.06</v>
      </c>
      <c r="B123" s="1277" t="e">
        <v>#N/A</v>
      </c>
      <c r="C123" s="1278" t="e">
        <v>#N/A</v>
      </c>
      <c r="D123" s="1279" t="e">
        <v>#N/A</v>
      </c>
      <c r="E123" s="1286">
        <v>577</v>
      </c>
      <c r="F123" s="1281" t="e">
        <v>#N/A</v>
      </c>
      <c r="G123" s="1288">
        <v>0</v>
      </c>
      <c r="H123" s="1285">
        <v>1397</v>
      </c>
      <c r="I123" s="1278" t="e">
        <v>#N/A</v>
      </c>
      <c r="J123" s="1279" t="e">
        <v>#N/A</v>
      </c>
      <c r="K123" s="1286">
        <v>6322</v>
      </c>
      <c r="L123" s="1278" t="e">
        <v>#N/A</v>
      </c>
      <c r="M123" s="1288">
        <v>6</v>
      </c>
      <c r="N123" s="1285">
        <v>11380</v>
      </c>
      <c r="O123" s="1278" t="e">
        <v>#N/A</v>
      </c>
      <c r="P123" s="1279" t="e">
        <v>#N/A</v>
      </c>
      <c r="Q123" s="1286">
        <v>61478</v>
      </c>
      <c r="R123" s="1281" t="e">
        <v>#N/A</v>
      </c>
      <c r="S123" s="1301">
        <v>123</v>
      </c>
    </row>
    <row r="124" spans="1:19" x14ac:dyDescent="0.2">
      <c r="A124" s="453">
        <f t="shared" si="1"/>
        <v>2003.07</v>
      </c>
      <c r="B124" s="1277" t="e">
        <v>#N/A</v>
      </c>
      <c r="C124" s="1278" t="e">
        <v>#N/A</v>
      </c>
      <c r="D124" s="1279" t="e">
        <v>#N/A</v>
      </c>
      <c r="E124" s="1286">
        <v>790</v>
      </c>
      <c r="F124" s="1281" t="e">
        <v>#N/A</v>
      </c>
      <c r="G124" s="1288">
        <v>0</v>
      </c>
      <c r="H124" s="1285">
        <v>1677</v>
      </c>
      <c r="I124" s="1278" t="e">
        <v>#N/A</v>
      </c>
      <c r="J124" s="1279" t="e">
        <v>#N/A</v>
      </c>
      <c r="K124" s="1286">
        <v>8161</v>
      </c>
      <c r="L124" s="1278" t="e">
        <v>#N/A</v>
      </c>
      <c r="M124" s="1288">
        <v>21</v>
      </c>
      <c r="N124" s="1285">
        <v>13759</v>
      </c>
      <c r="O124" s="1278" t="e">
        <v>#N/A</v>
      </c>
      <c r="P124" s="1279" t="e">
        <v>#N/A</v>
      </c>
      <c r="Q124" s="1286">
        <v>77197</v>
      </c>
      <c r="R124" s="1281" t="e">
        <v>#N/A</v>
      </c>
      <c r="S124" s="1301">
        <v>129</v>
      </c>
    </row>
    <row r="125" spans="1:19" x14ac:dyDescent="0.2">
      <c r="A125" s="453">
        <f t="shared" si="1"/>
        <v>2003.08</v>
      </c>
      <c r="B125" s="1277" t="e">
        <v>#N/A</v>
      </c>
      <c r="C125" s="1278" t="e">
        <v>#N/A</v>
      </c>
      <c r="D125" s="1279" t="e">
        <v>#N/A</v>
      </c>
      <c r="E125" s="1286">
        <v>712</v>
      </c>
      <c r="F125" s="1281" t="e">
        <v>#N/A</v>
      </c>
      <c r="G125" s="1288">
        <v>0</v>
      </c>
      <c r="H125" s="1285">
        <v>1610</v>
      </c>
      <c r="I125" s="1278" t="e">
        <v>#N/A</v>
      </c>
      <c r="J125" s="1279" t="e">
        <v>#N/A</v>
      </c>
      <c r="K125" s="1286">
        <v>7561</v>
      </c>
      <c r="L125" s="1278" t="e">
        <v>#N/A</v>
      </c>
      <c r="M125" s="1288">
        <v>8</v>
      </c>
      <c r="N125" s="1285">
        <v>13429</v>
      </c>
      <c r="O125" s="1278" t="e">
        <v>#N/A</v>
      </c>
      <c r="P125" s="1279" t="e">
        <v>#N/A</v>
      </c>
      <c r="Q125" s="1286">
        <v>71338</v>
      </c>
      <c r="R125" s="1281" t="e">
        <v>#N/A</v>
      </c>
      <c r="S125" s="1301">
        <v>91</v>
      </c>
    </row>
    <row r="126" spans="1:19" x14ac:dyDescent="0.2">
      <c r="A126" s="453">
        <f t="shared" si="1"/>
        <v>2003.09</v>
      </c>
      <c r="B126" s="1277" t="e">
        <v>#N/A</v>
      </c>
      <c r="C126" s="1278" t="e">
        <v>#N/A</v>
      </c>
      <c r="D126" s="1279" t="e">
        <v>#N/A</v>
      </c>
      <c r="E126" s="1286">
        <v>783</v>
      </c>
      <c r="F126" s="1281" t="e">
        <v>#N/A</v>
      </c>
      <c r="G126" s="1288">
        <v>2</v>
      </c>
      <c r="H126" s="1285">
        <v>1842</v>
      </c>
      <c r="I126" s="1278" t="e">
        <v>#N/A</v>
      </c>
      <c r="J126" s="1279" t="e">
        <v>#N/A</v>
      </c>
      <c r="K126" s="1286">
        <v>7990</v>
      </c>
      <c r="L126" s="1278" t="e">
        <v>#N/A</v>
      </c>
      <c r="M126" s="1288">
        <v>21</v>
      </c>
      <c r="N126" s="1285">
        <v>15537</v>
      </c>
      <c r="O126" s="1278" t="e">
        <v>#N/A</v>
      </c>
      <c r="P126" s="1279" t="e">
        <v>#N/A</v>
      </c>
      <c r="Q126" s="1286">
        <v>75489</v>
      </c>
      <c r="R126" s="1281" t="e">
        <v>#N/A</v>
      </c>
      <c r="S126" s="1301">
        <v>122</v>
      </c>
    </row>
    <row r="127" spans="1:19" x14ac:dyDescent="0.2">
      <c r="A127" s="453">
        <f t="shared" si="1"/>
        <v>2003.1</v>
      </c>
      <c r="B127" s="1277" t="e">
        <v>#N/A</v>
      </c>
      <c r="C127" s="1278" t="e">
        <v>#N/A</v>
      </c>
      <c r="D127" s="1279" t="e">
        <v>#N/A</v>
      </c>
      <c r="E127" s="1286">
        <v>903</v>
      </c>
      <c r="F127" s="1281" t="e">
        <v>#N/A</v>
      </c>
      <c r="G127" s="1288">
        <v>2</v>
      </c>
      <c r="H127" s="1285">
        <v>2034</v>
      </c>
      <c r="I127" s="1278" t="e">
        <v>#N/A</v>
      </c>
      <c r="J127" s="1279" t="e">
        <v>#N/A</v>
      </c>
      <c r="K127" s="1286">
        <v>8143</v>
      </c>
      <c r="L127" s="1278" t="e">
        <v>#N/A</v>
      </c>
      <c r="M127" s="1288">
        <v>18</v>
      </c>
      <c r="N127" s="1285">
        <v>17340</v>
      </c>
      <c r="O127" s="1278" t="e">
        <v>#N/A</v>
      </c>
      <c r="P127" s="1279" t="e">
        <v>#N/A</v>
      </c>
      <c r="Q127" s="1286">
        <v>76204</v>
      </c>
      <c r="R127" s="1281" t="e">
        <v>#N/A</v>
      </c>
      <c r="S127" s="1301">
        <v>139</v>
      </c>
    </row>
    <row r="128" spans="1:19" x14ac:dyDescent="0.2">
      <c r="A128" s="453">
        <f t="shared" si="1"/>
        <v>2003.11</v>
      </c>
      <c r="B128" s="1277" t="e">
        <v>#N/A</v>
      </c>
      <c r="C128" s="1278" t="e">
        <v>#N/A</v>
      </c>
      <c r="D128" s="1279" t="e">
        <v>#N/A</v>
      </c>
      <c r="E128" s="1286">
        <v>822</v>
      </c>
      <c r="F128" s="1281" t="e">
        <v>#N/A</v>
      </c>
      <c r="G128" s="1288">
        <v>1</v>
      </c>
      <c r="H128" s="1285">
        <v>1639</v>
      </c>
      <c r="I128" s="1278" t="e">
        <v>#N/A</v>
      </c>
      <c r="J128" s="1279" t="e">
        <v>#N/A</v>
      </c>
      <c r="K128" s="1286">
        <v>7186</v>
      </c>
      <c r="L128" s="1278" t="e">
        <v>#N/A</v>
      </c>
      <c r="M128" s="1288">
        <v>10</v>
      </c>
      <c r="N128" s="1285">
        <v>13859</v>
      </c>
      <c r="O128" s="1278" t="e">
        <v>#N/A</v>
      </c>
      <c r="P128" s="1279" t="e">
        <v>#N/A</v>
      </c>
      <c r="Q128" s="1286">
        <v>67080</v>
      </c>
      <c r="R128" s="1281" t="e">
        <v>#N/A</v>
      </c>
      <c r="S128" s="1301">
        <v>139</v>
      </c>
    </row>
    <row r="129" spans="1:19" x14ac:dyDescent="0.2">
      <c r="A129" s="453">
        <f t="shared" si="1"/>
        <v>2003.12</v>
      </c>
      <c r="B129" s="1277" t="e">
        <v>#N/A</v>
      </c>
      <c r="C129" s="1278" t="e">
        <v>#N/A</v>
      </c>
      <c r="D129" s="1279" t="e">
        <v>#N/A</v>
      </c>
      <c r="E129" s="1286">
        <v>898</v>
      </c>
      <c r="F129" s="1281" t="e">
        <v>#N/A</v>
      </c>
      <c r="G129" s="1288">
        <v>0</v>
      </c>
      <c r="H129" s="1285">
        <v>1329</v>
      </c>
      <c r="I129" s="1278" t="e">
        <v>#N/A</v>
      </c>
      <c r="J129" s="1279" t="e">
        <v>#N/A</v>
      </c>
      <c r="K129" s="1286">
        <v>7408</v>
      </c>
      <c r="L129" s="1278" t="e">
        <v>#N/A</v>
      </c>
      <c r="M129" s="1288">
        <v>15</v>
      </c>
      <c r="N129" s="1285">
        <v>11875</v>
      </c>
      <c r="O129" s="1278" t="e">
        <v>#N/A</v>
      </c>
      <c r="P129" s="1279" t="e">
        <v>#N/A</v>
      </c>
      <c r="Q129" s="1286">
        <v>68164</v>
      </c>
      <c r="R129" s="1281" t="e">
        <v>#N/A</v>
      </c>
      <c r="S129" s="1301">
        <v>126</v>
      </c>
    </row>
    <row r="130" spans="1:19" x14ac:dyDescent="0.2">
      <c r="A130" s="453">
        <f t="shared" si="1"/>
        <v>2004.01</v>
      </c>
      <c r="B130" s="1277" t="e">
        <v>#N/A</v>
      </c>
      <c r="C130" s="1278" t="e">
        <v>#N/A</v>
      </c>
      <c r="D130" s="1279" t="e">
        <v>#N/A</v>
      </c>
      <c r="E130" s="1286">
        <v>981</v>
      </c>
      <c r="F130" s="1281" t="e">
        <v>#N/A</v>
      </c>
      <c r="G130" s="1288">
        <v>1</v>
      </c>
      <c r="H130" s="1285">
        <v>4123</v>
      </c>
      <c r="I130" s="1278" t="e">
        <v>#N/A</v>
      </c>
      <c r="J130" s="1279" t="e">
        <v>#N/A</v>
      </c>
      <c r="K130" s="1286">
        <v>8211</v>
      </c>
      <c r="L130" s="1278" t="e">
        <v>#N/A</v>
      </c>
      <c r="M130" s="1288">
        <v>11</v>
      </c>
      <c r="N130" s="1285">
        <v>32743</v>
      </c>
      <c r="O130" s="1278" t="e">
        <v>#N/A</v>
      </c>
      <c r="P130" s="1279" t="e">
        <v>#N/A</v>
      </c>
      <c r="Q130" s="1286">
        <v>74149</v>
      </c>
      <c r="R130" s="1281" t="e">
        <v>#N/A</v>
      </c>
      <c r="S130" s="1301">
        <v>90</v>
      </c>
    </row>
    <row r="131" spans="1:19" x14ac:dyDescent="0.2">
      <c r="A131" s="453">
        <f t="shared" si="1"/>
        <v>2004.02</v>
      </c>
      <c r="B131" s="1277" t="e">
        <v>#N/A</v>
      </c>
      <c r="C131" s="1278" t="e">
        <v>#N/A</v>
      </c>
      <c r="D131" s="1279" t="e">
        <v>#N/A</v>
      </c>
      <c r="E131" s="1286">
        <v>910</v>
      </c>
      <c r="F131" s="1281" t="e">
        <v>#N/A</v>
      </c>
      <c r="G131" s="1288">
        <v>1</v>
      </c>
      <c r="H131" s="1285">
        <v>2346</v>
      </c>
      <c r="I131" s="1278" t="e">
        <v>#N/A</v>
      </c>
      <c r="J131" s="1279" t="e">
        <v>#N/A</v>
      </c>
      <c r="K131" s="1286">
        <v>7508</v>
      </c>
      <c r="L131" s="1278" t="e">
        <v>#N/A</v>
      </c>
      <c r="M131" s="1288">
        <v>12</v>
      </c>
      <c r="N131" s="1285">
        <v>19075</v>
      </c>
      <c r="O131" s="1278" t="e">
        <v>#N/A</v>
      </c>
      <c r="P131" s="1279" t="e">
        <v>#N/A</v>
      </c>
      <c r="Q131" s="1286">
        <v>67065</v>
      </c>
      <c r="R131" s="1281" t="e">
        <v>#N/A</v>
      </c>
      <c r="S131" s="1301">
        <v>93</v>
      </c>
    </row>
    <row r="132" spans="1:19" x14ac:dyDescent="0.2">
      <c r="A132" s="453">
        <f t="shared" si="1"/>
        <v>2004.03</v>
      </c>
      <c r="B132" s="1277" t="e">
        <v>#N/A</v>
      </c>
      <c r="C132" s="1278" t="e">
        <v>#N/A</v>
      </c>
      <c r="D132" s="1279" t="e">
        <v>#N/A</v>
      </c>
      <c r="E132" s="1286">
        <v>1007</v>
      </c>
      <c r="F132" s="1281" t="e">
        <v>#N/A</v>
      </c>
      <c r="G132" s="1288">
        <v>0</v>
      </c>
      <c r="H132" s="1285">
        <v>2818</v>
      </c>
      <c r="I132" s="1278" t="e">
        <v>#N/A</v>
      </c>
      <c r="J132" s="1279" t="e">
        <v>#N/A</v>
      </c>
      <c r="K132" s="1286">
        <v>8724</v>
      </c>
      <c r="L132" s="1278" t="e">
        <v>#N/A</v>
      </c>
      <c r="M132" s="1288">
        <v>30</v>
      </c>
      <c r="N132" s="1285">
        <v>23929</v>
      </c>
      <c r="O132" s="1278" t="e">
        <v>#N/A</v>
      </c>
      <c r="P132" s="1279" t="e">
        <v>#N/A</v>
      </c>
      <c r="Q132" s="1286">
        <v>81298</v>
      </c>
      <c r="R132" s="1281" t="e">
        <v>#N/A</v>
      </c>
      <c r="S132" s="1301">
        <v>143</v>
      </c>
    </row>
    <row r="133" spans="1:19" x14ac:dyDescent="0.2">
      <c r="A133" s="453">
        <f t="shared" si="1"/>
        <v>2004.04</v>
      </c>
      <c r="B133" s="1277" t="e">
        <v>#N/A</v>
      </c>
      <c r="C133" s="1278" t="e">
        <v>#N/A</v>
      </c>
      <c r="D133" s="1279" t="e">
        <v>#N/A</v>
      </c>
      <c r="E133" s="1286">
        <v>808</v>
      </c>
      <c r="F133" s="1281" t="e">
        <v>#N/A</v>
      </c>
      <c r="G133" s="1288">
        <v>0</v>
      </c>
      <c r="H133" s="1285">
        <v>2827</v>
      </c>
      <c r="I133" s="1278" t="e">
        <v>#N/A</v>
      </c>
      <c r="J133" s="1279" t="e">
        <v>#N/A</v>
      </c>
      <c r="K133" s="1286">
        <v>7305</v>
      </c>
      <c r="L133" s="1278" t="e">
        <v>#N/A</v>
      </c>
      <c r="M133" s="1288">
        <v>11</v>
      </c>
      <c r="N133" s="1285">
        <v>22806</v>
      </c>
      <c r="O133" s="1278" t="e">
        <v>#N/A</v>
      </c>
      <c r="P133" s="1279" t="e">
        <v>#N/A</v>
      </c>
      <c r="Q133" s="1286">
        <v>70834</v>
      </c>
      <c r="R133" s="1281" t="e">
        <v>#N/A</v>
      </c>
      <c r="S133" s="1301">
        <v>127</v>
      </c>
    </row>
    <row r="134" spans="1:19" x14ac:dyDescent="0.2">
      <c r="A134" s="453">
        <f t="shared" si="1"/>
        <v>2004.05</v>
      </c>
      <c r="B134" s="1277" t="e">
        <v>#N/A</v>
      </c>
      <c r="C134" s="1278" t="e">
        <v>#N/A</v>
      </c>
      <c r="D134" s="1279" t="e">
        <v>#N/A</v>
      </c>
      <c r="E134" s="1286">
        <v>887</v>
      </c>
      <c r="F134" s="1281" t="e">
        <v>#N/A</v>
      </c>
      <c r="G134" s="1288">
        <v>0</v>
      </c>
      <c r="H134" s="1285">
        <v>2944</v>
      </c>
      <c r="I134" s="1278" t="e">
        <v>#N/A</v>
      </c>
      <c r="J134" s="1279" t="e">
        <v>#N/A</v>
      </c>
      <c r="K134" s="1286">
        <v>7593</v>
      </c>
      <c r="L134" s="1278" t="e">
        <v>#N/A</v>
      </c>
      <c r="M134" s="1288">
        <v>23</v>
      </c>
      <c r="N134" s="1285">
        <v>23503</v>
      </c>
      <c r="O134" s="1278" t="e">
        <v>#N/A</v>
      </c>
      <c r="P134" s="1279" t="e">
        <v>#N/A</v>
      </c>
      <c r="Q134" s="1286">
        <v>71157</v>
      </c>
      <c r="R134" s="1281" t="e">
        <v>#N/A</v>
      </c>
      <c r="S134" s="1301">
        <v>121</v>
      </c>
    </row>
    <row r="135" spans="1:19" x14ac:dyDescent="0.2">
      <c r="A135" s="453">
        <f t="shared" si="1"/>
        <v>2004.06</v>
      </c>
      <c r="B135" s="1277" t="e">
        <v>#N/A</v>
      </c>
      <c r="C135" s="1278" t="e">
        <v>#N/A</v>
      </c>
      <c r="D135" s="1279" t="e">
        <v>#N/A</v>
      </c>
      <c r="E135" s="1286">
        <v>944</v>
      </c>
      <c r="F135" s="1281" t="e">
        <v>#N/A</v>
      </c>
      <c r="G135" s="1288">
        <v>1</v>
      </c>
      <c r="H135" s="1285">
        <v>2811</v>
      </c>
      <c r="I135" s="1278" t="e">
        <v>#N/A</v>
      </c>
      <c r="J135" s="1279" t="e">
        <v>#N/A</v>
      </c>
      <c r="K135" s="1286">
        <v>8356</v>
      </c>
      <c r="L135" s="1278" t="e">
        <v>#N/A</v>
      </c>
      <c r="M135" s="1288">
        <v>17</v>
      </c>
      <c r="N135" s="1285">
        <v>24901</v>
      </c>
      <c r="O135" s="1278" t="e">
        <v>#N/A</v>
      </c>
      <c r="P135" s="1279" t="e">
        <v>#N/A</v>
      </c>
      <c r="Q135" s="1286">
        <v>75146</v>
      </c>
      <c r="R135" s="1281" t="e">
        <v>#N/A</v>
      </c>
      <c r="S135" s="1301">
        <v>112</v>
      </c>
    </row>
    <row r="136" spans="1:19" x14ac:dyDescent="0.2">
      <c r="A136" s="453">
        <f t="shared" si="1"/>
        <v>2004.07</v>
      </c>
      <c r="B136" s="1277" t="e">
        <v>#N/A</v>
      </c>
      <c r="C136" s="1278" t="e">
        <v>#N/A</v>
      </c>
      <c r="D136" s="1279" t="e">
        <v>#N/A</v>
      </c>
      <c r="E136" s="1286">
        <v>970</v>
      </c>
      <c r="F136" s="1281" t="e">
        <v>#N/A</v>
      </c>
      <c r="G136" s="1288">
        <v>1</v>
      </c>
      <c r="H136" s="1285">
        <v>3224</v>
      </c>
      <c r="I136" s="1278" t="e">
        <v>#N/A</v>
      </c>
      <c r="J136" s="1279" t="e">
        <v>#N/A</v>
      </c>
      <c r="K136" s="1286">
        <v>8662</v>
      </c>
      <c r="L136" s="1278" t="e">
        <v>#N/A</v>
      </c>
      <c r="M136" s="1288">
        <v>23</v>
      </c>
      <c r="N136" s="1285">
        <v>28193</v>
      </c>
      <c r="O136" s="1278" t="e">
        <v>#N/A</v>
      </c>
      <c r="P136" s="1279" t="e">
        <v>#N/A</v>
      </c>
      <c r="Q136" s="1286">
        <v>80172</v>
      </c>
      <c r="R136" s="1281" t="e">
        <v>#N/A</v>
      </c>
      <c r="S136" s="1301">
        <v>135</v>
      </c>
    </row>
    <row r="137" spans="1:19" x14ac:dyDescent="0.2">
      <c r="A137" s="453">
        <f t="shared" si="1"/>
        <v>2004.08</v>
      </c>
      <c r="B137" s="1277" t="e">
        <v>#N/A</v>
      </c>
      <c r="C137" s="1278" t="e">
        <v>#N/A</v>
      </c>
      <c r="D137" s="1279" t="e">
        <v>#N/A</v>
      </c>
      <c r="E137" s="1286">
        <v>938</v>
      </c>
      <c r="F137" s="1281" t="e">
        <v>#N/A</v>
      </c>
      <c r="G137" s="1288">
        <v>0</v>
      </c>
      <c r="H137" s="1285">
        <v>2924</v>
      </c>
      <c r="I137" s="1278" t="e">
        <v>#N/A</v>
      </c>
      <c r="J137" s="1279" t="e">
        <v>#N/A</v>
      </c>
      <c r="K137" s="1286">
        <v>8888</v>
      </c>
      <c r="L137" s="1278" t="e">
        <v>#N/A</v>
      </c>
      <c r="M137" s="1288">
        <v>25</v>
      </c>
      <c r="N137" s="1285">
        <v>28226</v>
      </c>
      <c r="O137" s="1278" t="e">
        <v>#N/A</v>
      </c>
      <c r="P137" s="1279" t="e">
        <v>#N/A</v>
      </c>
      <c r="Q137" s="1286">
        <v>82810</v>
      </c>
      <c r="R137" s="1281" t="e">
        <v>#N/A</v>
      </c>
      <c r="S137" s="1301">
        <v>144</v>
      </c>
    </row>
    <row r="138" spans="1:19" x14ac:dyDescent="0.2">
      <c r="A138" s="453">
        <f t="shared" si="1"/>
        <v>2004.09</v>
      </c>
      <c r="B138" s="1277" t="e">
        <v>#N/A</v>
      </c>
      <c r="C138" s="1278" t="e">
        <v>#N/A</v>
      </c>
      <c r="D138" s="1279" t="e">
        <v>#N/A</v>
      </c>
      <c r="E138" s="1286">
        <v>933</v>
      </c>
      <c r="F138" s="1281" t="e">
        <v>#N/A</v>
      </c>
      <c r="G138" s="1288">
        <v>1</v>
      </c>
      <c r="H138" s="1285">
        <v>3067</v>
      </c>
      <c r="I138" s="1278" t="e">
        <v>#N/A</v>
      </c>
      <c r="J138" s="1279" t="e">
        <v>#N/A</v>
      </c>
      <c r="K138" s="1286">
        <v>8889</v>
      </c>
      <c r="L138" s="1278" t="e">
        <v>#N/A</v>
      </c>
      <c r="M138" s="1288">
        <v>31</v>
      </c>
      <c r="N138" s="1285">
        <v>28411</v>
      </c>
      <c r="O138" s="1278" t="e">
        <v>#N/A</v>
      </c>
      <c r="P138" s="1279" t="e">
        <v>#N/A</v>
      </c>
      <c r="Q138" s="1286">
        <v>83761</v>
      </c>
      <c r="R138" s="1281" t="e">
        <v>#N/A</v>
      </c>
      <c r="S138" s="1301">
        <v>174</v>
      </c>
    </row>
    <row r="139" spans="1:19" x14ac:dyDescent="0.2">
      <c r="A139" s="453">
        <f t="shared" ref="A139:A202" si="2">A151-1</f>
        <v>2004.1</v>
      </c>
      <c r="B139" s="1277" t="e">
        <v>#N/A</v>
      </c>
      <c r="C139" s="1278" t="e">
        <v>#N/A</v>
      </c>
      <c r="D139" s="1279" t="e">
        <v>#N/A</v>
      </c>
      <c r="E139" s="1286">
        <v>849</v>
      </c>
      <c r="F139" s="1281" t="e">
        <v>#N/A</v>
      </c>
      <c r="G139" s="1288">
        <v>2</v>
      </c>
      <c r="H139" s="1285">
        <v>2483</v>
      </c>
      <c r="I139" s="1278" t="e">
        <v>#N/A</v>
      </c>
      <c r="J139" s="1279" t="e">
        <v>#N/A</v>
      </c>
      <c r="K139" s="1286">
        <v>7705</v>
      </c>
      <c r="L139" s="1278" t="e">
        <v>#N/A</v>
      </c>
      <c r="M139" s="1288">
        <v>32</v>
      </c>
      <c r="N139" s="1285">
        <v>24790</v>
      </c>
      <c r="O139" s="1278" t="e">
        <v>#N/A</v>
      </c>
      <c r="P139" s="1279" t="e">
        <v>#N/A</v>
      </c>
      <c r="Q139" s="1286">
        <v>75972</v>
      </c>
      <c r="R139" s="1281" t="e">
        <v>#N/A</v>
      </c>
      <c r="S139" s="1301">
        <v>192</v>
      </c>
    </row>
    <row r="140" spans="1:19" x14ac:dyDescent="0.2">
      <c r="A140" s="453">
        <f t="shared" si="2"/>
        <v>2004.11</v>
      </c>
      <c r="B140" s="1277" t="e">
        <v>#N/A</v>
      </c>
      <c r="C140" s="1278" t="e">
        <v>#N/A</v>
      </c>
      <c r="D140" s="1279" t="e">
        <v>#N/A</v>
      </c>
      <c r="E140" s="1286">
        <v>959</v>
      </c>
      <c r="F140" s="1281" t="e">
        <v>#N/A</v>
      </c>
      <c r="G140" s="1288">
        <v>0</v>
      </c>
      <c r="H140" s="1285">
        <v>2198</v>
      </c>
      <c r="I140" s="1278" t="e">
        <v>#N/A</v>
      </c>
      <c r="J140" s="1279" t="e">
        <v>#N/A</v>
      </c>
      <c r="K140" s="1286">
        <v>8360</v>
      </c>
      <c r="L140" s="1278" t="e">
        <v>#N/A</v>
      </c>
      <c r="M140" s="1288">
        <v>66</v>
      </c>
      <c r="N140" s="1285">
        <v>23267</v>
      </c>
      <c r="O140" s="1278" t="e">
        <v>#N/A</v>
      </c>
      <c r="P140" s="1279" t="e">
        <v>#N/A</v>
      </c>
      <c r="Q140" s="1286">
        <v>83529</v>
      </c>
      <c r="R140" s="1281" t="e">
        <v>#N/A</v>
      </c>
      <c r="S140" s="1301">
        <v>193</v>
      </c>
    </row>
    <row r="141" spans="1:19" x14ac:dyDescent="0.2">
      <c r="A141" s="453">
        <f t="shared" si="2"/>
        <v>2004.12</v>
      </c>
      <c r="B141" s="1277" t="e">
        <v>#N/A</v>
      </c>
      <c r="C141" s="1278" t="e">
        <v>#N/A</v>
      </c>
      <c r="D141" s="1279" t="e">
        <v>#N/A</v>
      </c>
      <c r="E141" s="1286">
        <v>932</v>
      </c>
      <c r="F141" s="1281" t="e">
        <v>#N/A</v>
      </c>
      <c r="G141" s="1288">
        <v>0</v>
      </c>
      <c r="H141" s="1285">
        <v>909</v>
      </c>
      <c r="I141" s="1278" t="e">
        <v>#N/A</v>
      </c>
      <c r="J141" s="1279" t="e">
        <v>#N/A</v>
      </c>
      <c r="K141" s="1286">
        <v>8325</v>
      </c>
      <c r="L141" s="1278" t="e">
        <v>#N/A</v>
      </c>
      <c r="M141" s="1288">
        <v>16</v>
      </c>
      <c r="N141" s="1285">
        <v>12635</v>
      </c>
      <c r="O141" s="1278" t="e">
        <v>#N/A</v>
      </c>
      <c r="P141" s="1279" t="e">
        <v>#N/A</v>
      </c>
      <c r="Q141" s="1286">
        <v>82984</v>
      </c>
      <c r="R141" s="1281" t="e">
        <v>#N/A</v>
      </c>
      <c r="S141" s="1301">
        <v>145</v>
      </c>
    </row>
    <row r="142" spans="1:19" x14ac:dyDescent="0.2">
      <c r="A142" s="453">
        <f t="shared" si="2"/>
        <v>2005.01</v>
      </c>
      <c r="B142" s="1277" t="e">
        <v>#N/A</v>
      </c>
      <c r="C142" s="1278" t="e">
        <v>#N/A</v>
      </c>
      <c r="D142" s="1279" t="e">
        <v>#N/A</v>
      </c>
      <c r="E142" s="1286">
        <v>908</v>
      </c>
      <c r="F142" s="1281" t="e">
        <v>#N/A</v>
      </c>
      <c r="G142" s="1288">
        <v>1</v>
      </c>
      <c r="H142" s="1285">
        <v>5828</v>
      </c>
      <c r="I142" s="1278" t="e">
        <v>#N/A</v>
      </c>
      <c r="J142" s="1279" t="e">
        <v>#N/A</v>
      </c>
      <c r="K142" s="1286">
        <v>7653</v>
      </c>
      <c r="L142" s="1278" t="e">
        <v>#N/A</v>
      </c>
      <c r="M142" s="1288">
        <v>34</v>
      </c>
      <c r="N142" s="1285">
        <v>53721</v>
      </c>
      <c r="O142" s="1278" t="e">
        <v>#N/A</v>
      </c>
      <c r="P142" s="1279" t="e">
        <v>#N/A</v>
      </c>
      <c r="Q142" s="1286">
        <v>77883</v>
      </c>
      <c r="R142" s="1281" t="e">
        <v>#N/A</v>
      </c>
      <c r="S142" s="1301">
        <v>177</v>
      </c>
    </row>
    <row r="143" spans="1:19" x14ac:dyDescent="0.2">
      <c r="A143" s="453">
        <f t="shared" si="2"/>
        <v>2005.02</v>
      </c>
      <c r="B143" s="1277" t="e">
        <v>#N/A</v>
      </c>
      <c r="C143" s="1278" t="e">
        <v>#N/A</v>
      </c>
      <c r="D143" s="1279" t="e">
        <v>#N/A</v>
      </c>
      <c r="E143" s="1286">
        <v>838</v>
      </c>
      <c r="F143" s="1281" t="e">
        <v>#N/A</v>
      </c>
      <c r="G143" s="1288">
        <v>0</v>
      </c>
      <c r="H143" s="1285">
        <v>2768</v>
      </c>
      <c r="I143" s="1278" t="e">
        <v>#N/A</v>
      </c>
      <c r="J143" s="1279" t="e">
        <v>#N/A</v>
      </c>
      <c r="K143" s="1286">
        <v>7413</v>
      </c>
      <c r="L143" s="1278" t="e">
        <v>#N/A</v>
      </c>
      <c r="M143" s="1288">
        <v>21</v>
      </c>
      <c r="N143" s="1285">
        <v>27129</v>
      </c>
      <c r="O143" s="1278" t="e">
        <v>#N/A</v>
      </c>
      <c r="P143" s="1279" t="e">
        <v>#N/A</v>
      </c>
      <c r="Q143" s="1286">
        <v>74863</v>
      </c>
      <c r="R143" s="1281" t="e">
        <v>#N/A</v>
      </c>
      <c r="S143" s="1301">
        <v>142</v>
      </c>
    </row>
    <row r="144" spans="1:19" x14ac:dyDescent="0.2">
      <c r="A144" s="453">
        <f t="shared" si="2"/>
        <v>2005.03</v>
      </c>
      <c r="B144" s="1277" t="e">
        <v>#N/A</v>
      </c>
      <c r="C144" s="1278" t="e">
        <v>#N/A</v>
      </c>
      <c r="D144" s="1279" t="e">
        <v>#N/A</v>
      </c>
      <c r="E144" s="1286">
        <v>829</v>
      </c>
      <c r="F144" s="1281" t="e">
        <v>#N/A</v>
      </c>
      <c r="G144" s="1288">
        <v>0</v>
      </c>
      <c r="H144" s="1285">
        <v>3085</v>
      </c>
      <c r="I144" s="1278" t="e">
        <v>#N/A</v>
      </c>
      <c r="J144" s="1279" t="e">
        <v>#N/A</v>
      </c>
      <c r="K144" s="1286">
        <v>7912</v>
      </c>
      <c r="L144" s="1278" t="e">
        <v>#N/A</v>
      </c>
      <c r="M144" s="1288">
        <v>17</v>
      </c>
      <c r="N144" s="1285">
        <v>31050</v>
      </c>
      <c r="O144" s="1278" t="e">
        <v>#N/A</v>
      </c>
      <c r="P144" s="1279" t="e">
        <v>#N/A</v>
      </c>
      <c r="Q144" s="1286">
        <v>81414</v>
      </c>
      <c r="R144" s="1281" t="e">
        <v>#N/A</v>
      </c>
      <c r="S144" s="1301">
        <v>208</v>
      </c>
    </row>
    <row r="145" spans="1:19" x14ac:dyDescent="0.2">
      <c r="A145" s="453">
        <f t="shared" si="2"/>
        <v>2005.04</v>
      </c>
      <c r="B145" s="1277" t="e">
        <v>#N/A</v>
      </c>
      <c r="C145" s="1278" t="e">
        <v>#N/A</v>
      </c>
      <c r="D145" s="1279" t="e">
        <v>#N/A</v>
      </c>
      <c r="E145" s="1286">
        <v>914</v>
      </c>
      <c r="F145" s="1281" t="e">
        <v>#N/A</v>
      </c>
      <c r="G145" s="1288">
        <v>0</v>
      </c>
      <c r="H145" s="1285">
        <v>3175</v>
      </c>
      <c r="I145" s="1278" t="e">
        <v>#N/A</v>
      </c>
      <c r="J145" s="1279" t="e">
        <v>#N/A</v>
      </c>
      <c r="K145" s="1286">
        <v>7991</v>
      </c>
      <c r="L145" s="1278" t="e">
        <v>#N/A</v>
      </c>
      <c r="M145" s="1288">
        <v>17</v>
      </c>
      <c r="N145" s="1285">
        <v>33139</v>
      </c>
      <c r="O145" s="1278" t="e">
        <v>#N/A</v>
      </c>
      <c r="P145" s="1279" t="e">
        <v>#N/A</v>
      </c>
      <c r="Q145" s="1286">
        <v>83175</v>
      </c>
      <c r="R145" s="1281" t="e">
        <v>#N/A</v>
      </c>
      <c r="S145" s="1301">
        <v>124</v>
      </c>
    </row>
    <row r="146" spans="1:19" x14ac:dyDescent="0.2">
      <c r="A146" s="453">
        <f t="shared" si="2"/>
        <v>2005.05</v>
      </c>
      <c r="B146" s="1277" t="e">
        <v>#N/A</v>
      </c>
      <c r="C146" s="1278" t="e">
        <v>#N/A</v>
      </c>
      <c r="D146" s="1279" t="e">
        <v>#N/A</v>
      </c>
      <c r="E146" s="1286">
        <v>987</v>
      </c>
      <c r="F146" s="1281" t="e">
        <v>#N/A</v>
      </c>
      <c r="G146" s="1288">
        <v>1</v>
      </c>
      <c r="H146" s="1285">
        <v>3334</v>
      </c>
      <c r="I146" s="1278" t="e">
        <v>#N/A</v>
      </c>
      <c r="J146" s="1279" t="e">
        <v>#N/A</v>
      </c>
      <c r="K146" s="1286">
        <v>8841</v>
      </c>
      <c r="L146" s="1278" t="e">
        <v>#N/A</v>
      </c>
      <c r="M146" s="1288">
        <v>31</v>
      </c>
      <c r="N146" s="1285">
        <v>33596</v>
      </c>
      <c r="O146" s="1278" t="e">
        <v>#N/A</v>
      </c>
      <c r="P146" s="1279" t="e">
        <v>#N/A</v>
      </c>
      <c r="Q146" s="1286">
        <v>88210</v>
      </c>
      <c r="R146" s="1281" t="e">
        <v>#N/A</v>
      </c>
      <c r="S146" s="1301">
        <v>163</v>
      </c>
    </row>
    <row r="147" spans="1:19" x14ac:dyDescent="0.2">
      <c r="A147" s="453">
        <f t="shared" si="2"/>
        <v>2005.06</v>
      </c>
      <c r="B147" s="1277" t="e">
        <v>#N/A</v>
      </c>
      <c r="C147" s="1278" t="e">
        <v>#N/A</v>
      </c>
      <c r="D147" s="1279" t="e">
        <v>#N/A</v>
      </c>
      <c r="E147" s="1286">
        <v>881</v>
      </c>
      <c r="F147" s="1281" t="e">
        <v>#N/A</v>
      </c>
      <c r="G147" s="1288">
        <v>0</v>
      </c>
      <c r="H147" s="1285">
        <v>3255</v>
      </c>
      <c r="I147" s="1278" t="e">
        <v>#N/A</v>
      </c>
      <c r="J147" s="1279" t="e">
        <v>#N/A</v>
      </c>
      <c r="K147" s="1286">
        <v>9082</v>
      </c>
      <c r="L147" s="1278" t="e">
        <v>#N/A</v>
      </c>
      <c r="M147" s="1288">
        <v>15</v>
      </c>
      <c r="N147" s="1285">
        <v>32899</v>
      </c>
      <c r="O147" s="1278" t="e">
        <v>#N/A</v>
      </c>
      <c r="P147" s="1279" t="e">
        <v>#N/A</v>
      </c>
      <c r="Q147" s="1286">
        <v>86489</v>
      </c>
      <c r="R147" s="1281" t="e">
        <v>#N/A</v>
      </c>
      <c r="S147" s="1301">
        <v>147</v>
      </c>
    </row>
    <row r="148" spans="1:19" x14ac:dyDescent="0.2">
      <c r="A148" s="453">
        <f t="shared" si="2"/>
        <v>2005.07</v>
      </c>
      <c r="B148" s="1277" t="e">
        <v>#N/A</v>
      </c>
      <c r="C148" s="1278" t="e">
        <v>#N/A</v>
      </c>
      <c r="D148" s="1279" t="e">
        <v>#N/A</v>
      </c>
      <c r="E148" s="1286">
        <v>978</v>
      </c>
      <c r="F148" s="1281" t="e">
        <v>#N/A</v>
      </c>
      <c r="G148" s="1288">
        <v>0</v>
      </c>
      <c r="H148" s="1285">
        <v>3477</v>
      </c>
      <c r="I148" s="1278" t="e">
        <v>#N/A</v>
      </c>
      <c r="J148" s="1279" t="e">
        <v>#N/A</v>
      </c>
      <c r="K148" s="1286">
        <v>9304</v>
      </c>
      <c r="L148" s="1278" t="e">
        <v>#N/A</v>
      </c>
      <c r="M148" s="1288">
        <v>22</v>
      </c>
      <c r="N148" s="1285">
        <v>34385</v>
      </c>
      <c r="O148" s="1278" t="e">
        <v>#N/A</v>
      </c>
      <c r="P148" s="1279" t="e">
        <v>#N/A</v>
      </c>
      <c r="Q148" s="1286">
        <v>88926</v>
      </c>
      <c r="R148" s="1281" t="e">
        <v>#N/A</v>
      </c>
      <c r="S148" s="1301">
        <v>186</v>
      </c>
    </row>
    <row r="149" spans="1:19" x14ac:dyDescent="0.2">
      <c r="A149" s="453">
        <f t="shared" si="2"/>
        <v>2005.08</v>
      </c>
      <c r="B149" s="1277" t="e">
        <v>#N/A</v>
      </c>
      <c r="C149" s="1278" t="e">
        <v>#N/A</v>
      </c>
      <c r="D149" s="1279" t="e">
        <v>#N/A</v>
      </c>
      <c r="E149" s="1286">
        <v>1141</v>
      </c>
      <c r="F149" s="1281" t="e">
        <v>#N/A</v>
      </c>
      <c r="G149" s="1288">
        <v>0</v>
      </c>
      <c r="H149" s="1285">
        <v>3269</v>
      </c>
      <c r="I149" s="1278" t="e">
        <v>#N/A</v>
      </c>
      <c r="J149" s="1279" t="e">
        <v>#N/A</v>
      </c>
      <c r="K149" s="1286">
        <v>10113</v>
      </c>
      <c r="L149" s="1278" t="e">
        <v>#N/A</v>
      </c>
      <c r="M149" s="1288">
        <v>27</v>
      </c>
      <c r="N149" s="1285">
        <v>32009</v>
      </c>
      <c r="O149" s="1278" t="e">
        <v>#N/A</v>
      </c>
      <c r="P149" s="1279" t="e">
        <v>#N/A</v>
      </c>
      <c r="Q149" s="1286">
        <v>95352</v>
      </c>
      <c r="R149" s="1281" t="e">
        <v>#N/A</v>
      </c>
      <c r="S149" s="1301">
        <v>188</v>
      </c>
    </row>
    <row r="150" spans="1:19" x14ac:dyDescent="0.2">
      <c r="A150" s="453">
        <f t="shared" si="2"/>
        <v>2005.09</v>
      </c>
      <c r="B150" s="1277" t="e">
        <v>#N/A</v>
      </c>
      <c r="C150" s="1278" t="e">
        <v>#N/A</v>
      </c>
      <c r="D150" s="1279" t="e">
        <v>#N/A</v>
      </c>
      <c r="E150" s="1286">
        <v>1089</v>
      </c>
      <c r="F150" s="1281" t="e">
        <v>#N/A</v>
      </c>
      <c r="G150" s="1288">
        <v>0</v>
      </c>
      <c r="H150" s="1285">
        <v>3617</v>
      </c>
      <c r="I150" s="1278" t="e">
        <v>#N/A</v>
      </c>
      <c r="J150" s="1279" t="e">
        <v>#N/A</v>
      </c>
      <c r="K150" s="1286">
        <v>10045</v>
      </c>
      <c r="L150" s="1278" t="e">
        <v>#N/A</v>
      </c>
      <c r="M150" s="1288">
        <v>25</v>
      </c>
      <c r="N150" s="1285">
        <v>36248</v>
      </c>
      <c r="O150" s="1278" t="e">
        <v>#N/A</v>
      </c>
      <c r="P150" s="1279" t="e">
        <v>#N/A</v>
      </c>
      <c r="Q150" s="1286">
        <v>95630</v>
      </c>
      <c r="R150" s="1281" t="e">
        <v>#N/A</v>
      </c>
      <c r="S150" s="1301">
        <v>229</v>
      </c>
    </row>
    <row r="151" spans="1:19" x14ac:dyDescent="0.2">
      <c r="A151" s="453">
        <f t="shared" si="2"/>
        <v>2005.1</v>
      </c>
      <c r="B151" s="1277" t="e">
        <v>#N/A</v>
      </c>
      <c r="C151" s="1278" t="e">
        <v>#N/A</v>
      </c>
      <c r="D151" s="1279" t="e">
        <v>#N/A</v>
      </c>
      <c r="E151" s="1286">
        <v>1035</v>
      </c>
      <c r="F151" s="1281" t="e">
        <v>#N/A</v>
      </c>
      <c r="G151" s="1288">
        <v>1</v>
      </c>
      <c r="H151" s="1285">
        <v>2864</v>
      </c>
      <c r="I151" s="1278" t="e">
        <v>#N/A</v>
      </c>
      <c r="J151" s="1279" t="e">
        <v>#N/A</v>
      </c>
      <c r="K151" s="1286">
        <v>8789</v>
      </c>
      <c r="L151" s="1278" t="e">
        <v>#N/A</v>
      </c>
      <c r="M151" s="1288">
        <v>23</v>
      </c>
      <c r="N151" s="1285">
        <v>30759</v>
      </c>
      <c r="O151" s="1278" t="e">
        <v>#N/A</v>
      </c>
      <c r="P151" s="1279" t="e">
        <v>#N/A</v>
      </c>
      <c r="Q151" s="1286">
        <v>86703</v>
      </c>
      <c r="R151" s="1281" t="e">
        <v>#N/A</v>
      </c>
      <c r="S151" s="1301">
        <v>222</v>
      </c>
    </row>
    <row r="152" spans="1:19" x14ac:dyDescent="0.2">
      <c r="A152" s="453">
        <f t="shared" si="2"/>
        <v>2005.11</v>
      </c>
      <c r="B152" s="1277" t="e">
        <v>#N/A</v>
      </c>
      <c r="C152" s="1278" t="e">
        <v>#N/A</v>
      </c>
      <c r="D152" s="1279" t="e">
        <v>#N/A</v>
      </c>
      <c r="E152" s="1286">
        <v>1060</v>
      </c>
      <c r="F152" s="1281" t="e">
        <v>#N/A</v>
      </c>
      <c r="G152" s="1288">
        <v>1</v>
      </c>
      <c r="H152" s="1285">
        <v>2450</v>
      </c>
      <c r="I152" s="1278" t="e">
        <v>#N/A</v>
      </c>
      <c r="J152" s="1279" t="e">
        <v>#N/A</v>
      </c>
      <c r="K152" s="1286">
        <v>9487</v>
      </c>
      <c r="L152" s="1278" t="e">
        <v>#N/A</v>
      </c>
      <c r="M152" s="1288">
        <v>47</v>
      </c>
      <c r="N152" s="1285">
        <v>29545</v>
      </c>
      <c r="O152" s="1278" t="e">
        <v>#N/A</v>
      </c>
      <c r="P152" s="1279" t="e">
        <v>#N/A</v>
      </c>
      <c r="Q152" s="1286">
        <v>95176</v>
      </c>
      <c r="R152" s="1281" t="e">
        <v>#N/A</v>
      </c>
      <c r="S152" s="1301">
        <v>239</v>
      </c>
    </row>
    <row r="153" spans="1:19" x14ac:dyDescent="0.2">
      <c r="A153" s="453">
        <f t="shared" si="2"/>
        <v>2005.12</v>
      </c>
      <c r="B153" s="1277" t="e">
        <v>#N/A</v>
      </c>
      <c r="C153" s="1278" t="e">
        <v>#N/A</v>
      </c>
      <c r="D153" s="1279" t="e">
        <v>#N/A</v>
      </c>
      <c r="E153" s="1286">
        <v>939</v>
      </c>
      <c r="F153" s="1281" t="e">
        <v>#N/A</v>
      </c>
      <c r="G153" s="1288">
        <v>0</v>
      </c>
      <c r="H153" s="1285">
        <v>952</v>
      </c>
      <c r="I153" s="1278" t="e">
        <v>#N/A</v>
      </c>
      <c r="J153" s="1279" t="e">
        <v>#N/A</v>
      </c>
      <c r="K153" s="1286">
        <v>7923</v>
      </c>
      <c r="L153" s="1278" t="e">
        <v>#N/A</v>
      </c>
      <c r="M153" s="1288">
        <v>39</v>
      </c>
      <c r="N153" s="1285">
        <v>14754</v>
      </c>
      <c r="O153" s="1278" t="e">
        <v>#N/A</v>
      </c>
      <c r="P153" s="1279" t="e">
        <v>#N/A</v>
      </c>
      <c r="Q153" s="1286">
        <v>80491</v>
      </c>
      <c r="R153" s="1281" t="e">
        <v>#N/A</v>
      </c>
      <c r="S153" s="1301">
        <v>164</v>
      </c>
    </row>
    <row r="154" spans="1:19" x14ac:dyDescent="0.2">
      <c r="A154" s="453">
        <f t="shared" si="2"/>
        <v>2006.01</v>
      </c>
      <c r="B154" s="1277" t="e">
        <v>#N/A</v>
      </c>
      <c r="C154" s="1278" t="e">
        <v>#N/A</v>
      </c>
      <c r="D154" s="1279" t="e">
        <v>#N/A</v>
      </c>
      <c r="E154" s="1286">
        <v>1040</v>
      </c>
      <c r="F154" s="1281" t="e">
        <v>#N/A</v>
      </c>
      <c r="G154" s="1288">
        <v>0</v>
      </c>
      <c r="H154" s="1285">
        <v>6745</v>
      </c>
      <c r="I154" s="1278" t="e">
        <v>#N/A</v>
      </c>
      <c r="J154" s="1279" t="e">
        <v>#N/A</v>
      </c>
      <c r="K154" s="1286">
        <v>9838</v>
      </c>
      <c r="L154" s="1278" t="e">
        <v>#N/A</v>
      </c>
      <c r="M154" s="1288">
        <v>25</v>
      </c>
      <c r="N154" s="1285">
        <v>66276</v>
      </c>
      <c r="O154" s="1278" t="e">
        <v>#N/A</v>
      </c>
      <c r="P154" s="1279" t="e">
        <v>#N/A</v>
      </c>
      <c r="Q154" s="1286">
        <v>105347</v>
      </c>
      <c r="R154" s="1281" t="e">
        <v>#N/A</v>
      </c>
      <c r="S154" s="1301">
        <v>251</v>
      </c>
    </row>
    <row r="155" spans="1:19" x14ac:dyDescent="0.2">
      <c r="A155" s="453">
        <f t="shared" si="2"/>
        <v>2006.02</v>
      </c>
      <c r="B155" s="1277" t="e">
        <v>#N/A</v>
      </c>
      <c r="C155" s="1278" t="e">
        <v>#N/A</v>
      </c>
      <c r="D155" s="1279" t="e">
        <v>#N/A</v>
      </c>
      <c r="E155" s="1286">
        <v>914</v>
      </c>
      <c r="F155" s="1281" t="e">
        <v>#N/A</v>
      </c>
      <c r="G155" s="1288">
        <v>0</v>
      </c>
      <c r="H155" s="1285">
        <v>3047</v>
      </c>
      <c r="I155" s="1278" t="e">
        <v>#N/A</v>
      </c>
      <c r="J155" s="1279" t="e">
        <v>#N/A</v>
      </c>
      <c r="K155" s="1286">
        <v>8382</v>
      </c>
      <c r="L155" s="1278" t="e">
        <v>#N/A</v>
      </c>
      <c r="M155" s="1288">
        <v>22</v>
      </c>
      <c r="N155" s="1285">
        <v>32754</v>
      </c>
      <c r="O155" s="1278" t="e">
        <v>#N/A</v>
      </c>
      <c r="P155" s="1279" t="e">
        <v>#N/A</v>
      </c>
      <c r="Q155" s="1286">
        <v>87601</v>
      </c>
      <c r="R155" s="1281" t="e">
        <v>#N/A</v>
      </c>
      <c r="S155" s="1301">
        <v>144</v>
      </c>
    </row>
    <row r="156" spans="1:19" x14ac:dyDescent="0.2">
      <c r="A156" s="453">
        <f t="shared" si="2"/>
        <v>2006.03</v>
      </c>
      <c r="B156" s="1277" t="e">
        <v>#N/A</v>
      </c>
      <c r="C156" s="1278" t="e">
        <v>#N/A</v>
      </c>
      <c r="D156" s="1279" t="e">
        <v>#N/A</v>
      </c>
      <c r="E156" s="1286">
        <v>1080</v>
      </c>
      <c r="F156" s="1281" t="e">
        <v>#N/A</v>
      </c>
      <c r="G156" s="1288">
        <v>2</v>
      </c>
      <c r="H156" s="1285">
        <v>3562</v>
      </c>
      <c r="I156" s="1278" t="e">
        <v>#N/A</v>
      </c>
      <c r="J156" s="1279" t="e">
        <v>#N/A</v>
      </c>
      <c r="K156" s="1286">
        <v>9331</v>
      </c>
      <c r="L156" s="1278" t="e">
        <v>#N/A</v>
      </c>
      <c r="M156" s="1288">
        <v>27</v>
      </c>
      <c r="N156" s="1285">
        <v>40837</v>
      </c>
      <c r="O156" s="1278" t="e">
        <v>#N/A</v>
      </c>
      <c r="P156" s="1279" t="e">
        <v>#N/A</v>
      </c>
      <c r="Q156" s="1286">
        <v>99397</v>
      </c>
      <c r="R156" s="1281" t="e">
        <v>#N/A</v>
      </c>
      <c r="S156" s="1301">
        <v>213</v>
      </c>
    </row>
    <row r="157" spans="1:19" x14ac:dyDescent="0.2">
      <c r="A157" s="453">
        <f t="shared" si="2"/>
        <v>2006.04</v>
      </c>
      <c r="B157" s="1277" t="e">
        <v>#N/A</v>
      </c>
      <c r="C157" s="1278" t="e">
        <v>#N/A</v>
      </c>
      <c r="D157" s="1279" t="e">
        <v>#N/A</v>
      </c>
      <c r="E157" s="1286">
        <v>1043</v>
      </c>
      <c r="F157" s="1281" t="e">
        <v>#N/A</v>
      </c>
      <c r="G157" s="1288">
        <v>0</v>
      </c>
      <c r="H157" s="1285">
        <v>3222</v>
      </c>
      <c r="I157" s="1278" t="e">
        <v>#N/A</v>
      </c>
      <c r="J157" s="1279" t="e">
        <v>#N/A</v>
      </c>
      <c r="K157" s="1286">
        <v>8581</v>
      </c>
      <c r="L157" s="1278" t="e">
        <v>#N/A</v>
      </c>
      <c r="M157" s="1288">
        <v>25</v>
      </c>
      <c r="N157" s="1285">
        <v>34671</v>
      </c>
      <c r="O157" s="1278" t="e">
        <v>#N/A</v>
      </c>
      <c r="P157" s="1279" t="e">
        <v>#N/A</v>
      </c>
      <c r="Q157" s="1286">
        <v>90044</v>
      </c>
      <c r="R157" s="1281" t="e">
        <v>#N/A</v>
      </c>
      <c r="S157" s="1301">
        <v>170</v>
      </c>
    </row>
    <row r="158" spans="1:19" x14ac:dyDescent="0.2">
      <c r="A158" s="453">
        <f t="shared" si="2"/>
        <v>2006.05</v>
      </c>
      <c r="B158" s="1277" t="e">
        <v>#N/A</v>
      </c>
      <c r="C158" s="1278" t="e">
        <v>#N/A</v>
      </c>
      <c r="D158" s="1279" t="e">
        <v>#N/A</v>
      </c>
      <c r="E158" s="1286">
        <v>1098</v>
      </c>
      <c r="F158" s="1281" t="e">
        <v>#N/A</v>
      </c>
      <c r="G158" s="1288">
        <v>1</v>
      </c>
      <c r="H158" s="1285">
        <v>3517</v>
      </c>
      <c r="I158" s="1278" t="e">
        <v>#N/A</v>
      </c>
      <c r="J158" s="1279" t="e">
        <v>#N/A</v>
      </c>
      <c r="K158" s="1286">
        <v>9913</v>
      </c>
      <c r="L158" s="1278" t="e">
        <v>#N/A</v>
      </c>
      <c r="M158" s="1288">
        <v>28</v>
      </c>
      <c r="N158" s="1285">
        <v>38660</v>
      </c>
      <c r="O158" s="1278" t="e">
        <v>#N/A</v>
      </c>
      <c r="P158" s="1279" t="e">
        <v>#N/A</v>
      </c>
      <c r="Q158" s="1286">
        <v>104729</v>
      </c>
      <c r="R158" s="1281" t="e">
        <v>#N/A</v>
      </c>
      <c r="S158" s="1301">
        <v>189</v>
      </c>
    </row>
    <row r="159" spans="1:19" x14ac:dyDescent="0.2">
      <c r="A159" s="453">
        <f t="shared" si="2"/>
        <v>2006.06</v>
      </c>
      <c r="B159" s="1277" t="e">
        <v>#N/A</v>
      </c>
      <c r="C159" s="1278" t="e">
        <v>#N/A</v>
      </c>
      <c r="D159" s="1279" t="e">
        <v>#N/A</v>
      </c>
      <c r="E159" s="1286">
        <v>1261</v>
      </c>
      <c r="F159" s="1281" t="e">
        <v>#N/A</v>
      </c>
      <c r="G159" s="1288">
        <v>0</v>
      </c>
      <c r="H159" s="1285">
        <v>3289</v>
      </c>
      <c r="I159" s="1278" t="e">
        <v>#N/A</v>
      </c>
      <c r="J159" s="1279" t="e">
        <v>#N/A</v>
      </c>
      <c r="K159" s="1286">
        <v>9697</v>
      </c>
      <c r="L159" s="1278" t="e">
        <v>#N/A</v>
      </c>
      <c r="M159" s="1288">
        <v>18</v>
      </c>
      <c r="N159" s="1285">
        <v>36832</v>
      </c>
      <c r="O159" s="1278" t="e">
        <v>#N/A</v>
      </c>
      <c r="P159" s="1279" t="e">
        <v>#N/A</v>
      </c>
      <c r="Q159" s="1286">
        <v>99445</v>
      </c>
      <c r="R159" s="1281" t="e">
        <v>#N/A</v>
      </c>
      <c r="S159" s="1301">
        <v>181</v>
      </c>
    </row>
    <row r="160" spans="1:19" x14ac:dyDescent="0.2">
      <c r="A160" s="453">
        <f t="shared" si="2"/>
        <v>2006.07</v>
      </c>
      <c r="B160" s="1277" t="e">
        <v>#N/A</v>
      </c>
      <c r="C160" s="1278" t="e">
        <v>#N/A</v>
      </c>
      <c r="D160" s="1279" t="e">
        <v>#N/A</v>
      </c>
      <c r="E160" s="1286">
        <v>1279</v>
      </c>
      <c r="F160" s="1281" t="e">
        <v>#N/A</v>
      </c>
      <c r="G160" s="1288">
        <v>0</v>
      </c>
      <c r="H160" s="1285">
        <v>3343</v>
      </c>
      <c r="I160" s="1278" t="e">
        <v>#N/A</v>
      </c>
      <c r="J160" s="1279" t="e">
        <v>#N/A</v>
      </c>
      <c r="K160" s="1286">
        <v>10587</v>
      </c>
      <c r="L160" s="1278" t="e">
        <v>#N/A</v>
      </c>
      <c r="M160" s="1288">
        <v>21</v>
      </c>
      <c r="N160" s="1285">
        <v>37141</v>
      </c>
      <c r="O160" s="1278" t="e">
        <v>#N/A</v>
      </c>
      <c r="P160" s="1279" t="e">
        <v>#N/A</v>
      </c>
      <c r="Q160" s="1286">
        <v>109664</v>
      </c>
      <c r="R160" s="1281" t="e">
        <v>#N/A</v>
      </c>
      <c r="S160" s="1301">
        <v>159</v>
      </c>
    </row>
    <row r="161" spans="1:19" x14ac:dyDescent="0.2">
      <c r="A161" s="453">
        <f t="shared" si="2"/>
        <v>2006.08</v>
      </c>
      <c r="B161" s="1277" t="e">
        <v>#N/A</v>
      </c>
      <c r="C161" s="1278" t="e">
        <v>#N/A</v>
      </c>
      <c r="D161" s="1279" t="e">
        <v>#N/A</v>
      </c>
      <c r="E161" s="1286">
        <v>1372</v>
      </c>
      <c r="F161" s="1281" t="e">
        <v>#N/A</v>
      </c>
      <c r="G161" s="1288">
        <v>0</v>
      </c>
      <c r="H161" s="1285">
        <v>3760</v>
      </c>
      <c r="I161" s="1278" t="e">
        <v>#N/A</v>
      </c>
      <c r="J161" s="1279" t="e">
        <v>#N/A</v>
      </c>
      <c r="K161" s="1286">
        <v>11227</v>
      </c>
      <c r="L161" s="1278" t="e">
        <v>#N/A</v>
      </c>
      <c r="M161" s="1288">
        <v>38</v>
      </c>
      <c r="N161" s="1285">
        <v>39587</v>
      </c>
      <c r="O161" s="1278" t="e">
        <v>#N/A</v>
      </c>
      <c r="P161" s="1279" t="e">
        <v>#N/A</v>
      </c>
      <c r="Q161" s="1286">
        <v>115339</v>
      </c>
      <c r="R161" s="1281" t="e">
        <v>#N/A</v>
      </c>
      <c r="S161" s="1301">
        <v>198</v>
      </c>
    </row>
    <row r="162" spans="1:19" x14ac:dyDescent="0.2">
      <c r="A162" s="453">
        <f t="shared" si="2"/>
        <v>2006.09</v>
      </c>
      <c r="B162" s="1277" t="e">
        <v>#N/A</v>
      </c>
      <c r="C162" s="1278" t="e">
        <v>#N/A</v>
      </c>
      <c r="D162" s="1279" t="e">
        <v>#N/A</v>
      </c>
      <c r="E162" s="1286">
        <v>1271</v>
      </c>
      <c r="F162" s="1281" t="e">
        <v>#N/A</v>
      </c>
      <c r="G162" s="1288">
        <v>1</v>
      </c>
      <c r="H162" s="1285">
        <v>3582</v>
      </c>
      <c r="I162" s="1278" t="e">
        <v>#N/A</v>
      </c>
      <c r="J162" s="1279" t="e">
        <v>#N/A</v>
      </c>
      <c r="K162" s="1286">
        <v>10937</v>
      </c>
      <c r="L162" s="1278" t="e">
        <v>#N/A</v>
      </c>
      <c r="M162" s="1288">
        <v>41</v>
      </c>
      <c r="N162" s="1285">
        <v>39809</v>
      </c>
      <c r="O162" s="1278" t="e">
        <v>#N/A</v>
      </c>
      <c r="P162" s="1279" t="e">
        <v>#N/A</v>
      </c>
      <c r="Q162" s="1286">
        <v>109209</v>
      </c>
      <c r="R162" s="1281" t="e">
        <v>#N/A</v>
      </c>
      <c r="S162" s="1301">
        <v>237</v>
      </c>
    </row>
    <row r="163" spans="1:19" x14ac:dyDescent="0.2">
      <c r="A163" s="453">
        <f t="shared" si="2"/>
        <v>2006.1</v>
      </c>
      <c r="B163" s="1277" t="e">
        <v>#N/A</v>
      </c>
      <c r="C163" s="1278" t="e">
        <v>#N/A</v>
      </c>
      <c r="D163" s="1279" t="e">
        <v>#N/A</v>
      </c>
      <c r="E163" s="1286">
        <v>1226</v>
      </c>
      <c r="F163" s="1281" t="e">
        <v>#N/A</v>
      </c>
      <c r="G163" s="1288">
        <v>0</v>
      </c>
      <c r="H163" s="1285">
        <v>3333</v>
      </c>
      <c r="I163" s="1278" t="e">
        <v>#N/A</v>
      </c>
      <c r="J163" s="1279" t="e">
        <v>#N/A</v>
      </c>
      <c r="K163" s="1286">
        <v>10018</v>
      </c>
      <c r="L163" s="1278" t="e">
        <v>#N/A</v>
      </c>
      <c r="M163" s="1288">
        <v>30</v>
      </c>
      <c r="N163" s="1285">
        <v>36157</v>
      </c>
      <c r="O163" s="1278" t="e">
        <v>#N/A</v>
      </c>
      <c r="P163" s="1279" t="e">
        <v>#N/A</v>
      </c>
      <c r="Q163" s="1286">
        <v>106340</v>
      </c>
      <c r="R163" s="1281" t="e">
        <v>#N/A</v>
      </c>
      <c r="S163" s="1301">
        <v>257</v>
      </c>
    </row>
    <row r="164" spans="1:19" x14ac:dyDescent="0.2">
      <c r="A164" s="453">
        <f t="shared" si="2"/>
        <v>2006.11</v>
      </c>
      <c r="B164" s="1277" t="e">
        <v>#N/A</v>
      </c>
      <c r="C164" s="1278" t="e">
        <v>#N/A</v>
      </c>
      <c r="D164" s="1279" t="e">
        <v>#N/A</v>
      </c>
      <c r="E164" s="1286">
        <v>1225</v>
      </c>
      <c r="F164" s="1281" t="e">
        <v>#N/A</v>
      </c>
      <c r="G164" s="1288">
        <v>0</v>
      </c>
      <c r="H164" s="1285">
        <v>2569</v>
      </c>
      <c r="I164" s="1278" t="e">
        <v>#N/A</v>
      </c>
      <c r="J164" s="1279" t="e">
        <v>#N/A</v>
      </c>
      <c r="K164" s="1286">
        <v>10626</v>
      </c>
      <c r="L164" s="1278" t="e">
        <v>#N/A</v>
      </c>
      <c r="M164" s="1288">
        <v>43</v>
      </c>
      <c r="N164" s="1285">
        <v>33403</v>
      </c>
      <c r="O164" s="1278" t="e">
        <v>#N/A</v>
      </c>
      <c r="P164" s="1279" t="e">
        <v>#N/A</v>
      </c>
      <c r="Q164" s="1286">
        <v>112074</v>
      </c>
      <c r="R164" s="1281" t="e">
        <v>#N/A</v>
      </c>
      <c r="S164" s="1301">
        <v>241</v>
      </c>
    </row>
    <row r="165" spans="1:19" x14ac:dyDescent="0.2">
      <c r="A165" s="453">
        <f t="shared" si="2"/>
        <v>2006.12</v>
      </c>
      <c r="B165" s="1277" t="e">
        <v>#N/A</v>
      </c>
      <c r="C165" s="1278" t="e">
        <v>#N/A</v>
      </c>
      <c r="D165" s="1279" t="e">
        <v>#N/A</v>
      </c>
      <c r="E165" s="1286">
        <v>1130</v>
      </c>
      <c r="F165" s="1281" t="e">
        <v>#N/A</v>
      </c>
      <c r="G165" s="1288">
        <v>2</v>
      </c>
      <c r="H165" s="1285">
        <v>1155</v>
      </c>
      <c r="I165" s="1278" t="e">
        <v>#N/A</v>
      </c>
      <c r="J165" s="1279" t="e">
        <v>#N/A</v>
      </c>
      <c r="K165" s="1286">
        <v>8082</v>
      </c>
      <c r="L165" s="1278" t="e">
        <v>#N/A</v>
      </c>
      <c r="M165" s="1288">
        <v>22</v>
      </c>
      <c r="N165" s="1285">
        <v>16455</v>
      </c>
      <c r="O165" s="1278" t="e">
        <v>#N/A</v>
      </c>
      <c r="P165" s="1279" t="e">
        <v>#N/A</v>
      </c>
      <c r="Q165" s="1286">
        <v>84999</v>
      </c>
      <c r="R165" s="1281" t="e">
        <v>#N/A</v>
      </c>
      <c r="S165" s="1301">
        <v>184</v>
      </c>
    </row>
    <row r="166" spans="1:19" x14ac:dyDescent="0.2">
      <c r="A166" s="453">
        <f t="shared" si="2"/>
        <v>2007.01</v>
      </c>
      <c r="B166" s="1277" t="e">
        <v>#N/A</v>
      </c>
      <c r="C166" s="1278" t="e">
        <v>#N/A</v>
      </c>
      <c r="D166" s="1279" t="e">
        <v>#N/A</v>
      </c>
      <c r="E166" s="1286">
        <v>1285</v>
      </c>
      <c r="F166" s="1289">
        <v>329</v>
      </c>
      <c r="G166" s="1288">
        <v>0</v>
      </c>
      <c r="H166" s="1285">
        <v>7698</v>
      </c>
      <c r="I166" s="1289">
        <v>3883</v>
      </c>
      <c r="J166" s="1279" t="e">
        <v>#N/A</v>
      </c>
      <c r="K166" s="1286">
        <v>10808</v>
      </c>
      <c r="L166" s="1289">
        <v>1497</v>
      </c>
      <c r="M166" s="1288">
        <v>26</v>
      </c>
      <c r="N166" s="1285">
        <v>82813</v>
      </c>
      <c r="O166" s="1289">
        <v>28659</v>
      </c>
      <c r="P166" s="1279" t="e">
        <v>#N/A</v>
      </c>
      <c r="Q166" s="1286">
        <v>120143</v>
      </c>
      <c r="R166" s="1289">
        <v>8293</v>
      </c>
      <c r="S166" s="1301">
        <v>215</v>
      </c>
    </row>
    <row r="167" spans="1:19" x14ac:dyDescent="0.2">
      <c r="A167" s="453">
        <f t="shared" si="2"/>
        <v>2007.02</v>
      </c>
      <c r="B167" s="1277" t="e">
        <v>#N/A</v>
      </c>
      <c r="C167" s="1278" t="e">
        <v>#N/A</v>
      </c>
      <c r="D167" s="1279" t="e">
        <v>#N/A</v>
      </c>
      <c r="E167" s="1286">
        <v>1182</v>
      </c>
      <c r="F167" s="1290">
        <v>258</v>
      </c>
      <c r="G167" s="1288">
        <v>0</v>
      </c>
      <c r="H167" s="1285">
        <v>3515</v>
      </c>
      <c r="I167" s="1290">
        <v>3302</v>
      </c>
      <c r="J167" s="1279" t="e">
        <v>#N/A</v>
      </c>
      <c r="K167" s="1286">
        <v>9372</v>
      </c>
      <c r="L167" s="1290">
        <v>1299</v>
      </c>
      <c r="M167" s="1288">
        <v>28</v>
      </c>
      <c r="N167" s="1285">
        <v>39156</v>
      </c>
      <c r="O167" s="1290">
        <v>25073</v>
      </c>
      <c r="P167" s="1279" t="e">
        <v>#N/A</v>
      </c>
      <c r="Q167" s="1286">
        <v>98349</v>
      </c>
      <c r="R167" s="1290">
        <v>7430</v>
      </c>
      <c r="S167" s="1301">
        <v>159</v>
      </c>
    </row>
    <row r="168" spans="1:19" x14ac:dyDescent="0.2">
      <c r="A168" s="453">
        <f t="shared" si="2"/>
        <v>2007.03</v>
      </c>
      <c r="B168" s="1277" t="e">
        <v>#N/A</v>
      </c>
      <c r="C168" s="1278" t="e">
        <v>#N/A</v>
      </c>
      <c r="D168" s="1279" t="e">
        <v>#N/A</v>
      </c>
      <c r="E168" s="1286">
        <v>1278</v>
      </c>
      <c r="F168" s="1290">
        <v>287</v>
      </c>
      <c r="G168" s="1288">
        <v>1</v>
      </c>
      <c r="H168" s="1285">
        <v>4023</v>
      </c>
      <c r="I168" s="1290">
        <v>3647</v>
      </c>
      <c r="J168" s="1279" t="e">
        <v>#N/A</v>
      </c>
      <c r="K168" s="1286">
        <v>10283</v>
      </c>
      <c r="L168" s="1290">
        <v>1502</v>
      </c>
      <c r="M168" s="1288">
        <v>46</v>
      </c>
      <c r="N168" s="1285">
        <v>47511</v>
      </c>
      <c r="O168" s="1290">
        <v>29057</v>
      </c>
      <c r="P168" s="1279" t="e">
        <v>#N/A</v>
      </c>
      <c r="Q168" s="1286">
        <v>109595</v>
      </c>
      <c r="R168" s="1290">
        <v>8467</v>
      </c>
      <c r="S168" s="1301">
        <v>286</v>
      </c>
    </row>
    <row r="169" spans="1:19" x14ac:dyDescent="0.2">
      <c r="A169" s="453">
        <f t="shared" si="2"/>
        <v>2007.04</v>
      </c>
      <c r="B169" s="1277" t="e">
        <v>#N/A</v>
      </c>
      <c r="C169" s="1278" t="e">
        <v>#N/A</v>
      </c>
      <c r="D169" s="1279" t="e">
        <v>#N/A</v>
      </c>
      <c r="E169" s="1286">
        <v>1030</v>
      </c>
      <c r="F169" s="1290">
        <v>193</v>
      </c>
      <c r="G169" s="1288">
        <v>0</v>
      </c>
      <c r="H169" s="1285">
        <v>3628</v>
      </c>
      <c r="I169" s="1290">
        <v>3241</v>
      </c>
      <c r="J169" s="1279" t="e">
        <v>#N/A</v>
      </c>
      <c r="K169" s="1286">
        <v>8573</v>
      </c>
      <c r="L169" s="1290">
        <v>1237</v>
      </c>
      <c r="M169" s="1288">
        <v>29</v>
      </c>
      <c r="N169" s="1285">
        <v>42184</v>
      </c>
      <c r="O169" s="1290">
        <v>25838</v>
      </c>
      <c r="P169" s="1279" t="e">
        <v>#N/A</v>
      </c>
      <c r="Q169" s="1286">
        <v>94881</v>
      </c>
      <c r="R169" s="1290">
        <v>7151</v>
      </c>
      <c r="S169" s="1301">
        <v>172</v>
      </c>
    </row>
    <row r="170" spans="1:19" x14ac:dyDescent="0.2">
      <c r="A170" s="453">
        <f t="shared" si="2"/>
        <v>2007.05</v>
      </c>
      <c r="B170" s="1277" t="e">
        <v>#N/A</v>
      </c>
      <c r="C170" s="1278" t="e">
        <v>#N/A</v>
      </c>
      <c r="D170" s="1279" t="e">
        <v>#N/A</v>
      </c>
      <c r="E170" s="1286">
        <v>1227</v>
      </c>
      <c r="F170" s="1290">
        <v>269</v>
      </c>
      <c r="G170" s="1288">
        <v>1</v>
      </c>
      <c r="H170" s="1285">
        <v>4200</v>
      </c>
      <c r="I170" s="1290">
        <v>3179</v>
      </c>
      <c r="J170" s="1279" t="e">
        <v>#N/A</v>
      </c>
      <c r="K170" s="1286">
        <v>10288</v>
      </c>
      <c r="L170" s="1290">
        <v>1358</v>
      </c>
      <c r="M170" s="1288">
        <v>23</v>
      </c>
      <c r="N170" s="1285">
        <v>47516</v>
      </c>
      <c r="O170" s="1290">
        <v>27905</v>
      </c>
      <c r="P170" s="1279" t="e">
        <v>#N/A</v>
      </c>
      <c r="Q170" s="1286">
        <v>111293</v>
      </c>
      <c r="R170" s="1290">
        <v>7948</v>
      </c>
      <c r="S170" s="1301">
        <v>219</v>
      </c>
    </row>
    <row r="171" spans="1:19" x14ac:dyDescent="0.2">
      <c r="A171" s="453">
        <f t="shared" si="2"/>
        <v>2007.06</v>
      </c>
      <c r="B171" s="1277" t="e">
        <v>#N/A</v>
      </c>
      <c r="C171" s="1278" t="e">
        <v>#N/A</v>
      </c>
      <c r="D171" s="1279" t="e">
        <v>#N/A</v>
      </c>
      <c r="E171" s="1286">
        <v>1243</v>
      </c>
      <c r="F171" s="1290">
        <v>236</v>
      </c>
      <c r="G171" s="1288">
        <v>0</v>
      </c>
      <c r="H171" s="1285">
        <v>3958</v>
      </c>
      <c r="I171" s="1290">
        <v>2881</v>
      </c>
      <c r="J171" s="1279" t="e">
        <v>#N/A</v>
      </c>
      <c r="K171" s="1286">
        <v>9952</v>
      </c>
      <c r="L171" s="1290">
        <v>1197</v>
      </c>
      <c r="M171" s="1288">
        <v>34</v>
      </c>
      <c r="N171" s="1285">
        <v>42677</v>
      </c>
      <c r="O171" s="1290">
        <v>24493</v>
      </c>
      <c r="P171" s="1279" t="e">
        <v>#N/A</v>
      </c>
      <c r="Q171" s="1286">
        <v>105110</v>
      </c>
      <c r="R171" s="1290">
        <v>7221</v>
      </c>
      <c r="S171" s="1301">
        <v>182</v>
      </c>
    </row>
    <row r="172" spans="1:19" x14ac:dyDescent="0.2">
      <c r="A172" s="453">
        <f t="shared" si="2"/>
        <v>2007.07</v>
      </c>
      <c r="B172" s="1277" t="e">
        <v>#N/A</v>
      </c>
      <c r="C172" s="1278" t="e">
        <v>#N/A</v>
      </c>
      <c r="D172" s="1279" t="e">
        <v>#N/A</v>
      </c>
      <c r="E172" s="1286">
        <v>1393</v>
      </c>
      <c r="F172" s="1290">
        <v>263</v>
      </c>
      <c r="G172" s="1288">
        <v>3</v>
      </c>
      <c r="H172" s="1285">
        <v>4505</v>
      </c>
      <c r="I172" s="1290">
        <v>3538</v>
      </c>
      <c r="J172" s="1279" t="e">
        <v>#N/A</v>
      </c>
      <c r="K172" s="1286">
        <v>11723</v>
      </c>
      <c r="L172" s="1290">
        <v>1311</v>
      </c>
      <c r="M172" s="1288">
        <v>32</v>
      </c>
      <c r="N172" s="1285">
        <v>50448</v>
      </c>
      <c r="O172" s="1290">
        <v>28960</v>
      </c>
      <c r="P172" s="1279" t="e">
        <v>#N/A</v>
      </c>
      <c r="Q172" s="1286">
        <v>119477</v>
      </c>
      <c r="R172" s="1290">
        <v>7933</v>
      </c>
      <c r="S172" s="1301">
        <v>219</v>
      </c>
    </row>
    <row r="173" spans="1:19" x14ac:dyDescent="0.2">
      <c r="A173" s="453">
        <f t="shared" si="2"/>
        <v>2007.08</v>
      </c>
      <c r="B173" s="1277" t="e">
        <v>#N/A</v>
      </c>
      <c r="C173" s="1278" t="e">
        <v>#N/A</v>
      </c>
      <c r="D173" s="1279" t="e">
        <v>#N/A</v>
      </c>
      <c r="E173" s="1286">
        <v>1665</v>
      </c>
      <c r="F173" s="1290">
        <v>278</v>
      </c>
      <c r="G173" s="1288">
        <v>2</v>
      </c>
      <c r="H173" s="1285">
        <v>5436</v>
      </c>
      <c r="I173" s="1290">
        <v>3954</v>
      </c>
      <c r="J173" s="1279" t="e">
        <v>#N/A</v>
      </c>
      <c r="K173" s="1286">
        <v>13207</v>
      </c>
      <c r="L173" s="1290">
        <v>1439</v>
      </c>
      <c r="M173" s="1288">
        <v>31</v>
      </c>
      <c r="N173" s="1285">
        <v>54708</v>
      </c>
      <c r="O173" s="1290">
        <v>31198</v>
      </c>
      <c r="P173" s="1279" t="e">
        <v>#N/A</v>
      </c>
      <c r="Q173" s="1286">
        <v>131239</v>
      </c>
      <c r="R173" s="1290">
        <v>8925</v>
      </c>
      <c r="S173" s="1301">
        <v>219</v>
      </c>
    </row>
    <row r="174" spans="1:19" x14ac:dyDescent="0.2">
      <c r="A174" s="453">
        <f t="shared" si="2"/>
        <v>2007.09</v>
      </c>
      <c r="B174" s="1277" t="e">
        <v>#N/A</v>
      </c>
      <c r="C174" s="1278" t="e">
        <v>#N/A</v>
      </c>
      <c r="D174" s="1279" t="e">
        <v>#N/A</v>
      </c>
      <c r="E174" s="1286">
        <v>1435</v>
      </c>
      <c r="F174" s="1290">
        <v>252</v>
      </c>
      <c r="G174" s="1288">
        <v>0</v>
      </c>
      <c r="H174" s="1285">
        <v>4882</v>
      </c>
      <c r="I174" s="1290">
        <v>3759</v>
      </c>
      <c r="J174" s="1279" t="e">
        <v>#N/A</v>
      </c>
      <c r="K174" s="1286">
        <v>11571</v>
      </c>
      <c r="L174" s="1290">
        <v>1504</v>
      </c>
      <c r="M174" s="1288">
        <v>64</v>
      </c>
      <c r="N174" s="1285">
        <v>49467</v>
      </c>
      <c r="O174" s="1290">
        <v>29808</v>
      </c>
      <c r="P174" s="1279" t="e">
        <v>#N/A</v>
      </c>
      <c r="Q174" s="1286">
        <v>118393</v>
      </c>
      <c r="R174" s="1290">
        <v>8664</v>
      </c>
      <c r="S174" s="1301">
        <v>274</v>
      </c>
    </row>
    <row r="175" spans="1:19" x14ac:dyDescent="0.2">
      <c r="A175" s="453">
        <f t="shared" si="2"/>
        <v>2007.1</v>
      </c>
      <c r="B175" s="1277" t="e">
        <v>#N/A</v>
      </c>
      <c r="C175" s="1278" t="e">
        <v>#N/A</v>
      </c>
      <c r="D175" s="1279" t="e">
        <v>#N/A</v>
      </c>
      <c r="E175" s="1286">
        <v>1525</v>
      </c>
      <c r="F175" s="1290">
        <v>288</v>
      </c>
      <c r="G175" s="1288">
        <v>2</v>
      </c>
      <c r="H175" s="1285">
        <v>4797</v>
      </c>
      <c r="I175" s="1290">
        <v>4436</v>
      </c>
      <c r="J175" s="1279" t="e">
        <v>#N/A</v>
      </c>
      <c r="K175" s="1286">
        <v>12740</v>
      </c>
      <c r="L175" s="1290">
        <v>1642</v>
      </c>
      <c r="M175" s="1288">
        <v>64</v>
      </c>
      <c r="N175" s="1285">
        <v>49749</v>
      </c>
      <c r="O175" s="1290">
        <v>33602</v>
      </c>
      <c r="P175" s="1279" t="e">
        <v>#N/A</v>
      </c>
      <c r="Q175" s="1286">
        <v>126606</v>
      </c>
      <c r="R175" s="1290">
        <v>9881</v>
      </c>
      <c r="S175" s="1301">
        <v>329</v>
      </c>
    </row>
    <row r="176" spans="1:19" x14ac:dyDescent="0.2">
      <c r="A176" s="453">
        <f t="shared" si="2"/>
        <v>2007.11</v>
      </c>
      <c r="B176" s="1277" t="e">
        <v>#N/A</v>
      </c>
      <c r="C176" s="1278" t="e">
        <v>#N/A</v>
      </c>
      <c r="D176" s="1279" t="e">
        <v>#N/A</v>
      </c>
      <c r="E176" s="1286">
        <v>1431</v>
      </c>
      <c r="F176" s="1290">
        <v>279</v>
      </c>
      <c r="G176" s="1288">
        <v>0</v>
      </c>
      <c r="H176" s="1285">
        <v>3678</v>
      </c>
      <c r="I176" s="1290">
        <v>4628</v>
      </c>
      <c r="J176" s="1279" t="e">
        <v>#N/A</v>
      </c>
      <c r="K176" s="1286">
        <v>12207</v>
      </c>
      <c r="L176" s="1290">
        <v>1776</v>
      </c>
      <c r="M176" s="1288">
        <v>76</v>
      </c>
      <c r="N176" s="1285">
        <v>41823</v>
      </c>
      <c r="O176" s="1290">
        <v>35021</v>
      </c>
      <c r="P176" s="1279" t="e">
        <v>#N/A</v>
      </c>
      <c r="Q176" s="1286">
        <v>125458</v>
      </c>
      <c r="R176" s="1290">
        <v>10575</v>
      </c>
      <c r="S176" s="1301">
        <v>355</v>
      </c>
    </row>
    <row r="177" spans="1:19" x14ac:dyDescent="0.2">
      <c r="A177" s="453">
        <f t="shared" si="2"/>
        <v>2007.12</v>
      </c>
      <c r="B177" s="1277" t="e">
        <v>#N/A</v>
      </c>
      <c r="C177" s="1278" t="e">
        <v>#N/A</v>
      </c>
      <c r="D177" s="1279" t="e">
        <v>#N/A</v>
      </c>
      <c r="E177" s="1286">
        <v>1303</v>
      </c>
      <c r="F177" s="1290">
        <v>246</v>
      </c>
      <c r="G177" s="1288">
        <v>0</v>
      </c>
      <c r="H177" s="1285">
        <v>1986</v>
      </c>
      <c r="I177" s="1290">
        <v>3601</v>
      </c>
      <c r="J177" s="1279" t="e">
        <v>#N/A</v>
      </c>
      <c r="K177" s="1286">
        <v>10940</v>
      </c>
      <c r="L177" s="1290">
        <v>1536</v>
      </c>
      <c r="M177" s="1288">
        <v>51</v>
      </c>
      <c r="N177" s="1285">
        <v>24789</v>
      </c>
      <c r="O177" s="1290">
        <v>29635</v>
      </c>
      <c r="P177" s="1279" t="e">
        <v>#N/A</v>
      </c>
      <c r="Q177" s="1286">
        <v>109629</v>
      </c>
      <c r="R177" s="1290">
        <v>8926</v>
      </c>
      <c r="S177" s="1301">
        <v>306</v>
      </c>
    </row>
    <row r="178" spans="1:19" x14ac:dyDescent="0.2">
      <c r="A178" s="453">
        <f t="shared" si="2"/>
        <v>2008.01</v>
      </c>
      <c r="B178" s="1277" t="e">
        <v>#N/A</v>
      </c>
      <c r="C178" s="1278" t="e">
        <v>#N/A</v>
      </c>
      <c r="D178" s="1279" t="e">
        <v>#N/A</v>
      </c>
      <c r="E178" s="1286">
        <v>1660</v>
      </c>
      <c r="F178" s="1290">
        <v>274</v>
      </c>
      <c r="G178" s="1288">
        <v>3</v>
      </c>
      <c r="H178" s="1285">
        <v>8184</v>
      </c>
      <c r="I178" s="1290">
        <v>6273</v>
      </c>
      <c r="J178" s="1279" t="e">
        <v>#N/A</v>
      </c>
      <c r="K178" s="1286">
        <v>12588</v>
      </c>
      <c r="L178" s="1290">
        <v>1841</v>
      </c>
      <c r="M178" s="1288">
        <v>53</v>
      </c>
      <c r="N178" s="1285">
        <v>86214</v>
      </c>
      <c r="O178" s="1290">
        <v>47721</v>
      </c>
      <c r="P178" s="1279" t="e">
        <v>#N/A</v>
      </c>
      <c r="Q178" s="1286">
        <v>133191</v>
      </c>
      <c r="R178" s="1290">
        <v>11273</v>
      </c>
      <c r="S178" s="1301">
        <v>272</v>
      </c>
    </row>
    <row r="179" spans="1:19" x14ac:dyDescent="0.2">
      <c r="A179" s="453">
        <f t="shared" si="2"/>
        <v>2008.02</v>
      </c>
      <c r="B179" s="1277" t="e">
        <v>#N/A</v>
      </c>
      <c r="C179" s="1278" t="e">
        <v>#N/A</v>
      </c>
      <c r="D179" s="1279" t="e">
        <v>#N/A</v>
      </c>
      <c r="E179" s="1286">
        <v>1574</v>
      </c>
      <c r="F179" s="1290">
        <v>368</v>
      </c>
      <c r="G179" s="1288">
        <v>1</v>
      </c>
      <c r="H179" s="1285">
        <v>4381</v>
      </c>
      <c r="I179" s="1290">
        <v>6110</v>
      </c>
      <c r="J179" s="1279" t="e">
        <v>#N/A</v>
      </c>
      <c r="K179" s="1286">
        <v>11586</v>
      </c>
      <c r="L179" s="1290">
        <v>2033</v>
      </c>
      <c r="M179" s="1288">
        <v>52</v>
      </c>
      <c r="N179" s="1285">
        <v>46811</v>
      </c>
      <c r="O179" s="1290">
        <v>46233</v>
      </c>
      <c r="P179" s="1279" t="e">
        <v>#N/A</v>
      </c>
      <c r="Q179" s="1286">
        <v>117991</v>
      </c>
      <c r="R179" s="1290">
        <v>11620</v>
      </c>
      <c r="S179" s="1301">
        <v>262</v>
      </c>
    </row>
    <row r="180" spans="1:19" x14ac:dyDescent="0.2">
      <c r="A180" s="453">
        <f t="shared" si="2"/>
        <v>2008.03</v>
      </c>
      <c r="B180" s="1277" t="e">
        <v>#N/A</v>
      </c>
      <c r="C180" s="1278" t="e">
        <v>#N/A</v>
      </c>
      <c r="D180" s="1279" t="e">
        <v>#N/A</v>
      </c>
      <c r="E180" s="1286">
        <v>1358</v>
      </c>
      <c r="F180" s="1290">
        <v>348</v>
      </c>
      <c r="G180" s="1288">
        <v>1</v>
      </c>
      <c r="H180" s="1285">
        <v>4184</v>
      </c>
      <c r="I180" s="1290">
        <v>5799</v>
      </c>
      <c r="J180" s="1279" t="e">
        <v>#N/A</v>
      </c>
      <c r="K180" s="1286">
        <v>10492</v>
      </c>
      <c r="L180" s="1290">
        <v>1897</v>
      </c>
      <c r="M180" s="1288">
        <v>57</v>
      </c>
      <c r="N180" s="1285">
        <v>44559</v>
      </c>
      <c r="O180" s="1290">
        <v>41465</v>
      </c>
      <c r="P180" s="1279" t="e">
        <v>#N/A</v>
      </c>
      <c r="Q180" s="1286">
        <v>105590</v>
      </c>
      <c r="R180" s="1290">
        <v>10913</v>
      </c>
      <c r="S180" s="1301">
        <v>384</v>
      </c>
    </row>
    <row r="181" spans="1:19" x14ac:dyDescent="0.2">
      <c r="A181" s="453">
        <f t="shared" si="2"/>
        <v>2008.04</v>
      </c>
      <c r="B181" s="1277" t="e">
        <v>#N/A</v>
      </c>
      <c r="C181" s="1278" t="e">
        <v>#N/A</v>
      </c>
      <c r="D181" s="1279" t="e">
        <v>#N/A</v>
      </c>
      <c r="E181" s="1286">
        <v>1679</v>
      </c>
      <c r="F181" s="1290">
        <v>483</v>
      </c>
      <c r="G181" s="1288">
        <v>1</v>
      </c>
      <c r="H181" s="1285">
        <v>5226</v>
      </c>
      <c r="I181" s="1290">
        <v>6290</v>
      </c>
      <c r="J181" s="1279" t="e">
        <v>#N/A</v>
      </c>
      <c r="K181" s="1286">
        <v>12220</v>
      </c>
      <c r="L181" s="1290">
        <v>2352</v>
      </c>
      <c r="M181" s="1288">
        <v>49</v>
      </c>
      <c r="N181" s="1285">
        <v>56732</v>
      </c>
      <c r="O181" s="1290">
        <v>46408</v>
      </c>
      <c r="P181" s="1279" t="e">
        <v>#N/A</v>
      </c>
      <c r="Q181" s="1286">
        <v>126105</v>
      </c>
      <c r="R181" s="1290">
        <v>12630</v>
      </c>
      <c r="S181" s="1301">
        <v>322</v>
      </c>
    </row>
    <row r="182" spans="1:19" x14ac:dyDescent="0.2">
      <c r="A182" s="453">
        <f t="shared" si="2"/>
        <v>2008.05</v>
      </c>
      <c r="B182" s="1277" t="e">
        <v>#N/A</v>
      </c>
      <c r="C182" s="1278" t="e">
        <v>#N/A</v>
      </c>
      <c r="D182" s="1279" t="e">
        <v>#N/A</v>
      </c>
      <c r="E182" s="1286">
        <v>1661</v>
      </c>
      <c r="F182" s="1290">
        <v>418</v>
      </c>
      <c r="G182" s="1288">
        <v>1</v>
      </c>
      <c r="H182" s="1285">
        <v>5227</v>
      </c>
      <c r="I182" s="1290">
        <v>6175</v>
      </c>
      <c r="J182" s="1279" t="e">
        <v>#N/A</v>
      </c>
      <c r="K182" s="1286">
        <v>12571</v>
      </c>
      <c r="L182" s="1290">
        <v>2239</v>
      </c>
      <c r="M182" s="1288">
        <v>56</v>
      </c>
      <c r="N182" s="1285">
        <v>57664</v>
      </c>
      <c r="O182" s="1290">
        <v>43300</v>
      </c>
      <c r="P182" s="1279" t="e">
        <v>#N/A</v>
      </c>
      <c r="Q182" s="1286">
        <v>125863</v>
      </c>
      <c r="R182" s="1290">
        <v>12513</v>
      </c>
      <c r="S182" s="1301">
        <v>353</v>
      </c>
    </row>
    <row r="183" spans="1:19" x14ac:dyDescent="0.2">
      <c r="A183" s="453">
        <f t="shared" si="2"/>
        <v>2008.06</v>
      </c>
      <c r="B183" s="1277" t="e">
        <v>#N/A</v>
      </c>
      <c r="C183" s="1278" t="e">
        <v>#N/A</v>
      </c>
      <c r="D183" s="1279" t="e">
        <v>#N/A</v>
      </c>
      <c r="E183" s="1286">
        <v>1427</v>
      </c>
      <c r="F183" s="1290">
        <v>383</v>
      </c>
      <c r="G183" s="1288">
        <v>0</v>
      </c>
      <c r="H183" s="1285">
        <v>4256</v>
      </c>
      <c r="I183" s="1290">
        <v>4651</v>
      </c>
      <c r="J183" s="1279" t="e">
        <v>#N/A</v>
      </c>
      <c r="K183" s="1286">
        <v>10511</v>
      </c>
      <c r="L183" s="1290">
        <v>1839</v>
      </c>
      <c r="M183" s="1288">
        <v>41</v>
      </c>
      <c r="N183" s="1285">
        <v>49576</v>
      </c>
      <c r="O183" s="1290">
        <v>34632</v>
      </c>
      <c r="P183" s="1279" t="e">
        <v>#N/A</v>
      </c>
      <c r="Q183" s="1286">
        <v>111064</v>
      </c>
      <c r="R183" s="1290">
        <v>10118</v>
      </c>
      <c r="S183" s="1301">
        <v>340</v>
      </c>
    </row>
    <row r="184" spans="1:19" x14ac:dyDescent="0.2">
      <c r="A184" s="453">
        <f t="shared" si="2"/>
        <v>2008.07</v>
      </c>
      <c r="B184" s="1277" t="e">
        <v>#N/A</v>
      </c>
      <c r="C184" s="1278" t="e">
        <v>#N/A</v>
      </c>
      <c r="D184" s="1279" t="e">
        <v>#N/A</v>
      </c>
      <c r="E184" s="1286">
        <v>1407</v>
      </c>
      <c r="F184" s="1290">
        <v>422</v>
      </c>
      <c r="G184" s="1288">
        <v>1</v>
      </c>
      <c r="H184" s="1285">
        <v>5235</v>
      </c>
      <c r="I184" s="1290">
        <v>5361</v>
      </c>
      <c r="J184" s="1279" t="e">
        <v>#N/A</v>
      </c>
      <c r="K184" s="1286">
        <v>11488</v>
      </c>
      <c r="L184" s="1290">
        <v>2106</v>
      </c>
      <c r="M184" s="1288">
        <v>56</v>
      </c>
      <c r="N184" s="1285">
        <v>58769</v>
      </c>
      <c r="O184" s="1290">
        <v>40708</v>
      </c>
      <c r="P184" s="1279" t="e">
        <v>#N/A</v>
      </c>
      <c r="Q184" s="1286">
        <v>127650</v>
      </c>
      <c r="R184" s="1290">
        <v>11956</v>
      </c>
      <c r="S184" s="1301">
        <v>367</v>
      </c>
    </row>
    <row r="185" spans="1:19" x14ac:dyDescent="0.2">
      <c r="A185" s="453">
        <f t="shared" si="2"/>
        <v>2008.08</v>
      </c>
      <c r="B185" s="1277" t="e">
        <v>#N/A</v>
      </c>
      <c r="C185" s="1278" t="e">
        <v>#N/A</v>
      </c>
      <c r="D185" s="1279" t="e">
        <v>#N/A</v>
      </c>
      <c r="E185" s="1286">
        <v>1437</v>
      </c>
      <c r="F185" s="1290">
        <v>392</v>
      </c>
      <c r="G185" s="1288">
        <v>0</v>
      </c>
      <c r="H185" s="1285">
        <v>5022</v>
      </c>
      <c r="I185" s="1290">
        <v>4939</v>
      </c>
      <c r="J185" s="1279" t="e">
        <v>#N/A</v>
      </c>
      <c r="K185" s="1286">
        <v>11061</v>
      </c>
      <c r="L185" s="1290">
        <v>2077</v>
      </c>
      <c r="M185" s="1288">
        <v>54</v>
      </c>
      <c r="N185" s="1285">
        <v>51707</v>
      </c>
      <c r="O185" s="1290">
        <v>36333</v>
      </c>
      <c r="P185" s="1279" t="e">
        <v>#N/A</v>
      </c>
      <c r="Q185" s="1286">
        <v>115068</v>
      </c>
      <c r="R185" s="1290">
        <v>11388</v>
      </c>
      <c r="S185" s="1301">
        <v>322</v>
      </c>
    </row>
    <row r="186" spans="1:19" x14ac:dyDescent="0.2">
      <c r="A186" s="453">
        <f t="shared" si="2"/>
        <v>2008.09</v>
      </c>
      <c r="B186" s="1277" t="e">
        <v>#N/A</v>
      </c>
      <c r="C186" s="1278" t="e">
        <v>#N/A</v>
      </c>
      <c r="D186" s="1279" t="e">
        <v>#N/A</v>
      </c>
      <c r="E186" s="1286">
        <v>1467</v>
      </c>
      <c r="F186" s="1290">
        <v>397</v>
      </c>
      <c r="G186" s="1288">
        <v>3</v>
      </c>
      <c r="H186" s="1285">
        <v>5187</v>
      </c>
      <c r="I186" s="1290">
        <v>5361</v>
      </c>
      <c r="J186" s="1279" t="e">
        <v>#N/A</v>
      </c>
      <c r="K186" s="1286">
        <v>12118</v>
      </c>
      <c r="L186" s="1290">
        <v>2231</v>
      </c>
      <c r="M186" s="1288">
        <v>79</v>
      </c>
      <c r="N186" s="1285">
        <v>56348</v>
      </c>
      <c r="O186" s="1290">
        <v>41305</v>
      </c>
      <c r="P186" s="1279" t="e">
        <v>#N/A</v>
      </c>
      <c r="Q186" s="1286">
        <v>126646</v>
      </c>
      <c r="R186" s="1290">
        <v>13407</v>
      </c>
      <c r="S186" s="1301">
        <v>480</v>
      </c>
    </row>
    <row r="187" spans="1:19" x14ac:dyDescent="0.2">
      <c r="A187" s="453">
        <f t="shared" si="2"/>
        <v>2008.1</v>
      </c>
      <c r="B187" s="1277" t="e">
        <v>#N/A</v>
      </c>
      <c r="C187" s="1278" t="e">
        <v>#N/A</v>
      </c>
      <c r="D187" s="1279" t="e">
        <v>#N/A</v>
      </c>
      <c r="E187" s="1286">
        <v>1438</v>
      </c>
      <c r="F187" s="1290">
        <v>431</v>
      </c>
      <c r="G187" s="1288">
        <v>1</v>
      </c>
      <c r="H187" s="1285">
        <v>4561</v>
      </c>
      <c r="I187" s="1290">
        <v>5152</v>
      </c>
      <c r="J187" s="1279" t="e">
        <v>#N/A</v>
      </c>
      <c r="K187" s="1286">
        <v>11132</v>
      </c>
      <c r="L187" s="1290">
        <v>2279</v>
      </c>
      <c r="M187" s="1288">
        <v>82</v>
      </c>
      <c r="N187" s="1285">
        <v>51197</v>
      </c>
      <c r="O187" s="1290">
        <v>41132</v>
      </c>
      <c r="P187" s="1279" t="e">
        <v>#N/A</v>
      </c>
      <c r="Q187" s="1286">
        <v>121572</v>
      </c>
      <c r="R187" s="1290">
        <v>13521</v>
      </c>
      <c r="S187" s="1301">
        <v>439</v>
      </c>
    </row>
    <row r="188" spans="1:19" x14ac:dyDescent="0.2">
      <c r="A188" s="453">
        <f t="shared" si="2"/>
        <v>2008.11</v>
      </c>
      <c r="B188" s="1277" t="e">
        <v>#N/A</v>
      </c>
      <c r="C188" s="1278" t="e">
        <v>#N/A</v>
      </c>
      <c r="D188" s="1279" t="e">
        <v>#N/A</v>
      </c>
      <c r="E188" s="1286">
        <v>1103</v>
      </c>
      <c r="F188" s="1290">
        <v>350</v>
      </c>
      <c r="G188" s="1288">
        <v>0</v>
      </c>
      <c r="H188" s="1285">
        <v>2787</v>
      </c>
      <c r="I188" s="1290">
        <v>4303</v>
      </c>
      <c r="J188" s="1279" t="e">
        <v>#N/A</v>
      </c>
      <c r="K188" s="1286">
        <v>8710</v>
      </c>
      <c r="L188" s="1290">
        <v>1968</v>
      </c>
      <c r="M188" s="1288">
        <v>62</v>
      </c>
      <c r="N188" s="1285">
        <v>35645</v>
      </c>
      <c r="O188" s="1290">
        <v>36348</v>
      </c>
      <c r="P188" s="1279" t="e">
        <v>#N/A</v>
      </c>
      <c r="Q188" s="1286">
        <v>100297</v>
      </c>
      <c r="R188" s="1290">
        <v>12422</v>
      </c>
      <c r="S188" s="1301">
        <v>457</v>
      </c>
    </row>
    <row r="189" spans="1:19" x14ac:dyDescent="0.2">
      <c r="A189" s="453">
        <f t="shared" si="2"/>
        <v>2008.12</v>
      </c>
      <c r="B189" s="1277" t="e">
        <v>#N/A</v>
      </c>
      <c r="C189" s="1278" t="e">
        <v>#N/A</v>
      </c>
      <c r="D189" s="1279" t="e">
        <v>#N/A</v>
      </c>
      <c r="E189" s="1286">
        <v>978</v>
      </c>
      <c r="F189" s="1290">
        <v>307</v>
      </c>
      <c r="G189" s="1288">
        <v>3</v>
      </c>
      <c r="H189" s="1285">
        <v>1340</v>
      </c>
      <c r="I189" s="1290">
        <v>3505</v>
      </c>
      <c r="J189" s="1279" t="e">
        <v>#N/A</v>
      </c>
      <c r="K189" s="1286">
        <v>8550</v>
      </c>
      <c r="L189" s="1290">
        <v>1809</v>
      </c>
      <c r="M189" s="1288">
        <v>63</v>
      </c>
      <c r="N189" s="1285">
        <v>20034</v>
      </c>
      <c r="O189" s="1290">
        <v>31061</v>
      </c>
      <c r="P189" s="1279" t="e">
        <v>#N/A</v>
      </c>
      <c r="Q189" s="1286">
        <v>98449</v>
      </c>
      <c r="R189" s="1290">
        <v>11280</v>
      </c>
      <c r="S189" s="1301">
        <v>426</v>
      </c>
    </row>
    <row r="190" spans="1:19" x14ac:dyDescent="0.2">
      <c r="A190" s="453">
        <f t="shared" si="2"/>
        <v>2009.01</v>
      </c>
      <c r="B190" s="1277" t="e">
        <v>#N/A</v>
      </c>
      <c r="C190" s="1278" t="e">
        <v>#N/A</v>
      </c>
      <c r="D190" s="1279" t="e">
        <v>#N/A</v>
      </c>
      <c r="E190" s="1286">
        <v>1232</v>
      </c>
      <c r="F190" s="1290">
        <v>389</v>
      </c>
      <c r="G190" s="1288">
        <v>1</v>
      </c>
      <c r="H190" s="1285">
        <v>6481</v>
      </c>
      <c r="I190" s="1290">
        <v>4995</v>
      </c>
      <c r="J190" s="1279" t="e">
        <v>#N/A</v>
      </c>
      <c r="K190" s="1286">
        <v>9447</v>
      </c>
      <c r="L190" s="1290">
        <v>2011</v>
      </c>
      <c r="M190" s="1288">
        <v>47</v>
      </c>
      <c r="N190" s="1285">
        <v>74053</v>
      </c>
      <c r="O190" s="1290">
        <v>42918</v>
      </c>
      <c r="P190" s="1279" t="e">
        <v>#N/A</v>
      </c>
      <c r="Q190" s="1286">
        <v>109370</v>
      </c>
      <c r="R190" s="1290">
        <v>13373</v>
      </c>
      <c r="S190" s="1301">
        <v>307</v>
      </c>
    </row>
    <row r="191" spans="1:19" x14ac:dyDescent="0.2">
      <c r="A191" s="453">
        <f t="shared" si="2"/>
        <v>2009.02</v>
      </c>
      <c r="B191" s="1277" t="e">
        <v>#N/A</v>
      </c>
      <c r="C191" s="1278" t="e">
        <v>#N/A</v>
      </c>
      <c r="D191" s="1279" t="e">
        <v>#N/A</v>
      </c>
      <c r="E191" s="1286">
        <v>1116</v>
      </c>
      <c r="F191" s="1290">
        <v>361</v>
      </c>
      <c r="G191" s="1288">
        <v>0</v>
      </c>
      <c r="H191" s="1285">
        <v>3184</v>
      </c>
      <c r="I191" s="1290">
        <v>4118</v>
      </c>
      <c r="J191" s="1279" t="e">
        <v>#N/A</v>
      </c>
      <c r="K191" s="1286">
        <v>8131</v>
      </c>
      <c r="L191" s="1290">
        <v>1914</v>
      </c>
      <c r="M191" s="1288">
        <v>0</v>
      </c>
      <c r="N191" s="1285">
        <v>39196</v>
      </c>
      <c r="O191" s="1290">
        <v>36606</v>
      </c>
      <c r="P191" s="1279" t="e">
        <v>#N/A</v>
      </c>
      <c r="Q191" s="1286">
        <v>96965</v>
      </c>
      <c r="R191" s="1290">
        <v>13046</v>
      </c>
      <c r="S191" s="1301">
        <v>0</v>
      </c>
    </row>
    <row r="192" spans="1:19" x14ac:dyDescent="0.2">
      <c r="A192" s="453">
        <f t="shared" si="2"/>
        <v>2009.03</v>
      </c>
      <c r="B192" s="1277" t="e">
        <v>#N/A</v>
      </c>
      <c r="C192" s="1278" t="e">
        <v>#N/A</v>
      </c>
      <c r="D192" s="1279" t="e">
        <v>#N/A</v>
      </c>
      <c r="E192" s="1286">
        <v>1197</v>
      </c>
      <c r="F192" s="1290">
        <v>374</v>
      </c>
      <c r="G192" s="1288">
        <v>0</v>
      </c>
      <c r="H192" s="1285">
        <v>3305</v>
      </c>
      <c r="I192" s="1290">
        <v>4371</v>
      </c>
      <c r="J192" s="1279" t="e">
        <v>#N/A</v>
      </c>
      <c r="K192" s="1286">
        <v>8952</v>
      </c>
      <c r="L192" s="1290">
        <v>2042</v>
      </c>
      <c r="M192" s="1288">
        <v>0</v>
      </c>
      <c r="N192" s="1285">
        <v>41507</v>
      </c>
      <c r="O192" s="1290">
        <v>39634</v>
      </c>
      <c r="P192" s="1279" t="e">
        <v>#N/A</v>
      </c>
      <c r="Q192" s="1286">
        <v>102341</v>
      </c>
      <c r="R192" s="1290">
        <v>14766</v>
      </c>
      <c r="S192" s="1301">
        <v>0</v>
      </c>
    </row>
    <row r="193" spans="1:19" x14ac:dyDescent="0.2">
      <c r="A193" s="453">
        <f t="shared" si="2"/>
        <v>2009.04</v>
      </c>
      <c r="B193" s="1277" t="e">
        <v>#N/A</v>
      </c>
      <c r="C193" s="1278" t="e">
        <v>#N/A</v>
      </c>
      <c r="D193" s="1279" t="e">
        <v>#N/A</v>
      </c>
      <c r="E193" s="1286">
        <v>1131</v>
      </c>
      <c r="F193" s="1290">
        <v>402</v>
      </c>
      <c r="G193" s="1288">
        <v>0</v>
      </c>
      <c r="H193" s="1285">
        <v>3375</v>
      </c>
      <c r="I193" s="1290">
        <v>3625</v>
      </c>
      <c r="J193" s="1279" t="e">
        <v>#N/A</v>
      </c>
      <c r="K193" s="1286">
        <v>8603</v>
      </c>
      <c r="L193" s="1290">
        <v>2018</v>
      </c>
      <c r="M193" s="1288">
        <v>0</v>
      </c>
      <c r="N193" s="1285">
        <v>40653</v>
      </c>
      <c r="O193" s="1290">
        <v>34210</v>
      </c>
      <c r="P193" s="1279" t="e">
        <v>#N/A</v>
      </c>
      <c r="Q193" s="1286">
        <v>100675</v>
      </c>
      <c r="R193" s="1290">
        <v>14051</v>
      </c>
      <c r="S193" s="1301">
        <v>0</v>
      </c>
    </row>
    <row r="194" spans="1:19" x14ac:dyDescent="0.2">
      <c r="A194" s="453">
        <f t="shared" si="2"/>
        <v>2009.05</v>
      </c>
      <c r="B194" s="1277" t="e">
        <v>#N/A</v>
      </c>
      <c r="C194" s="1278" t="e">
        <v>#N/A</v>
      </c>
      <c r="D194" s="1279" t="e">
        <v>#N/A</v>
      </c>
      <c r="E194" s="1286">
        <v>1152</v>
      </c>
      <c r="F194" s="1290">
        <v>340</v>
      </c>
      <c r="G194" s="1288">
        <v>0</v>
      </c>
      <c r="H194" s="1285">
        <v>3428</v>
      </c>
      <c r="I194" s="1290">
        <v>3191</v>
      </c>
      <c r="J194" s="1279" t="e">
        <v>#N/A</v>
      </c>
      <c r="K194" s="1286">
        <v>8755</v>
      </c>
      <c r="L194" s="1290">
        <v>1910</v>
      </c>
      <c r="M194" s="1288">
        <v>0</v>
      </c>
      <c r="N194" s="1285">
        <v>40257</v>
      </c>
      <c r="O194" s="1290">
        <v>29596</v>
      </c>
      <c r="P194" s="1279" t="e">
        <v>#N/A</v>
      </c>
      <c r="Q194" s="1286">
        <v>98977</v>
      </c>
      <c r="R194" s="1290">
        <v>12728</v>
      </c>
      <c r="S194" s="1301">
        <v>0</v>
      </c>
    </row>
    <row r="195" spans="1:19" x14ac:dyDescent="0.2">
      <c r="A195" s="453">
        <f t="shared" si="2"/>
        <v>2009.06</v>
      </c>
      <c r="B195" s="1277" t="e">
        <v>#N/A</v>
      </c>
      <c r="C195" s="1278" t="e">
        <v>#N/A</v>
      </c>
      <c r="D195" s="1279" t="e">
        <v>#N/A</v>
      </c>
      <c r="E195" s="1286">
        <v>1221</v>
      </c>
      <c r="F195" s="1290">
        <v>370</v>
      </c>
      <c r="G195" s="1288">
        <v>0</v>
      </c>
      <c r="H195" s="1285">
        <v>3852</v>
      </c>
      <c r="I195" s="1290">
        <v>3063</v>
      </c>
      <c r="J195" s="1279" t="e">
        <v>#N/A</v>
      </c>
      <c r="K195" s="1286">
        <v>9542</v>
      </c>
      <c r="L195" s="1290">
        <v>1905</v>
      </c>
      <c r="M195" s="1288">
        <v>0</v>
      </c>
      <c r="N195" s="1285">
        <v>44167</v>
      </c>
      <c r="O195" s="1290">
        <v>28159</v>
      </c>
      <c r="P195" s="1279" t="e">
        <v>#N/A</v>
      </c>
      <c r="Q195" s="1286">
        <v>107020</v>
      </c>
      <c r="R195" s="1290">
        <v>12738</v>
      </c>
      <c r="S195" s="1301">
        <v>0</v>
      </c>
    </row>
    <row r="196" spans="1:19" x14ac:dyDescent="0.2">
      <c r="A196" s="453">
        <f t="shared" si="2"/>
        <v>2009.07</v>
      </c>
      <c r="B196" s="1277" t="e">
        <v>#N/A</v>
      </c>
      <c r="C196" s="1278" t="e">
        <v>#N/A</v>
      </c>
      <c r="D196" s="1279" t="e">
        <v>#N/A</v>
      </c>
      <c r="E196" s="1286">
        <v>1426</v>
      </c>
      <c r="F196" s="1290">
        <v>363</v>
      </c>
      <c r="G196" s="1288">
        <v>3</v>
      </c>
      <c r="H196" s="1285">
        <v>3946</v>
      </c>
      <c r="I196" s="1290">
        <v>3250</v>
      </c>
      <c r="J196" s="1279" t="e">
        <v>#N/A</v>
      </c>
      <c r="K196" s="1286">
        <v>10893</v>
      </c>
      <c r="L196" s="1290">
        <v>2042</v>
      </c>
      <c r="M196" s="1288">
        <v>77</v>
      </c>
      <c r="N196" s="1285">
        <v>46733</v>
      </c>
      <c r="O196" s="1290">
        <v>29522</v>
      </c>
      <c r="P196" s="1279" t="e">
        <v>#N/A</v>
      </c>
      <c r="Q196" s="1286">
        <v>116489</v>
      </c>
      <c r="R196" s="1290">
        <v>13047</v>
      </c>
      <c r="S196" s="1301">
        <v>407</v>
      </c>
    </row>
    <row r="197" spans="1:19" x14ac:dyDescent="0.2">
      <c r="A197" s="453">
        <f t="shared" si="2"/>
        <v>2009.08</v>
      </c>
      <c r="B197" s="1277" t="e">
        <v>#N/A</v>
      </c>
      <c r="C197" s="1278" t="e">
        <v>#N/A</v>
      </c>
      <c r="D197" s="1279" t="e">
        <v>#N/A</v>
      </c>
      <c r="E197" s="1286">
        <v>1369</v>
      </c>
      <c r="F197" s="1290">
        <v>365</v>
      </c>
      <c r="G197" s="1288">
        <v>3</v>
      </c>
      <c r="H197" s="1285">
        <v>3617</v>
      </c>
      <c r="I197" s="1290">
        <v>2994</v>
      </c>
      <c r="J197" s="1279" t="e">
        <v>#N/A</v>
      </c>
      <c r="K197" s="1286">
        <v>10598</v>
      </c>
      <c r="L197" s="1290">
        <v>1986</v>
      </c>
      <c r="M197" s="1288">
        <v>94</v>
      </c>
      <c r="N197" s="1285">
        <v>42564</v>
      </c>
      <c r="O197" s="1290">
        <v>29867</v>
      </c>
      <c r="P197" s="1279" t="e">
        <v>#N/A</v>
      </c>
      <c r="Q197" s="1286">
        <v>116785</v>
      </c>
      <c r="R197" s="1290">
        <v>14149</v>
      </c>
      <c r="S197" s="1301">
        <v>414</v>
      </c>
    </row>
    <row r="198" spans="1:19" x14ac:dyDescent="0.2">
      <c r="A198" s="453">
        <f t="shared" si="2"/>
        <v>2009.09</v>
      </c>
      <c r="B198" s="1277" t="e">
        <v>#N/A</v>
      </c>
      <c r="C198" s="1278" t="e">
        <v>#N/A</v>
      </c>
      <c r="D198" s="1279" t="e">
        <v>#N/A</v>
      </c>
      <c r="E198" s="1286">
        <v>1367</v>
      </c>
      <c r="F198" s="1290">
        <v>351</v>
      </c>
      <c r="G198" s="1288">
        <v>1</v>
      </c>
      <c r="H198" s="1285">
        <v>3902</v>
      </c>
      <c r="I198" s="1290">
        <v>3304</v>
      </c>
      <c r="J198" s="1279" t="e">
        <v>#N/A</v>
      </c>
      <c r="K198" s="1286">
        <v>10982</v>
      </c>
      <c r="L198" s="1290">
        <v>2235</v>
      </c>
      <c r="M198" s="1288">
        <v>76</v>
      </c>
      <c r="N198" s="1285">
        <v>46274</v>
      </c>
      <c r="O198" s="1290">
        <v>32068</v>
      </c>
      <c r="P198" s="1279" t="e">
        <v>#N/A</v>
      </c>
      <c r="Q198" s="1286">
        <v>128342</v>
      </c>
      <c r="R198" s="1290">
        <v>15704</v>
      </c>
      <c r="S198" s="1301">
        <v>523</v>
      </c>
    </row>
    <row r="199" spans="1:19" x14ac:dyDescent="0.2">
      <c r="A199" s="453">
        <f t="shared" si="2"/>
        <v>2009.1</v>
      </c>
      <c r="B199" s="1277" t="e">
        <v>#N/A</v>
      </c>
      <c r="C199" s="1278" t="e">
        <v>#N/A</v>
      </c>
      <c r="D199" s="1279" t="e">
        <v>#N/A</v>
      </c>
      <c r="E199" s="1286">
        <v>1413</v>
      </c>
      <c r="F199" s="1290">
        <v>352</v>
      </c>
      <c r="G199" s="1288">
        <v>1</v>
      </c>
      <c r="H199" s="1285">
        <v>3229</v>
      </c>
      <c r="I199" s="1290">
        <v>3108</v>
      </c>
      <c r="J199" s="1279" t="e">
        <v>#N/A</v>
      </c>
      <c r="K199" s="1286">
        <v>10574</v>
      </c>
      <c r="L199" s="1290">
        <v>2199</v>
      </c>
      <c r="M199" s="1288">
        <v>68</v>
      </c>
      <c r="N199" s="1285">
        <v>40255</v>
      </c>
      <c r="O199" s="1290">
        <v>31915</v>
      </c>
      <c r="P199" s="1279" t="e">
        <v>#N/A</v>
      </c>
      <c r="Q199" s="1286">
        <v>118816</v>
      </c>
      <c r="R199" s="1290">
        <v>15238</v>
      </c>
      <c r="S199" s="1301">
        <v>460</v>
      </c>
    </row>
    <row r="200" spans="1:19" x14ac:dyDescent="0.2">
      <c r="A200" s="453">
        <f t="shared" si="2"/>
        <v>2009.11</v>
      </c>
      <c r="B200" s="1277" t="e">
        <v>#N/A</v>
      </c>
      <c r="C200" s="1278" t="e">
        <v>#N/A</v>
      </c>
      <c r="D200" s="1279" t="e">
        <v>#N/A</v>
      </c>
      <c r="E200" s="1286">
        <v>1241</v>
      </c>
      <c r="F200" s="1290">
        <v>356</v>
      </c>
      <c r="G200" s="1288">
        <v>0</v>
      </c>
      <c r="H200" s="1285">
        <v>2966</v>
      </c>
      <c r="I200" s="1290">
        <v>3213</v>
      </c>
      <c r="J200" s="1279" t="e">
        <v>#N/A</v>
      </c>
      <c r="K200" s="1286">
        <v>10085</v>
      </c>
      <c r="L200" s="1290">
        <v>2104</v>
      </c>
      <c r="M200" s="1288">
        <v>55</v>
      </c>
      <c r="N200" s="1285">
        <v>37653</v>
      </c>
      <c r="O200" s="1290">
        <v>30505</v>
      </c>
      <c r="P200" s="1279" t="e">
        <v>#N/A</v>
      </c>
      <c r="Q200" s="1286">
        <v>113403</v>
      </c>
      <c r="R200" s="1290">
        <v>14870</v>
      </c>
      <c r="S200" s="1301">
        <v>495</v>
      </c>
    </row>
    <row r="201" spans="1:19" x14ac:dyDescent="0.2">
      <c r="A201" s="453">
        <f t="shared" si="2"/>
        <v>2009.12</v>
      </c>
      <c r="B201" s="1277" t="e">
        <v>#N/A</v>
      </c>
      <c r="C201" s="1278" t="e">
        <v>#N/A</v>
      </c>
      <c r="D201" s="1279" t="e">
        <v>#N/A</v>
      </c>
      <c r="E201" s="1286">
        <v>1270</v>
      </c>
      <c r="F201" s="1290">
        <v>285</v>
      </c>
      <c r="G201" s="1288">
        <v>4</v>
      </c>
      <c r="H201" s="1285">
        <v>1470</v>
      </c>
      <c r="I201" s="1290">
        <v>2848</v>
      </c>
      <c r="J201" s="1279" t="e">
        <v>#N/A</v>
      </c>
      <c r="K201" s="1286">
        <v>10458</v>
      </c>
      <c r="L201" s="1290">
        <v>2055</v>
      </c>
      <c r="M201" s="1288">
        <v>70</v>
      </c>
      <c r="N201" s="1285">
        <v>23487</v>
      </c>
      <c r="O201" s="1290">
        <v>28015</v>
      </c>
      <c r="P201" s="1279" t="e">
        <v>#N/A</v>
      </c>
      <c r="Q201" s="1286">
        <v>119035</v>
      </c>
      <c r="R201" s="1290">
        <v>14014</v>
      </c>
      <c r="S201" s="1301">
        <v>401</v>
      </c>
    </row>
    <row r="202" spans="1:19" x14ac:dyDescent="0.2">
      <c r="A202" s="453">
        <f t="shared" si="2"/>
        <v>2010.01</v>
      </c>
      <c r="B202" s="1277" t="e">
        <v>#N/A</v>
      </c>
      <c r="C202" s="1278" t="e">
        <v>#N/A</v>
      </c>
      <c r="D202" s="1279" t="e">
        <v>#N/A</v>
      </c>
      <c r="E202" s="1286">
        <v>1290</v>
      </c>
      <c r="F202" s="1290">
        <v>340</v>
      </c>
      <c r="G202" s="1279" t="e">
        <v>#N/A</v>
      </c>
      <c r="H202" s="1285">
        <v>6974</v>
      </c>
      <c r="I202" s="1290">
        <v>4177</v>
      </c>
      <c r="J202" s="1279" t="e">
        <v>#N/A</v>
      </c>
      <c r="K202" s="1286">
        <v>10584</v>
      </c>
      <c r="L202" s="1290">
        <v>2253</v>
      </c>
      <c r="M202" s="1279" t="e">
        <v>#N/A</v>
      </c>
      <c r="N202" s="1285">
        <v>79051</v>
      </c>
      <c r="O202" s="1290">
        <v>37514</v>
      </c>
      <c r="P202" s="1279" t="e">
        <v>#N/A</v>
      </c>
      <c r="Q202" s="1286">
        <v>121507</v>
      </c>
      <c r="R202" s="1290">
        <v>15320</v>
      </c>
      <c r="S202" s="1299" t="e">
        <v>#N/A</v>
      </c>
    </row>
    <row r="203" spans="1:19" x14ac:dyDescent="0.2">
      <c r="A203" s="453">
        <f t="shared" ref="A203:A248" si="3">A215-1</f>
        <v>2010.02</v>
      </c>
      <c r="B203" s="1277" t="e">
        <v>#N/A</v>
      </c>
      <c r="C203" s="1278" t="e">
        <v>#N/A</v>
      </c>
      <c r="D203" s="1279" t="e">
        <v>#N/A</v>
      </c>
      <c r="E203" s="1286">
        <v>1196</v>
      </c>
      <c r="F203" s="1290">
        <v>340</v>
      </c>
      <c r="G203" s="1279" t="e">
        <v>#N/A</v>
      </c>
      <c r="H203" s="1285">
        <v>3634</v>
      </c>
      <c r="I203" s="1290">
        <v>4207</v>
      </c>
      <c r="J203" s="1279" t="e">
        <v>#N/A</v>
      </c>
      <c r="K203" s="1286">
        <v>9518</v>
      </c>
      <c r="L203" s="1290">
        <v>2186</v>
      </c>
      <c r="M203" s="1279" t="e">
        <v>#N/A</v>
      </c>
      <c r="N203" s="1285">
        <v>44906</v>
      </c>
      <c r="O203" s="1290">
        <v>36627</v>
      </c>
      <c r="P203" s="1279" t="e">
        <v>#N/A</v>
      </c>
      <c r="Q203" s="1286">
        <v>107713</v>
      </c>
      <c r="R203" s="1290">
        <v>15330</v>
      </c>
      <c r="S203" s="1299" t="e">
        <v>#N/A</v>
      </c>
    </row>
    <row r="204" spans="1:19" x14ac:dyDescent="0.2">
      <c r="A204" s="453">
        <f t="shared" si="3"/>
        <v>2010.03</v>
      </c>
      <c r="B204" s="1277" t="e">
        <v>#N/A</v>
      </c>
      <c r="C204" s="1278" t="e">
        <v>#N/A</v>
      </c>
      <c r="D204" s="1279" t="e">
        <v>#N/A</v>
      </c>
      <c r="E204" s="1286">
        <v>1374</v>
      </c>
      <c r="F204" s="1290">
        <v>391</v>
      </c>
      <c r="G204" s="1279" t="e">
        <v>#N/A</v>
      </c>
      <c r="H204" s="1285">
        <v>4465</v>
      </c>
      <c r="I204" s="1290">
        <v>4975</v>
      </c>
      <c r="J204" s="1279" t="e">
        <v>#N/A</v>
      </c>
      <c r="K204" s="1286">
        <v>11792</v>
      </c>
      <c r="L204" s="1290">
        <v>2505</v>
      </c>
      <c r="M204" s="1279" t="e">
        <v>#N/A</v>
      </c>
      <c r="N204" s="1285">
        <v>57489</v>
      </c>
      <c r="O204" s="1290">
        <v>47510</v>
      </c>
      <c r="P204" s="1279" t="e">
        <v>#N/A</v>
      </c>
      <c r="Q204" s="1286">
        <v>131633</v>
      </c>
      <c r="R204" s="1290">
        <v>18570</v>
      </c>
      <c r="S204" s="1299" t="e">
        <v>#N/A</v>
      </c>
    </row>
    <row r="205" spans="1:19" x14ac:dyDescent="0.2">
      <c r="A205" s="453">
        <f t="shared" si="3"/>
        <v>2010.04</v>
      </c>
      <c r="B205" s="1277" t="e">
        <v>#N/A</v>
      </c>
      <c r="C205" s="1278" t="e">
        <v>#N/A</v>
      </c>
      <c r="D205" s="1279" t="e">
        <v>#N/A</v>
      </c>
      <c r="E205" s="1286">
        <v>1362</v>
      </c>
      <c r="F205" s="1290">
        <v>361</v>
      </c>
      <c r="G205" s="1279" t="e">
        <v>#N/A</v>
      </c>
      <c r="H205" s="1285">
        <v>3995</v>
      </c>
      <c r="I205" s="1290">
        <v>5985</v>
      </c>
      <c r="J205" s="1279" t="e">
        <v>#N/A</v>
      </c>
      <c r="K205" s="1286">
        <v>10700</v>
      </c>
      <c r="L205" s="1290">
        <v>2445</v>
      </c>
      <c r="M205" s="1279" t="e">
        <v>#N/A</v>
      </c>
      <c r="N205" s="1285">
        <v>51281</v>
      </c>
      <c r="O205" s="1290">
        <v>51433</v>
      </c>
      <c r="P205" s="1279" t="e">
        <v>#N/A</v>
      </c>
      <c r="Q205" s="1286">
        <v>122379</v>
      </c>
      <c r="R205" s="1290">
        <v>16651</v>
      </c>
      <c r="S205" s="1299" t="e">
        <v>#N/A</v>
      </c>
    </row>
    <row r="206" spans="1:19" x14ac:dyDescent="0.2">
      <c r="A206" s="453">
        <f t="shared" si="3"/>
        <v>2010.05</v>
      </c>
      <c r="B206" s="1277" t="e">
        <v>#N/A</v>
      </c>
      <c r="C206" s="1278" t="e">
        <v>#N/A</v>
      </c>
      <c r="D206" s="1279" t="e">
        <v>#N/A</v>
      </c>
      <c r="E206" s="1286">
        <v>1320</v>
      </c>
      <c r="F206" s="1290">
        <v>374</v>
      </c>
      <c r="G206" s="1279" t="e">
        <v>#N/A</v>
      </c>
      <c r="H206" s="1285">
        <v>3939</v>
      </c>
      <c r="I206" s="1290">
        <v>6149</v>
      </c>
      <c r="J206" s="1279" t="e">
        <v>#N/A</v>
      </c>
      <c r="K206" s="1286">
        <v>10423</v>
      </c>
      <c r="L206" s="1290">
        <v>2169</v>
      </c>
      <c r="M206" s="1279" t="e">
        <v>#N/A</v>
      </c>
      <c r="N206" s="1285">
        <v>50941</v>
      </c>
      <c r="O206" s="1290">
        <v>49734</v>
      </c>
      <c r="P206" s="1279" t="e">
        <v>#N/A</v>
      </c>
      <c r="Q206" s="1286">
        <v>113119</v>
      </c>
      <c r="R206" s="1290">
        <v>14677</v>
      </c>
      <c r="S206" s="1299" t="e">
        <v>#N/A</v>
      </c>
    </row>
    <row r="207" spans="1:19" x14ac:dyDescent="0.2">
      <c r="A207" s="453">
        <f t="shared" si="3"/>
        <v>2010.06</v>
      </c>
      <c r="B207" s="1277" t="e">
        <v>#N/A</v>
      </c>
      <c r="C207" s="1278" t="e">
        <v>#N/A</v>
      </c>
      <c r="D207" s="1279" t="e">
        <v>#N/A</v>
      </c>
      <c r="E207" s="1286">
        <v>1405</v>
      </c>
      <c r="F207" s="1290">
        <v>414</v>
      </c>
      <c r="G207" s="1279" t="e">
        <v>#N/A</v>
      </c>
      <c r="H207" s="1285">
        <v>4416</v>
      </c>
      <c r="I207" s="1290">
        <v>5621</v>
      </c>
      <c r="J207" s="1279" t="e">
        <v>#N/A</v>
      </c>
      <c r="K207" s="1286">
        <v>11584</v>
      </c>
      <c r="L207" s="1290">
        <v>2282</v>
      </c>
      <c r="M207" s="1279" t="e">
        <v>#N/A</v>
      </c>
      <c r="N207" s="1285">
        <v>55061</v>
      </c>
      <c r="O207" s="1290">
        <v>49304</v>
      </c>
      <c r="P207" s="1279" t="e">
        <v>#N/A</v>
      </c>
      <c r="Q207" s="1286">
        <v>123846</v>
      </c>
      <c r="R207" s="1290">
        <v>15503</v>
      </c>
      <c r="S207" s="1299" t="e">
        <v>#N/A</v>
      </c>
    </row>
    <row r="208" spans="1:19" x14ac:dyDescent="0.2">
      <c r="A208" s="453">
        <f t="shared" si="3"/>
        <v>2010.07</v>
      </c>
      <c r="B208" s="1277" t="e">
        <v>#N/A</v>
      </c>
      <c r="C208" s="1278" t="e">
        <v>#N/A</v>
      </c>
      <c r="D208" s="1279" t="e">
        <v>#N/A</v>
      </c>
      <c r="E208" s="1286">
        <v>1603</v>
      </c>
      <c r="F208" s="1290">
        <v>377</v>
      </c>
      <c r="G208" s="1279" t="e">
        <v>#N/A</v>
      </c>
      <c r="H208" s="1285">
        <v>4915</v>
      </c>
      <c r="I208" s="1290">
        <v>6052</v>
      </c>
      <c r="J208" s="1279" t="e">
        <v>#N/A</v>
      </c>
      <c r="K208" s="1286">
        <v>12213</v>
      </c>
      <c r="L208" s="1290">
        <v>2331</v>
      </c>
      <c r="M208" s="1279" t="e">
        <v>#N/A</v>
      </c>
      <c r="N208" s="1285">
        <v>57693</v>
      </c>
      <c r="O208" s="1290">
        <v>52346</v>
      </c>
      <c r="P208" s="1279" t="e">
        <v>#N/A</v>
      </c>
      <c r="Q208" s="1286">
        <v>128955</v>
      </c>
      <c r="R208" s="1290">
        <v>15434</v>
      </c>
      <c r="S208" s="1299" t="e">
        <v>#N/A</v>
      </c>
    </row>
    <row r="209" spans="1:19" x14ac:dyDescent="0.2">
      <c r="A209" s="453">
        <f t="shared" si="3"/>
        <v>2010.08</v>
      </c>
      <c r="B209" s="1277" t="e">
        <v>#N/A</v>
      </c>
      <c r="C209" s="1278" t="e">
        <v>#N/A</v>
      </c>
      <c r="D209" s="1279" t="e">
        <v>#N/A</v>
      </c>
      <c r="E209" s="1286">
        <v>1634</v>
      </c>
      <c r="F209" s="1290">
        <v>472</v>
      </c>
      <c r="G209" s="1279" t="e">
        <v>#N/A</v>
      </c>
      <c r="H209" s="1285">
        <v>4926</v>
      </c>
      <c r="I209" s="1290">
        <v>7046</v>
      </c>
      <c r="J209" s="1279" t="e">
        <v>#N/A</v>
      </c>
      <c r="K209" s="1286">
        <v>13280</v>
      </c>
      <c r="L209" s="1290">
        <v>2617</v>
      </c>
      <c r="M209" s="1279" t="e">
        <v>#N/A</v>
      </c>
      <c r="N209" s="1285">
        <v>57623</v>
      </c>
      <c r="O209" s="1290">
        <v>59517</v>
      </c>
      <c r="P209" s="1279" t="e">
        <v>#N/A</v>
      </c>
      <c r="Q209" s="1286">
        <v>135798</v>
      </c>
      <c r="R209" s="1290">
        <v>16505</v>
      </c>
      <c r="S209" s="1299" t="e">
        <v>#N/A</v>
      </c>
    </row>
    <row r="210" spans="1:19" x14ac:dyDescent="0.2">
      <c r="A210" s="453">
        <f t="shared" si="3"/>
        <v>2010.09</v>
      </c>
      <c r="B210" s="1277" t="e">
        <v>#N/A</v>
      </c>
      <c r="C210" s="1278" t="e">
        <v>#N/A</v>
      </c>
      <c r="D210" s="1279" t="e">
        <v>#N/A</v>
      </c>
      <c r="E210" s="1286">
        <v>1695</v>
      </c>
      <c r="F210" s="1290">
        <v>469</v>
      </c>
      <c r="G210" s="1279" t="e">
        <v>#N/A</v>
      </c>
      <c r="H210" s="1285">
        <v>5471</v>
      </c>
      <c r="I210" s="1290">
        <v>6989</v>
      </c>
      <c r="J210" s="1279" t="e">
        <v>#N/A</v>
      </c>
      <c r="K210" s="1286">
        <v>13842</v>
      </c>
      <c r="L210" s="1290">
        <v>2809</v>
      </c>
      <c r="M210" s="1279" t="e">
        <v>#N/A</v>
      </c>
      <c r="N210" s="1285">
        <v>64235</v>
      </c>
      <c r="O210" s="1290">
        <v>62885</v>
      </c>
      <c r="P210" s="1279" t="e">
        <v>#N/A</v>
      </c>
      <c r="Q210" s="1286">
        <v>145247</v>
      </c>
      <c r="R210" s="1290">
        <v>19093</v>
      </c>
      <c r="S210" s="1299" t="e">
        <v>#N/A</v>
      </c>
    </row>
    <row r="211" spans="1:19" x14ac:dyDescent="0.2">
      <c r="A211" s="453">
        <f t="shared" si="3"/>
        <v>2010.1</v>
      </c>
      <c r="B211" s="1277" t="e">
        <v>#N/A</v>
      </c>
      <c r="C211" s="1278" t="e">
        <v>#N/A</v>
      </c>
      <c r="D211" s="1279" t="e">
        <v>#N/A</v>
      </c>
      <c r="E211" s="1286">
        <v>1532</v>
      </c>
      <c r="F211" s="1290">
        <v>395</v>
      </c>
      <c r="G211" s="1279" t="e">
        <v>#N/A</v>
      </c>
      <c r="H211" s="1285">
        <v>4634</v>
      </c>
      <c r="I211" s="1290">
        <v>6070</v>
      </c>
      <c r="J211" s="1279" t="e">
        <v>#N/A</v>
      </c>
      <c r="K211" s="1286">
        <v>11893</v>
      </c>
      <c r="L211" s="1290">
        <v>2420</v>
      </c>
      <c r="M211" s="1279" t="e">
        <v>#N/A</v>
      </c>
      <c r="N211" s="1285">
        <v>53970</v>
      </c>
      <c r="O211" s="1290">
        <v>55370</v>
      </c>
      <c r="P211" s="1279" t="e">
        <v>#N/A</v>
      </c>
      <c r="Q211" s="1286">
        <v>126775</v>
      </c>
      <c r="R211" s="1290">
        <v>17361</v>
      </c>
      <c r="S211" s="1299" t="e">
        <v>#N/A</v>
      </c>
    </row>
    <row r="212" spans="1:19" x14ac:dyDescent="0.2">
      <c r="A212" s="453">
        <f t="shared" si="3"/>
        <v>2010.11</v>
      </c>
      <c r="B212" s="1277" t="e">
        <v>#N/A</v>
      </c>
      <c r="C212" s="1278" t="e">
        <v>#N/A</v>
      </c>
      <c r="D212" s="1279" t="e">
        <v>#N/A</v>
      </c>
      <c r="E212" s="1286">
        <v>1617</v>
      </c>
      <c r="F212" s="1290">
        <v>437</v>
      </c>
      <c r="G212" s="1279" t="e">
        <v>#N/A</v>
      </c>
      <c r="H212" s="1285">
        <v>4375</v>
      </c>
      <c r="I212" s="1290">
        <v>7415</v>
      </c>
      <c r="J212" s="1279" t="e">
        <v>#N/A</v>
      </c>
      <c r="K212" s="1286">
        <v>13346</v>
      </c>
      <c r="L212" s="1290">
        <v>2930</v>
      </c>
      <c r="M212" s="1279" t="e">
        <v>#N/A</v>
      </c>
      <c r="N212" s="1285">
        <v>54348</v>
      </c>
      <c r="O212" s="1290">
        <v>62804</v>
      </c>
      <c r="P212" s="1279" t="e">
        <v>#N/A</v>
      </c>
      <c r="Q212" s="1286">
        <v>141297</v>
      </c>
      <c r="R212" s="1290">
        <v>20500</v>
      </c>
      <c r="S212" s="1299" t="e">
        <v>#N/A</v>
      </c>
    </row>
    <row r="213" spans="1:19" x14ac:dyDescent="0.2">
      <c r="A213" s="453">
        <f t="shared" si="3"/>
        <v>2010.12</v>
      </c>
      <c r="B213" s="1277" t="e">
        <v>#N/A</v>
      </c>
      <c r="C213" s="1278" t="e">
        <v>#N/A</v>
      </c>
      <c r="D213" s="1279" t="e">
        <v>#N/A</v>
      </c>
      <c r="E213" s="1286">
        <v>1661</v>
      </c>
      <c r="F213" s="1290">
        <v>410</v>
      </c>
      <c r="G213" s="1279" t="e">
        <v>#N/A</v>
      </c>
      <c r="H213" s="1285">
        <v>3065</v>
      </c>
      <c r="I213" s="1290">
        <v>7060</v>
      </c>
      <c r="J213" s="1279" t="e">
        <v>#N/A</v>
      </c>
      <c r="K213" s="1286">
        <v>13808</v>
      </c>
      <c r="L213" s="1290">
        <v>2791</v>
      </c>
      <c r="M213" s="1279" t="e">
        <v>#N/A</v>
      </c>
      <c r="N213" s="1285">
        <v>38954</v>
      </c>
      <c r="O213" s="1290">
        <v>61402</v>
      </c>
      <c r="P213" s="1279" t="e">
        <v>#N/A</v>
      </c>
      <c r="Q213" s="1286">
        <v>145907</v>
      </c>
      <c r="R213" s="1290">
        <v>19287</v>
      </c>
      <c r="S213" s="1299" t="e">
        <v>#N/A</v>
      </c>
    </row>
    <row r="214" spans="1:19" x14ac:dyDescent="0.2">
      <c r="A214" s="453">
        <f t="shared" si="3"/>
        <v>2011.01</v>
      </c>
      <c r="B214" s="1277" t="e">
        <v>#N/A</v>
      </c>
      <c r="C214" s="1278" t="e">
        <v>#N/A</v>
      </c>
      <c r="D214" s="1279" t="e">
        <v>#N/A</v>
      </c>
      <c r="E214" s="1286">
        <v>1662</v>
      </c>
      <c r="F214" s="1290">
        <v>411</v>
      </c>
      <c r="G214" s="1279" t="e">
        <v>#N/A</v>
      </c>
      <c r="H214" s="1285">
        <v>9051</v>
      </c>
      <c r="I214" s="1290">
        <v>8978</v>
      </c>
      <c r="J214" s="1279" t="e">
        <v>#N/A</v>
      </c>
      <c r="K214" s="1286">
        <v>13279</v>
      </c>
      <c r="L214" s="1290">
        <v>2836</v>
      </c>
      <c r="M214" s="1279" t="e">
        <v>#N/A</v>
      </c>
      <c r="N214" s="1285">
        <v>104339</v>
      </c>
      <c r="O214" s="1290">
        <v>76553</v>
      </c>
      <c r="P214" s="1279" t="e">
        <v>#N/A</v>
      </c>
      <c r="Q214" s="1286">
        <v>145332</v>
      </c>
      <c r="R214" s="1290">
        <v>20097</v>
      </c>
      <c r="S214" s="1299" t="e">
        <v>#N/A</v>
      </c>
    </row>
    <row r="215" spans="1:19" x14ac:dyDescent="0.2">
      <c r="A215" s="453">
        <f t="shared" si="3"/>
        <v>2011.02</v>
      </c>
      <c r="B215" s="1277" t="e">
        <v>#N/A</v>
      </c>
      <c r="C215" s="1278" t="e">
        <v>#N/A</v>
      </c>
      <c r="D215" s="1279" t="e">
        <v>#N/A</v>
      </c>
      <c r="E215" s="1286">
        <v>1547</v>
      </c>
      <c r="F215" s="1290">
        <v>420</v>
      </c>
      <c r="G215" s="1279" t="e">
        <v>#N/A</v>
      </c>
      <c r="H215" s="1285">
        <v>4930</v>
      </c>
      <c r="I215" s="1290">
        <v>8665</v>
      </c>
      <c r="J215" s="1279" t="e">
        <v>#N/A</v>
      </c>
      <c r="K215" s="1286">
        <v>12378</v>
      </c>
      <c r="L215" s="1290">
        <v>2755</v>
      </c>
      <c r="M215" s="1279" t="e">
        <v>#N/A</v>
      </c>
      <c r="N215" s="1285">
        <v>60398</v>
      </c>
      <c r="O215" s="1290">
        <v>73082</v>
      </c>
      <c r="P215" s="1279" t="e">
        <v>#N/A</v>
      </c>
      <c r="Q215" s="1286">
        <v>138912</v>
      </c>
      <c r="R215" s="1290">
        <v>20163</v>
      </c>
      <c r="S215" s="1299" t="e">
        <v>#N/A</v>
      </c>
    </row>
    <row r="216" spans="1:19" x14ac:dyDescent="0.2">
      <c r="A216" s="453">
        <f t="shared" si="3"/>
        <v>2011.03</v>
      </c>
      <c r="B216" s="1277" t="e">
        <v>#N/A</v>
      </c>
      <c r="C216" s="1278" t="e">
        <v>#N/A</v>
      </c>
      <c r="D216" s="1279" t="e">
        <v>#N/A</v>
      </c>
      <c r="E216" s="1286">
        <v>1598</v>
      </c>
      <c r="F216" s="1290">
        <v>497</v>
      </c>
      <c r="G216" s="1279" t="e">
        <v>#N/A</v>
      </c>
      <c r="H216" s="1285">
        <v>5899</v>
      </c>
      <c r="I216" s="1290">
        <v>7939</v>
      </c>
      <c r="J216" s="1279" t="e">
        <v>#N/A</v>
      </c>
      <c r="K216" s="1286">
        <v>12793</v>
      </c>
      <c r="L216" s="1290">
        <v>2997</v>
      </c>
      <c r="M216" s="1279" t="e">
        <v>#N/A</v>
      </c>
      <c r="N216" s="1285">
        <v>67829</v>
      </c>
      <c r="O216" s="1290">
        <v>73733</v>
      </c>
      <c r="P216" s="1279" t="e">
        <v>#N/A</v>
      </c>
      <c r="Q216" s="1286">
        <v>138738</v>
      </c>
      <c r="R216" s="1290">
        <v>21499</v>
      </c>
      <c r="S216" s="1299" t="e">
        <v>#N/A</v>
      </c>
    </row>
    <row r="217" spans="1:19" x14ac:dyDescent="0.2">
      <c r="A217" s="453">
        <f t="shared" si="3"/>
        <v>2011.04</v>
      </c>
      <c r="B217" s="1277" t="e">
        <v>#N/A</v>
      </c>
      <c r="C217" s="1278" t="e">
        <v>#N/A</v>
      </c>
      <c r="D217" s="1279" t="e">
        <v>#N/A</v>
      </c>
      <c r="E217" s="1286">
        <v>1457</v>
      </c>
      <c r="F217" s="1290">
        <v>458</v>
      </c>
      <c r="G217" s="1279" t="e">
        <v>#N/A</v>
      </c>
      <c r="H217" s="1285">
        <v>5862</v>
      </c>
      <c r="I217" s="1290">
        <v>6815</v>
      </c>
      <c r="J217" s="1279" t="e">
        <v>#N/A</v>
      </c>
      <c r="K217" s="1286">
        <v>11823</v>
      </c>
      <c r="L217" s="1290">
        <v>2655</v>
      </c>
      <c r="M217" s="1279" t="e">
        <v>#N/A</v>
      </c>
      <c r="N217" s="1285">
        <v>65595</v>
      </c>
      <c r="O217" s="1290">
        <v>59295</v>
      </c>
      <c r="P217" s="1279" t="e">
        <v>#N/A</v>
      </c>
      <c r="Q217" s="1286">
        <v>134708</v>
      </c>
      <c r="R217" s="1290">
        <v>20001</v>
      </c>
      <c r="S217" s="1299" t="e">
        <v>#N/A</v>
      </c>
    </row>
    <row r="218" spans="1:19" x14ac:dyDescent="0.2">
      <c r="A218" s="453">
        <f t="shared" si="3"/>
        <v>2011.05</v>
      </c>
      <c r="B218" s="1277" t="e">
        <v>#N/A</v>
      </c>
      <c r="C218" s="1278" t="e">
        <v>#N/A</v>
      </c>
      <c r="D218" s="1279" t="e">
        <v>#N/A</v>
      </c>
      <c r="E218" s="1286">
        <v>1908</v>
      </c>
      <c r="F218" s="1290">
        <v>565</v>
      </c>
      <c r="G218" s="1279" t="e">
        <v>#N/A</v>
      </c>
      <c r="H218" s="1285">
        <v>5660</v>
      </c>
      <c r="I218" s="1290">
        <v>6622</v>
      </c>
      <c r="J218" s="1279" t="e">
        <v>#N/A</v>
      </c>
      <c r="K218" s="1286">
        <v>14939</v>
      </c>
      <c r="L218" s="1290">
        <v>3205</v>
      </c>
      <c r="M218" s="1279" t="e">
        <v>#N/A</v>
      </c>
      <c r="N218" s="1285">
        <v>68218</v>
      </c>
      <c r="O218" s="1290">
        <v>64175</v>
      </c>
      <c r="P218" s="1279" t="e">
        <v>#N/A</v>
      </c>
      <c r="Q218" s="1286">
        <v>156998</v>
      </c>
      <c r="R218" s="1290">
        <v>22609</v>
      </c>
      <c r="S218" s="1299" t="e">
        <v>#N/A</v>
      </c>
    </row>
    <row r="219" spans="1:19" x14ac:dyDescent="0.2">
      <c r="A219" s="453">
        <f t="shared" si="3"/>
        <v>2011.06</v>
      </c>
      <c r="B219" s="1277" t="e">
        <v>#N/A</v>
      </c>
      <c r="C219" s="1278" t="e">
        <v>#N/A</v>
      </c>
      <c r="D219" s="1279" t="e">
        <v>#N/A</v>
      </c>
      <c r="E219" s="1286">
        <v>1966</v>
      </c>
      <c r="F219" s="1290">
        <v>457</v>
      </c>
      <c r="G219" s="1279" t="e">
        <v>#N/A</v>
      </c>
      <c r="H219" s="1285">
        <v>7115</v>
      </c>
      <c r="I219" s="1290">
        <v>6084</v>
      </c>
      <c r="J219" s="1279" t="e">
        <v>#N/A</v>
      </c>
      <c r="K219" s="1286">
        <v>15100</v>
      </c>
      <c r="L219" s="1290">
        <v>2708</v>
      </c>
      <c r="M219" s="1279" t="e">
        <v>#N/A</v>
      </c>
      <c r="N219" s="1285">
        <v>78720</v>
      </c>
      <c r="O219" s="1290">
        <v>56681</v>
      </c>
      <c r="P219" s="1279" t="e">
        <v>#N/A</v>
      </c>
      <c r="Q219" s="1286">
        <v>155070</v>
      </c>
      <c r="R219" s="1290">
        <v>19837</v>
      </c>
      <c r="S219" s="1299" t="e">
        <v>#N/A</v>
      </c>
    </row>
    <row r="220" spans="1:19" x14ac:dyDescent="0.2">
      <c r="A220" s="453">
        <f t="shared" si="3"/>
        <v>2011.07</v>
      </c>
      <c r="B220" s="1277" t="e">
        <v>#N/A</v>
      </c>
      <c r="C220" s="1278" t="e">
        <v>#N/A</v>
      </c>
      <c r="D220" s="1279" t="e">
        <v>#N/A</v>
      </c>
      <c r="E220" s="1286">
        <v>1838</v>
      </c>
      <c r="F220" s="1290">
        <v>409</v>
      </c>
      <c r="G220" s="1279" t="e">
        <v>#N/A</v>
      </c>
      <c r="H220" s="1285">
        <v>6360</v>
      </c>
      <c r="I220" s="1290">
        <v>6386</v>
      </c>
      <c r="J220" s="1279" t="e">
        <v>#N/A</v>
      </c>
      <c r="K220" s="1286">
        <v>15252</v>
      </c>
      <c r="L220" s="1290">
        <v>2780</v>
      </c>
      <c r="M220" s="1279" t="e">
        <v>#N/A</v>
      </c>
      <c r="N220" s="1285">
        <v>73223</v>
      </c>
      <c r="O220" s="1290">
        <v>55307</v>
      </c>
      <c r="P220" s="1279" t="e">
        <v>#N/A</v>
      </c>
      <c r="Q220" s="1286">
        <v>158818</v>
      </c>
      <c r="R220" s="1290">
        <v>19881</v>
      </c>
      <c r="S220" s="1299" t="e">
        <v>#N/A</v>
      </c>
    </row>
    <row r="221" spans="1:19" x14ac:dyDescent="0.2">
      <c r="A221" s="453">
        <f t="shared" si="3"/>
        <v>2011.08</v>
      </c>
      <c r="B221" s="1277" t="e">
        <v>#N/A</v>
      </c>
      <c r="C221" s="1278" t="e">
        <v>#N/A</v>
      </c>
      <c r="D221" s="1279" t="e">
        <v>#N/A</v>
      </c>
      <c r="E221" s="1286">
        <v>2020</v>
      </c>
      <c r="F221" s="1290">
        <v>528</v>
      </c>
      <c r="G221" s="1279" t="e">
        <v>#N/A</v>
      </c>
      <c r="H221" s="1285">
        <v>7105</v>
      </c>
      <c r="I221" s="1290">
        <v>7205</v>
      </c>
      <c r="J221" s="1279" t="e">
        <v>#N/A</v>
      </c>
      <c r="K221" s="1286">
        <v>16723</v>
      </c>
      <c r="L221" s="1290">
        <v>3266</v>
      </c>
      <c r="M221" s="1279" t="e">
        <v>#N/A</v>
      </c>
      <c r="N221" s="1285">
        <v>80246</v>
      </c>
      <c r="O221" s="1290">
        <v>62530</v>
      </c>
      <c r="P221" s="1279" t="e">
        <v>#N/A</v>
      </c>
      <c r="Q221" s="1286">
        <v>172342</v>
      </c>
      <c r="R221" s="1290">
        <v>22232</v>
      </c>
      <c r="S221" s="1299" t="e">
        <v>#N/A</v>
      </c>
    </row>
    <row r="222" spans="1:19" x14ac:dyDescent="0.2">
      <c r="A222" s="453">
        <f t="shared" si="3"/>
        <v>2011.09</v>
      </c>
      <c r="B222" s="1277" t="e">
        <v>#N/A</v>
      </c>
      <c r="C222" s="1278" t="e">
        <v>#N/A</v>
      </c>
      <c r="D222" s="1279" t="e">
        <v>#N/A</v>
      </c>
      <c r="E222" s="1286">
        <v>1964</v>
      </c>
      <c r="F222" s="1290">
        <v>445</v>
      </c>
      <c r="G222" s="1279" t="e">
        <v>#N/A</v>
      </c>
      <c r="H222" s="1285">
        <v>7287</v>
      </c>
      <c r="I222" s="1290">
        <v>7432</v>
      </c>
      <c r="J222" s="1279" t="e">
        <v>#N/A</v>
      </c>
      <c r="K222" s="1286">
        <v>16520</v>
      </c>
      <c r="L222" s="1290">
        <v>3500</v>
      </c>
      <c r="M222" s="1279" t="e">
        <v>#N/A</v>
      </c>
      <c r="N222" s="1285">
        <v>84583</v>
      </c>
      <c r="O222" s="1290">
        <v>66351</v>
      </c>
      <c r="P222" s="1279" t="e">
        <v>#N/A</v>
      </c>
      <c r="Q222" s="1286">
        <v>170710</v>
      </c>
      <c r="R222" s="1290">
        <v>23863</v>
      </c>
      <c r="S222" s="1299" t="e">
        <v>#N/A</v>
      </c>
    </row>
    <row r="223" spans="1:19" x14ac:dyDescent="0.2">
      <c r="A223" s="453">
        <f t="shared" si="3"/>
        <v>2011.1</v>
      </c>
      <c r="B223" s="1277" t="e">
        <v>#N/A</v>
      </c>
      <c r="C223" s="1278" t="e">
        <v>#N/A</v>
      </c>
      <c r="D223" s="1279" t="e">
        <v>#N/A</v>
      </c>
      <c r="E223" s="1286">
        <v>1801</v>
      </c>
      <c r="F223" s="1290">
        <v>500</v>
      </c>
      <c r="G223" s="1279" t="e">
        <v>#N/A</v>
      </c>
      <c r="H223" s="1285">
        <v>6177</v>
      </c>
      <c r="I223" s="1290">
        <v>6940</v>
      </c>
      <c r="J223" s="1279" t="e">
        <v>#N/A</v>
      </c>
      <c r="K223" s="1286">
        <v>14858</v>
      </c>
      <c r="L223" s="1290">
        <v>3310</v>
      </c>
      <c r="M223" s="1279" t="e">
        <v>#N/A</v>
      </c>
      <c r="N223" s="1285">
        <v>72659</v>
      </c>
      <c r="O223" s="1290">
        <v>64378</v>
      </c>
      <c r="P223" s="1279" t="e">
        <v>#N/A</v>
      </c>
      <c r="Q223" s="1286">
        <v>154189</v>
      </c>
      <c r="R223" s="1290">
        <v>22846</v>
      </c>
      <c r="S223" s="1299" t="e">
        <v>#N/A</v>
      </c>
    </row>
    <row r="224" spans="1:19" x14ac:dyDescent="0.2">
      <c r="A224" s="453">
        <f t="shared" si="3"/>
        <v>2011.11</v>
      </c>
      <c r="B224" s="1277" t="e">
        <v>#N/A</v>
      </c>
      <c r="C224" s="1278" t="e">
        <v>#N/A</v>
      </c>
      <c r="D224" s="1279" t="e">
        <v>#N/A</v>
      </c>
      <c r="E224" s="1286">
        <v>1736</v>
      </c>
      <c r="F224" s="1290">
        <v>494</v>
      </c>
      <c r="G224" s="1279" t="e">
        <v>#N/A</v>
      </c>
      <c r="H224" s="1285">
        <v>5364</v>
      </c>
      <c r="I224" s="1290">
        <v>6848</v>
      </c>
      <c r="J224" s="1279" t="e">
        <v>#N/A</v>
      </c>
      <c r="K224" s="1286">
        <v>14289</v>
      </c>
      <c r="L224" s="1290">
        <v>3333</v>
      </c>
      <c r="M224" s="1279" t="e">
        <v>#N/A</v>
      </c>
      <c r="N224" s="1285">
        <v>65996</v>
      </c>
      <c r="O224" s="1290">
        <v>67626</v>
      </c>
      <c r="P224" s="1279" t="e">
        <v>#N/A</v>
      </c>
      <c r="Q224" s="1286">
        <v>157069</v>
      </c>
      <c r="R224" s="1290">
        <v>23668</v>
      </c>
      <c r="S224" s="1299" t="e">
        <v>#N/A</v>
      </c>
    </row>
    <row r="225" spans="1:19" x14ac:dyDescent="0.2">
      <c r="A225" s="453">
        <f t="shared" si="3"/>
        <v>2011.12</v>
      </c>
      <c r="B225" s="1277" t="e">
        <v>#N/A</v>
      </c>
      <c r="C225" s="1278" t="e">
        <v>#N/A</v>
      </c>
      <c r="D225" s="1279" t="e">
        <v>#N/A</v>
      </c>
      <c r="E225" s="1286">
        <v>1674</v>
      </c>
      <c r="F225" s="1290">
        <v>456</v>
      </c>
      <c r="G225" s="1279" t="e">
        <v>#N/A</v>
      </c>
      <c r="H225" s="1285">
        <v>2868</v>
      </c>
      <c r="I225" s="1290">
        <v>6343</v>
      </c>
      <c r="J225" s="1279" t="e">
        <v>#N/A</v>
      </c>
      <c r="K225" s="1286">
        <v>13981</v>
      </c>
      <c r="L225" s="1290">
        <v>3236</v>
      </c>
      <c r="M225" s="1279" t="e">
        <v>#N/A</v>
      </c>
      <c r="N225" s="1285">
        <v>39014</v>
      </c>
      <c r="O225" s="1290">
        <v>61544</v>
      </c>
      <c r="P225" s="1279" t="e">
        <v>#N/A</v>
      </c>
      <c r="Q225" s="1286">
        <v>150779</v>
      </c>
      <c r="R225" s="1290">
        <v>21552</v>
      </c>
      <c r="S225" s="1299" t="e">
        <v>#N/A</v>
      </c>
    </row>
    <row r="226" spans="1:19" x14ac:dyDescent="0.2">
      <c r="A226" s="453">
        <f t="shared" si="3"/>
        <v>2012.01</v>
      </c>
      <c r="B226" s="1277" t="e">
        <v>#N/A</v>
      </c>
      <c r="C226" s="1278" t="e">
        <v>#N/A</v>
      </c>
      <c r="D226" s="1279" t="e">
        <v>#N/A</v>
      </c>
      <c r="E226" s="1286">
        <v>1678</v>
      </c>
      <c r="F226" s="1290">
        <v>461</v>
      </c>
      <c r="G226" s="1279" t="e">
        <v>#N/A</v>
      </c>
      <c r="H226" s="1285">
        <v>9422</v>
      </c>
      <c r="I226" s="1290">
        <v>8372</v>
      </c>
      <c r="J226" s="1279" t="e">
        <v>#N/A</v>
      </c>
      <c r="K226" s="1286">
        <v>13329</v>
      </c>
      <c r="L226" s="1290">
        <v>3156</v>
      </c>
      <c r="M226" s="1279" t="e">
        <v>#N/A</v>
      </c>
      <c r="N226" s="1285">
        <v>113121</v>
      </c>
      <c r="O226" s="1290">
        <v>80228</v>
      </c>
      <c r="P226" s="1279" t="e">
        <v>#N/A</v>
      </c>
      <c r="Q226" s="1286">
        <v>152245</v>
      </c>
      <c r="R226" s="1290">
        <v>23708</v>
      </c>
      <c r="S226" s="1299" t="e">
        <v>#N/A</v>
      </c>
    </row>
    <row r="227" spans="1:19" x14ac:dyDescent="0.2">
      <c r="A227" s="453">
        <f t="shared" si="3"/>
        <v>2012.02</v>
      </c>
      <c r="B227" s="1277" t="e">
        <v>#N/A</v>
      </c>
      <c r="C227" s="1278" t="e">
        <v>#N/A</v>
      </c>
      <c r="D227" s="1279" t="e">
        <v>#N/A</v>
      </c>
      <c r="E227" s="1286">
        <v>1289</v>
      </c>
      <c r="F227" s="1290">
        <v>417</v>
      </c>
      <c r="G227" s="1279" t="e">
        <v>#N/A</v>
      </c>
      <c r="H227" s="1285">
        <v>4739</v>
      </c>
      <c r="I227" s="1290">
        <v>6402</v>
      </c>
      <c r="J227" s="1279" t="e">
        <v>#N/A</v>
      </c>
      <c r="K227" s="1286">
        <v>10767</v>
      </c>
      <c r="L227" s="1290">
        <v>2763</v>
      </c>
      <c r="M227" s="1279" t="e">
        <v>#N/A</v>
      </c>
      <c r="N227" s="1285">
        <v>58424</v>
      </c>
      <c r="O227" s="1290">
        <v>62884</v>
      </c>
      <c r="P227" s="1279" t="e">
        <v>#N/A</v>
      </c>
      <c r="Q227" s="1286">
        <v>123120</v>
      </c>
      <c r="R227" s="1290">
        <v>21332</v>
      </c>
      <c r="S227" s="1299" t="e">
        <v>#N/A</v>
      </c>
    </row>
    <row r="228" spans="1:19" x14ac:dyDescent="0.2">
      <c r="A228" s="453">
        <f t="shared" si="3"/>
        <v>2012.03</v>
      </c>
      <c r="B228" s="1277" t="e">
        <v>#N/A</v>
      </c>
      <c r="C228" s="1278" t="e">
        <v>#N/A</v>
      </c>
      <c r="D228" s="1279" t="e">
        <v>#N/A</v>
      </c>
      <c r="E228" s="1286">
        <v>1648</v>
      </c>
      <c r="F228" s="1290">
        <v>563</v>
      </c>
      <c r="G228" s="1279" t="e">
        <v>#N/A</v>
      </c>
      <c r="H228" s="1285">
        <v>6671</v>
      </c>
      <c r="I228" s="1290">
        <v>6700</v>
      </c>
      <c r="J228" s="1279" t="e">
        <v>#N/A</v>
      </c>
      <c r="K228" s="1286">
        <v>13837</v>
      </c>
      <c r="L228" s="1290">
        <v>3596</v>
      </c>
      <c r="M228" s="1279" t="e">
        <v>#N/A</v>
      </c>
      <c r="N228" s="1285">
        <v>82570</v>
      </c>
      <c r="O228" s="1290">
        <v>71775</v>
      </c>
      <c r="P228" s="1279" t="e">
        <v>#N/A</v>
      </c>
      <c r="Q228" s="1286">
        <v>155668</v>
      </c>
      <c r="R228" s="1290">
        <v>27749</v>
      </c>
      <c r="S228" s="1299" t="e">
        <v>#N/A</v>
      </c>
    </row>
    <row r="229" spans="1:19" x14ac:dyDescent="0.2">
      <c r="A229" s="453">
        <f t="shared" si="3"/>
        <v>2012.04</v>
      </c>
      <c r="B229" s="1277" t="e">
        <v>#N/A</v>
      </c>
      <c r="C229" s="1278" t="e">
        <v>#N/A</v>
      </c>
      <c r="D229" s="1279" t="e">
        <v>#N/A</v>
      </c>
      <c r="E229" s="1286">
        <v>1420</v>
      </c>
      <c r="F229" s="1290">
        <v>486</v>
      </c>
      <c r="G229" s="1279" t="e">
        <v>#N/A</v>
      </c>
      <c r="H229" s="1285">
        <v>5011</v>
      </c>
      <c r="I229" s="1290">
        <v>4739</v>
      </c>
      <c r="J229" s="1279" t="e">
        <v>#N/A</v>
      </c>
      <c r="K229" s="1286">
        <v>10596</v>
      </c>
      <c r="L229" s="1290">
        <v>2919</v>
      </c>
      <c r="M229" s="1279" t="e">
        <v>#N/A</v>
      </c>
      <c r="N229" s="1285">
        <v>61103</v>
      </c>
      <c r="O229" s="1290">
        <v>51107</v>
      </c>
      <c r="P229" s="1279" t="e">
        <v>#N/A</v>
      </c>
      <c r="Q229" s="1286">
        <v>120690</v>
      </c>
      <c r="R229" s="1290">
        <v>21343</v>
      </c>
      <c r="S229" s="1299" t="e">
        <v>#N/A</v>
      </c>
    </row>
    <row r="230" spans="1:19" x14ac:dyDescent="0.2">
      <c r="A230" s="453">
        <f t="shared" si="3"/>
        <v>2012.05</v>
      </c>
      <c r="B230" s="1277" t="e">
        <v>#N/A</v>
      </c>
      <c r="C230" s="1278" t="e">
        <v>#N/A</v>
      </c>
      <c r="D230" s="1279" t="e">
        <v>#N/A</v>
      </c>
      <c r="E230" s="1286">
        <v>1766</v>
      </c>
      <c r="F230" s="1290">
        <v>524</v>
      </c>
      <c r="G230" s="1279" t="e">
        <v>#N/A</v>
      </c>
      <c r="H230" s="1285">
        <v>6371</v>
      </c>
      <c r="I230" s="1290">
        <v>5246</v>
      </c>
      <c r="J230" s="1279" t="e">
        <v>#N/A</v>
      </c>
      <c r="K230" s="1286">
        <v>13794</v>
      </c>
      <c r="L230" s="1290">
        <v>3564</v>
      </c>
      <c r="M230" s="1279" t="e">
        <v>#N/A</v>
      </c>
      <c r="N230" s="1285">
        <v>76728</v>
      </c>
      <c r="O230" s="1290">
        <v>55696</v>
      </c>
      <c r="P230" s="1279" t="e">
        <v>#N/A</v>
      </c>
      <c r="Q230" s="1286">
        <v>153412</v>
      </c>
      <c r="R230" s="1290">
        <v>25379</v>
      </c>
      <c r="S230" s="1299" t="e">
        <v>#N/A</v>
      </c>
    </row>
    <row r="231" spans="1:19" x14ac:dyDescent="0.2">
      <c r="A231" s="453">
        <f t="shared" si="3"/>
        <v>2012.06</v>
      </c>
      <c r="B231" s="1277" t="e">
        <v>#N/A</v>
      </c>
      <c r="C231" s="1278" t="e">
        <v>#N/A</v>
      </c>
      <c r="D231" s="1279" t="e">
        <v>#N/A</v>
      </c>
      <c r="E231" s="1286">
        <v>1620</v>
      </c>
      <c r="F231" s="1290">
        <v>459</v>
      </c>
      <c r="G231" s="1279" t="e">
        <v>#N/A</v>
      </c>
      <c r="H231" s="1285">
        <v>5937</v>
      </c>
      <c r="I231" s="1290">
        <v>4427</v>
      </c>
      <c r="J231" s="1279" t="e">
        <v>#N/A</v>
      </c>
      <c r="K231" s="1286">
        <v>12560</v>
      </c>
      <c r="L231" s="1290">
        <v>3019</v>
      </c>
      <c r="M231" s="1279" t="e">
        <v>#N/A</v>
      </c>
      <c r="N231" s="1285">
        <v>69983</v>
      </c>
      <c r="O231" s="1290">
        <v>45898</v>
      </c>
      <c r="P231" s="1279" t="e">
        <v>#N/A</v>
      </c>
      <c r="Q231" s="1286">
        <v>140629</v>
      </c>
      <c r="R231" s="1290">
        <v>21740</v>
      </c>
      <c r="S231" s="1299" t="e">
        <v>#N/A</v>
      </c>
    </row>
    <row r="232" spans="1:19" x14ac:dyDescent="0.2">
      <c r="A232" s="453">
        <f t="shared" si="3"/>
        <v>2012.07</v>
      </c>
      <c r="B232" s="1277" t="e">
        <v>#N/A</v>
      </c>
      <c r="C232" s="1278" t="e">
        <v>#N/A</v>
      </c>
      <c r="D232" s="1279" t="e">
        <v>#N/A</v>
      </c>
      <c r="E232" s="1286">
        <v>1885</v>
      </c>
      <c r="F232" s="1290">
        <v>407</v>
      </c>
      <c r="G232" s="1279" t="e">
        <v>#N/A</v>
      </c>
      <c r="H232" s="1285">
        <v>6219</v>
      </c>
      <c r="I232" s="1290">
        <v>4826</v>
      </c>
      <c r="J232" s="1279" t="e">
        <v>#N/A</v>
      </c>
      <c r="K232" s="1286">
        <v>14831</v>
      </c>
      <c r="L232" s="1290">
        <v>3100</v>
      </c>
      <c r="M232" s="1279" t="e">
        <v>#N/A</v>
      </c>
      <c r="N232" s="1285">
        <v>74401</v>
      </c>
      <c r="O232" s="1290">
        <v>50312</v>
      </c>
      <c r="P232" s="1279" t="e">
        <v>#N/A</v>
      </c>
      <c r="Q232" s="1286">
        <v>158828</v>
      </c>
      <c r="R232" s="1290">
        <v>22776</v>
      </c>
      <c r="S232" s="1299" t="e">
        <v>#N/A</v>
      </c>
    </row>
    <row r="233" spans="1:19" x14ac:dyDescent="0.2">
      <c r="A233" s="453">
        <f t="shared" si="3"/>
        <v>2012.08</v>
      </c>
      <c r="B233" s="1277" t="e">
        <v>#N/A</v>
      </c>
      <c r="C233" s="1278" t="e">
        <v>#N/A</v>
      </c>
      <c r="D233" s="1279" t="e">
        <v>#N/A</v>
      </c>
      <c r="E233" s="1286">
        <v>1985</v>
      </c>
      <c r="F233" s="1290">
        <v>541</v>
      </c>
      <c r="G233" s="1279" t="e">
        <v>#N/A</v>
      </c>
      <c r="H233" s="1285">
        <v>6383</v>
      </c>
      <c r="I233" s="1290">
        <v>5101</v>
      </c>
      <c r="J233" s="1279" t="e">
        <v>#N/A</v>
      </c>
      <c r="K233" s="1286">
        <v>15888</v>
      </c>
      <c r="L233" s="1290">
        <v>3518</v>
      </c>
      <c r="M233" s="1279" t="e">
        <v>#N/A</v>
      </c>
      <c r="N233" s="1285">
        <v>76771</v>
      </c>
      <c r="O233" s="1290">
        <v>52854</v>
      </c>
      <c r="P233" s="1279" t="e">
        <v>#N/A</v>
      </c>
      <c r="Q233" s="1286">
        <v>169470</v>
      </c>
      <c r="R233" s="1290">
        <v>23984</v>
      </c>
      <c r="S233" s="1299" t="e">
        <v>#N/A</v>
      </c>
    </row>
    <row r="234" spans="1:19" x14ac:dyDescent="0.2">
      <c r="A234" s="453">
        <f t="shared" si="3"/>
        <v>2012.09</v>
      </c>
      <c r="B234" s="1277" t="e">
        <v>#N/A</v>
      </c>
      <c r="C234" s="1278" t="e">
        <v>#N/A</v>
      </c>
      <c r="D234" s="1279" t="e">
        <v>#N/A</v>
      </c>
      <c r="E234" s="1286">
        <v>1573</v>
      </c>
      <c r="F234" s="1290">
        <v>454</v>
      </c>
      <c r="G234" s="1279" t="e">
        <v>#N/A</v>
      </c>
      <c r="H234" s="1285">
        <v>5401</v>
      </c>
      <c r="I234" s="1290">
        <v>4571</v>
      </c>
      <c r="J234" s="1279" t="e">
        <v>#N/A</v>
      </c>
      <c r="K234" s="1286">
        <v>13310</v>
      </c>
      <c r="L234" s="1290">
        <v>2981</v>
      </c>
      <c r="M234" s="1279" t="e">
        <v>#N/A</v>
      </c>
      <c r="N234" s="1285">
        <v>64776</v>
      </c>
      <c r="O234" s="1290">
        <v>50135</v>
      </c>
      <c r="P234" s="1279" t="e">
        <v>#N/A</v>
      </c>
      <c r="Q234" s="1286">
        <v>144694</v>
      </c>
      <c r="R234" s="1290">
        <v>21871</v>
      </c>
      <c r="S234" s="1299" t="e">
        <v>#N/A</v>
      </c>
    </row>
    <row r="235" spans="1:19" x14ac:dyDescent="0.2">
      <c r="A235" s="453">
        <f t="shared" si="3"/>
        <v>2012.1</v>
      </c>
      <c r="B235" s="1277" t="e">
        <v>#N/A</v>
      </c>
      <c r="C235" s="1278" t="e">
        <v>#N/A</v>
      </c>
      <c r="D235" s="1279" t="e">
        <v>#N/A</v>
      </c>
      <c r="E235" s="1286">
        <v>1839</v>
      </c>
      <c r="F235" s="1290">
        <v>514</v>
      </c>
      <c r="G235" s="1279" t="e">
        <v>#N/A</v>
      </c>
      <c r="H235" s="1285">
        <v>5686</v>
      </c>
      <c r="I235" s="1290">
        <v>5563</v>
      </c>
      <c r="J235" s="1279" t="e">
        <v>#N/A</v>
      </c>
      <c r="K235" s="1286">
        <v>14729</v>
      </c>
      <c r="L235" s="1290">
        <v>3277</v>
      </c>
      <c r="M235" s="1279" t="e">
        <v>#N/A</v>
      </c>
      <c r="N235" s="1285">
        <v>70572</v>
      </c>
      <c r="O235" s="1290">
        <v>59722</v>
      </c>
      <c r="P235" s="1279" t="e">
        <v>#N/A</v>
      </c>
      <c r="Q235" s="1286">
        <v>160496</v>
      </c>
      <c r="R235" s="1290">
        <v>23286</v>
      </c>
      <c r="S235" s="1299" t="e">
        <v>#N/A</v>
      </c>
    </row>
    <row r="236" spans="1:19" x14ac:dyDescent="0.2">
      <c r="A236" s="453">
        <f t="shared" si="3"/>
        <v>2012.11</v>
      </c>
      <c r="B236" s="1277" t="e">
        <v>#N/A</v>
      </c>
      <c r="C236" s="1278" t="e">
        <v>#N/A</v>
      </c>
      <c r="D236" s="1279" t="e">
        <v>#N/A</v>
      </c>
      <c r="E236" s="1286">
        <v>1577</v>
      </c>
      <c r="F236" s="1290">
        <v>490</v>
      </c>
      <c r="G236" s="1279" t="e">
        <v>#N/A</v>
      </c>
      <c r="H236" s="1285">
        <v>4542</v>
      </c>
      <c r="I236" s="1290">
        <v>5210</v>
      </c>
      <c r="J236" s="1279" t="e">
        <v>#N/A</v>
      </c>
      <c r="K236" s="1286">
        <v>12519</v>
      </c>
      <c r="L236" s="1290">
        <v>3075</v>
      </c>
      <c r="M236" s="1279" t="e">
        <v>#N/A</v>
      </c>
      <c r="N236" s="1285">
        <v>58877</v>
      </c>
      <c r="O236" s="1290">
        <v>56552</v>
      </c>
      <c r="P236" s="1279" t="e">
        <v>#N/A</v>
      </c>
      <c r="Q236" s="1286">
        <v>142928</v>
      </c>
      <c r="R236" s="1290">
        <v>22074</v>
      </c>
      <c r="S236" s="1299" t="e">
        <v>#N/A</v>
      </c>
    </row>
    <row r="237" spans="1:19" x14ac:dyDescent="0.2">
      <c r="A237" s="453">
        <f t="shared" si="3"/>
        <v>2012.12</v>
      </c>
      <c r="B237" s="1277" t="e">
        <v>#N/A</v>
      </c>
      <c r="C237" s="1278" t="e">
        <v>#N/A</v>
      </c>
      <c r="D237" s="1279" t="e">
        <v>#N/A</v>
      </c>
      <c r="E237" s="1286">
        <v>1441</v>
      </c>
      <c r="F237" s="1290">
        <v>364</v>
      </c>
      <c r="G237" s="1279" t="e">
        <v>#N/A</v>
      </c>
      <c r="H237" s="1285">
        <v>2943</v>
      </c>
      <c r="I237" s="1290">
        <v>4402</v>
      </c>
      <c r="J237" s="1279" t="e">
        <v>#N/A</v>
      </c>
      <c r="K237" s="1286">
        <v>11648</v>
      </c>
      <c r="L237" s="1290">
        <v>2505</v>
      </c>
      <c r="M237" s="1279" t="e">
        <v>#N/A</v>
      </c>
      <c r="N237" s="1285">
        <v>38236</v>
      </c>
      <c r="O237" s="1290">
        <v>49226</v>
      </c>
      <c r="P237" s="1279" t="e">
        <v>#N/A</v>
      </c>
      <c r="Q237" s="1286">
        <v>134128</v>
      </c>
      <c r="R237" s="1290">
        <v>19417</v>
      </c>
      <c r="S237" s="1299" t="e">
        <v>#N/A</v>
      </c>
    </row>
    <row r="238" spans="1:19" x14ac:dyDescent="0.2">
      <c r="A238" s="453">
        <f t="shared" si="3"/>
        <v>2013.01</v>
      </c>
      <c r="B238" s="1277" t="e">
        <v>#N/A</v>
      </c>
      <c r="C238" s="1278" t="e">
        <v>#N/A</v>
      </c>
      <c r="D238" s="1279" t="e">
        <v>#N/A</v>
      </c>
      <c r="E238" s="1286">
        <v>1702</v>
      </c>
      <c r="F238" s="1290">
        <v>496</v>
      </c>
      <c r="G238" s="1279" t="e">
        <v>#N/A</v>
      </c>
      <c r="H238" s="1285">
        <v>9484</v>
      </c>
      <c r="I238" s="1290">
        <v>7374</v>
      </c>
      <c r="J238" s="1279" t="e">
        <v>#N/A</v>
      </c>
      <c r="K238" s="1286">
        <v>13437</v>
      </c>
      <c r="L238" s="1290">
        <v>3176</v>
      </c>
      <c r="M238" s="1279" t="e">
        <v>#N/A</v>
      </c>
      <c r="N238" s="1285">
        <v>110953</v>
      </c>
      <c r="O238" s="1290">
        <v>74079</v>
      </c>
      <c r="P238" s="1287">
        <v>832</v>
      </c>
      <c r="Q238" s="1286">
        <v>153807</v>
      </c>
      <c r="R238" s="1290">
        <v>23495</v>
      </c>
      <c r="S238" s="1299" t="e">
        <v>#N/A</v>
      </c>
    </row>
    <row r="239" spans="1:19" x14ac:dyDescent="0.2">
      <c r="A239" s="453">
        <f t="shared" si="3"/>
        <v>2013.02</v>
      </c>
      <c r="B239" s="1277" t="e">
        <v>#N/A</v>
      </c>
      <c r="C239" s="1278" t="e">
        <v>#N/A</v>
      </c>
      <c r="D239" s="1279" t="e">
        <v>#N/A</v>
      </c>
      <c r="E239" s="1286">
        <v>1371</v>
      </c>
      <c r="F239" s="1290">
        <v>443</v>
      </c>
      <c r="G239" s="1279" t="e">
        <v>#N/A</v>
      </c>
      <c r="H239" s="1285">
        <v>5414</v>
      </c>
      <c r="I239" s="1290">
        <v>5672</v>
      </c>
      <c r="J239" s="1279" t="e">
        <v>#N/A</v>
      </c>
      <c r="K239" s="1286">
        <v>11032</v>
      </c>
      <c r="L239" s="1290">
        <v>2687</v>
      </c>
      <c r="M239" s="1279" t="e">
        <v>#N/A</v>
      </c>
      <c r="N239" s="1285">
        <v>64242</v>
      </c>
      <c r="O239" s="1290">
        <v>57129</v>
      </c>
      <c r="P239" s="1288">
        <v>704</v>
      </c>
      <c r="Q239" s="1286">
        <v>124156</v>
      </c>
      <c r="R239" s="1290">
        <v>20017</v>
      </c>
      <c r="S239" s="1299" t="e">
        <v>#N/A</v>
      </c>
    </row>
    <row r="240" spans="1:19" x14ac:dyDescent="0.2">
      <c r="A240" s="453">
        <f t="shared" si="3"/>
        <v>2013.03</v>
      </c>
      <c r="B240" s="1277" t="e">
        <v>#N/A</v>
      </c>
      <c r="C240" s="1278" t="e">
        <v>#N/A</v>
      </c>
      <c r="D240" s="1279" t="e">
        <v>#N/A</v>
      </c>
      <c r="E240" s="1286">
        <v>1645</v>
      </c>
      <c r="F240" s="1290">
        <v>516</v>
      </c>
      <c r="G240" s="1279" t="e">
        <v>#N/A</v>
      </c>
      <c r="H240" s="1285">
        <v>6610</v>
      </c>
      <c r="I240" s="1290">
        <v>6146</v>
      </c>
      <c r="J240" s="1279" t="e">
        <v>#N/A</v>
      </c>
      <c r="K240" s="1286">
        <v>12979</v>
      </c>
      <c r="L240" s="1290">
        <v>3226</v>
      </c>
      <c r="M240" s="1279" t="e">
        <v>#N/A</v>
      </c>
      <c r="N240" s="1285">
        <v>78123</v>
      </c>
      <c r="O240" s="1290">
        <v>63841</v>
      </c>
      <c r="P240" s="1288">
        <v>947</v>
      </c>
      <c r="Q240" s="1286">
        <v>143980</v>
      </c>
      <c r="R240" s="1290">
        <v>23559</v>
      </c>
      <c r="S240" s="1299" t="e">
        <v>#N/A</v>
      </c>
    </row>
    <row r="241" spans="1:19" x14ac:dyDescent="0.2">
      <c r="A241" s="453">
        <f t="shared" si="3"/>
        <v>2013.04</v>
      </c>
      <c r="B241" s="1277" t="e">
        <v>#N/A</v>
      </c>
      <c r="C241" s="1278" t="e">
        <v>#N/A</v>
      </c>
      <c r="D241" s="1279" t="e">
        <v>#N/A</v>
      </c>
      <c r="E241" s="1286">
        <v>1789</v>
      </c>
      <c r="F241" s="1290">
        <v>579</v>
      </c>
      <c r="G241" s="1279" t="e">
        <v>#N/A</v>
      </c>
      <c r="H241" s="1285">
        <v>6920</v>
      </c>
      <c r="I241" s="1290">
        <v>6001</v>
      </c>
      <c r="J241" s="1279" t="e">
        <v>#N/A</v>
      </c>
      <c r="K241" s="1286">
        <v>14074</v>
      </c>
      <c r="L241" s="1290">
        <v>3380</v>
      </c>
      <c r="M241" s="1279" t="e">
        <v>#N/A</v>
      </c>
      <c r="N241" s="1285">
        <v>82649</v>
      </c>
      <c r="O241" s="1290">
        <v>64697</v>
      </c>
      <c r="P241" s="1288">
        <v>1126</v>
      </c>
      <c r="Q241" s="1286">
        <v>151653</v>
      </c>
      <c r="R241" s="1290">
        <v>23883</v>
      </c>
      <c r="S241" s="1299" t="e">
        <v>#N/A</v>
      </c>
    </row>
    <row r="242" spans="1:19" x14ac:dyDescent="0.2">
      <c r="A242" s="453">
        <f t="shared" si="3"/>
        <v>2013.05</v>
      </c>
      <c r="B242" s="1277" t="e">
        <v>#N/A</v>
      </c>
      <c r="C242" s="1278" t="e">
        <v>#N/A</v>
      </c>
      <c r="D242" s="1279" t="e">
        <v>#N/A</v>
      </c>
      <c r="E242" s="1286">
        <v>2036</v>
      </c>
      <c r="F242" s="1290">
        <v>612</v>
      </c>
      <c r="G242" s="1279" t="e">
        <v>#N/A</v>
      </c>
      <c r="H242" s="1285">
        <v>7689</v>
      </c>
      <c r="I242" s="1290">
        <v>5992</v>
      </c>
      <c r="J242" s="1279" t="e">
        <v>#N/A</v>
      </c>
      <c r="K242" s="1286">
        <v>15364</v>
      </c>
      <c r="L242" s="1290">
        <v>3614</v>
      </c>
      <c r="M242" s="1279" t="e">
        <v>#N/A</v>
      </c>
      <c r="N242" s="1285">
        <v>92892</v>
      </c>
      <c r="O242" s="1290">
        <v>63669</v>
      </c>
      <c r="P242" s="1288">
        <v>1218</v>
      </c>
      <c r="Q242" s="1286">
        <v>166352</v>
      </c>
      <c r="R242" s="1290">
        <v>25052</v>
      </c>
      <c r="S242" s="1299" t="e">
        <v>#N/A</v>
      </c>
    </row>
    <row r="243" spans="1:19" x14ac:dyDescent="0.2">
      <c r="A243" s="453">
        <f t="shared" si="3"/>
        <v>2013.06</v>
      </c>
      <c r="B243" s="1277" t="e">
        <v>#N/A</v>
      </c>
      <c r="C243" s="1278" t="e">
        <v>#N/A</v>
      </c>
      <c r="D243" s="1279" t="e">
        <v>#N/A</v>
      </c>
      <c r="E243" s="1286">
        <v>1652</v>
      </c>
      <c r="F243" s="1290">
        <v>511</v>
      </c>
      <c r="G243" s="1279" t="e">
        <v>#N/A</v>
      </c>
      <c r="H243" s="1285">
        <v>6263</v>
      </c>
      <c r="I243" s="1290">
        <v>4723</v>
      </c>
      <c r="J243" s="1279" t="e">
        <v>#N/A</v>
      </c>
      <c r="K243" s="1286">
        <v>13200</v>
      </c>
      <c r="L243" s="1290">
        <v>2808</v>
      </c>
      <c r="M243" s="1279" t="e">
        <v>#N/A</v>
      </c>
      <c r="N243" s="1285">
        <v>75190</v>
      </c>
      <c r="O243" s="1290">
        <v>49500</v>
      </c>
      <c r="P243" s="1288">
        <v>1036</v>
      </c>
      <c r="Q243" s="1286">
        <v>137838</v>
      </c>
      <c r="R243" s="1290">
        <v>19209</v>
      </c>
      <c r="S243" s="1299" t="e">
        <v>#N/A</v>
      </c>
    </row>
    <row r="244" spans="1:19" x14ac:dyDescent="0.2">
      <c r="A244" s="453">
        <f t="shared" si="3"/>
        <v>2013.07</v>
      </c>
      <c r="B244" s="1277" t="e">
        <v>#N/A</v>
      </c>
      <c r="C244" s="1278" t="e">
        <v>#N/A</v>
      </c>
      <c r="D244" s="1279" t="e">
        <v>#N/A</v>
      </c>
      <c r="E244" s="1286">
        <v>2075</v>
      </c>
      <c r="F244" s="1290">
        <v>555</v>
      </c>
      <c r="G244" s="1279" t="e">
        <v>#N/A</v>
      </c>
      <c r="H244" s="1285">
        <v>7375</v>
      </c>
      <c r="I244" s="1290">
        <v>5770</v>
      </c>
      <c r="J244" s="1279" t="e">
        <v>#N/A</v>
      </c>
      <c r="K244" s="1286">
        <v>16698</v>
      </c>
      <c r="L244" s="1290">
        <v>3277</v>
      </c>
      <c r="M244" s="1279" t="e">
        <v>#N/A</v>
      </c>
      <c r="N244" s="1285">
        <v>88447</v>
      </c>
      <c r="O244" s="1290">
        <v>59044</v>
      </c>
      <c r="P244" s="1288">
        <v>1178</v>
      </c>
      <c r="Q244" s="1286">
        <v>177573</v>
      </c>
      <c r="R244" s="1290">
        <v>23473</v>
      </c>
      <c r="S244" s="1299" t="e">
        <v>#N/A</v>
      </c>
    </row>
    <row r="245" spans="1:19" x14ac:dyDescent="0.2">
      <c r="A245" s="453">
        <f t="shared" si="3"/>
        <v>2013.08</v>
      </c>
      <c r="B245" s="1277" t="e">
        <v>#N/A</v>
      </c>
      <c r="C245" s="1278" t="e">
        <v>#N/A</v>
      </c>
      <c r="D245" s="1279" t="e">
        <v>#N/A</v>
      </c>
      <c r="E245" s="1286">
        <v>2063</v>
      </c>
      <c r="F245" s="1290">
        <v>594</v>
      </c>
      <c r="G245" s="1279" t="e">
        <v>#N/A</v>
      </c>
      <c r="H245" s="1285">
        <v>6765</v>
      </c>
      <c r="I245" s="1290">
        <v>5621</v>
      </c>
      <c r="J245" s="1279" t="e">
        <v>#N/A</v>
      </c>
      <c r="K245" s="1286">
        <v>16253</v>
      </c>
      <c r="L245" s="1290">
        <v>3392</v>
      </c>
      <c r="M245" s="1279" t="e">
        <v>#N/A</v>
      </c>
      <c r="N245" s="1285">
        <v>82777</v>
      </c>
      <c r="O245" s="1290">
        <v>58261</v>
      </c>
      <c r="P245" s="1288">
        <v>1273</v>
      </c>
      <c r="Q245" s="1286">
        <v>169991</v>
      </c>
      <c r="R245" s="1290">
        <v>22829</v>
      </c>
      <c r="S245" s="1299" t="e">
        <v>#N/A</v>
      </c>
    </row>
    <row r="246" spans="1:19" x14ac:dyDescent="0.2">
      <c r="A246" s="453">
        <f t="shared" si="3"/>
        <v>2013.09</v>
      </c>
      <c r="B246" s="1277" t="e">
        <v>#N/A</v>
      </c>
      <c r="C246" s="1278" t="e">
        <v>#N/A</v>
      </c>
      <c r="D246" s="1279" t="e">
        <v>#N/A</v>
      </c>
      <c r="E246" s="1286">
        <v>1901</v>
      </c>
      <c r="F246" s="1290">
        <v>549</v>
      </c>
      <c r="G246" s="1279" t="e">
        <v>#N/A</v>
      </c>
      <c r="H246" s="1285">
        <v>7224</v>
      </c>
      <c r="I246" s="1290">
        <v>5993</v>
      </c>
      <c r="J246" s="1279" t="e">
        <v>#N/A</v>
      </c>
      <c r="K246" s="1286">
        <v>15698</v>
      </c>
      <c r="L246" s="1290">
        <v>3517</v>
      </c>
      <c r="M246" s="1279" t="e">
        <v>#N/A</v>
      </c>
      <c r="N246" s="1285">
        <v>85490</v>
      </c>
      <c r="O246" s="1290">
        <v>59617</v>
      </c>
      <c r="P246" s="1288">
        <v>1265</v>
      </c>
      <c r="Q246" s="1286">
        <v>165592</v>
      </c>
      <c r="R246" s="1290">
        <v>23681</v>
      </c>
      <c r="S246" s="1299" t="e">
        <v>#N/A</v>
      </c>
    </row>
    <row r="247" spans="1:19" x14ac:dyDescent="0.2">
      <c r="A247" s="453">
        <f t="shared" si="3"/>
        <v>2013.1</v>
      </c>
      <c r="B247" s="1277" t="e">
        <v>#N/A</v>
      </c>
      <c r="C247" s="1278" t="e">
        <v>#N/A</v>
      </c>
      <c r="D247" s="1279" t="e">
        <v>#N/A</v>
      </c>
      <c r="E247" s="1286">
        <v>2063</v>
      </c>
      <c r="F247" s="1290">
        <v>573</v>
      </c>
      <c r="G247" s="1279" t="e">
        <v>#N/A</v>
      </c>
      <c r="H247" s="1285">
        <v>7642</v>
      </c>
      <c r="I247" s="1290">
        <v>6382</v>
      </c>
      <c r="J247" s="1279" t="e">
        <v>#N/A</v>
      </c>
      <c r="K247" s="1286">
        <v>15740</v>
      </c>
      <c r="L247" s="1290">
        <v>3550</v>
      </c>
      <c r="M247" s="1279" t="e">
        <v>#N/A</v>
      </c>
      <c r="N247" s="1285">
        <v>89816</v>
      </c>
      <c r="O247" s="1290">
        <v>64521</v>
      </c>
      <c r="P247" s="1288">
        <v>1321</v>
      </c>
      <c r="Q247" s="1286">
        <v>171689</v>
      </c>
      <c r="R247" s="1290">
        <v>25627</v>
      </c>
      <c r="S247" s="1299" t="e">
        <v>#N/A</v>
      </c>
    </row>
    <row r="248" spans="1:19" x14ac:dyDescent="0.2">
      <c r="A248" s="453">
        <f t="shared" si="3"/>
        <v>2013.11</v>
      </c>
      <c r="B248" s="1277" t="e">
        <v>#N/A</v>
      </c>
      <c r="C248" s="1278" t="e">
        <v>#N/A</v>
      </c>
      <c r="D248" s="1279" t="e">
        <v>#N/A</v>
      </c>
      <c r="E248" s="1286">
        <v>1654</v>
      </c>
      <c r="F248" s="1290">
        <v>462</v>
      </c>
      <c r="G248" s="1279" t="e">
        <v>#N/A</v>
      </c>
      <c r="H248" s="1285">
        <v>4850</v>
      </c>
      <c r="I248" s="1290">
        <v>5586</v>
      </c>
      <c r="J248" s="1279" t="e">
        <v>#N/A</v>
      </c>
      <c r="K248" s="1286">
        <v>12886</v>
      </c>
      <c r="L248" s="1290">
        <v>3092</v>
      </c>
      <c r="M248" s="1279" t="e">
        <v>#N/A</v>
      </c>
      <c r="N248" s="1285">
        <v>62352</v>
      </c>
      <c r="O248" s="1290">
        <v>57839</v>
      </c>
      <c r="P248" s="1288">
        <v>1190</v>
      </c>
      <c r="Q248" s="1286">
        <v>148352</v>
      </c>
      <c r="R248" s="1290">
        <v>23408</v>
      </c>
      <c r="S248" s="1299" t="e">
        <v>#N/A</v>
      </c>
    </row>
    <row r="249" spans="1:19" x14ac:dyDescent="0.2">
      <c r="A249" s="453">
        <f>A261-1</f>
        <v>2013.12</v>
      </c>
      <c r="B249" s="1277" t="e">
        <v>#N/A</v>
      </c>
      <c r="C249" s="1278" t="e">
        <v>#N/A</v>
      </c>
      <c r="D249" s="1279" t="e">
        <v>#N/A</v>
      </c>
      <c r="E249" s="1286">
        <v>1548</v>
      </c>
      <c r="F249" s="1290">
        <v>355</v>
      </c>
      <c r="G249" s="1279" t="e">
        <v>#N/A</v>
      </c>
      <c r="H249" s="1285">
        <v>3826</v>
      </c>
      <c r="I249" s="1290">
        <v>4659</v>
      </c>
      <c r="J249" s="1279" t="e">
        <v>#N/A</v>
      </c>
      <c r="K249" s="1286">
        <v>12961</v>
      </c>
      <c r="L249" s="1290">
        <v>2944</v>
      </c>
      <c r="M249" s="1279" t="e">
        <v>#N/A</v>
      </c>
      <c r="N249" s="1285">
        <v>51360</v>
      </c>
      <c r="O249" s="1290">
        <v>53049</v>
      </c>
      <c r="P249" s="1288">
        <v>1074</v>
      </c>
      <c r="Q249" s="1286">
        <v>144049</v>
      </c>
      <c r="R249" s="1290">
        <v>21637</v>
      </c>
      <c r="S249" s="1299" t="e">
        <v>#N/A</v>
      </c>
    </row>
    <row r="250" spans="1:19" x14ac:dyDescent="0.2">
      <c r="A250" s="453">
        <v>2014.01</v>
      </c>
      <c r="B250" s="1284">
        <v>1454</v>
      </c>
      <c r="C250" s="1289">
        <v>1416</v>
      </c>
      <c r="D250" s="1287">
        <v>6</v>
      </c>
      <c r="E250" s="1286">
        <v>1910</v>
      </c>
      <c r="F250" s="1290">
        <v>501</v>
      </c>
      <c r="G250" s="1288">
        <v>0</v>
      </c>
      <c r="H250" s="1285">
        <v>9830</v>
      </c>
      <c r="I250" s="1290">
        <v>7208</v>
      </c>
      <c r="J250" s="1287">
        <v>118</v>
      </c>
      <c r="K250" s="1286">
        <v>14776</v>
      </c>
      <c r="L250" s="1290">
        <v>3356</v>
      </c>
      <c r="M250" s="1288">
        <v>55</v>
      </c>
      <c r="N250" s="1285">
        <v>109484</v>
      </c>
      <c r="O250" s="1290">
        <v>72164</v>
      </c>
      <c r="P250" s="1288">
        <v>1017</v>
      </c>
      <c r="Q250" s="1286">
        <v>163033</v>
      </c>
      <c r="R250" s="1290">
        <v>25213</v>
      </c>
      <c r="S250" s="1301">
        <v>333</v>
      </c>
    </row>
    <row r="251" spans="1:19" x14ac:dyDescent="0.2">
      <c r="A251" s="453">
        <v>2014.02</v>
      </c>
      <c r="B251" s="1286">
        <v>723</v>
      </c>
      <c r="C251" s="1290">
        <v>857</v>
      </c>
      <c r="D251" s="1288">
        <v>4</v>
      </c>
      <c r="E251" s="1286">
        <v>1710</v>
      </c>
      <c r="F251" s="1290">
        <v>534</v>
      </c>
      <c r="G251" s="1288">
        <v>1</v>
      </c>
      <c r="H251" s="1285">
        <v>4829</v>
      </c>
      <c r="I251" s="1290">
        <v>3962</v>
      </c>
      <c r="J251" s="1288">
        <v>126</v>
      </c>
      <c r="K251" s="1286">
        <v>12526</v>
      </c>
      <c r="L251" s="1290">
        <v>3060</v>
      </c>
      <c r="M251" s="1288">
        <v>83</v>
      </c>
      <c r="N251" s="1285">
        <v>58908</v>
      </c>
      <c r="O251" s="1290">
        <v>41971</v>
      </c>
      <c r="P251" s="1288">
        <v>783</v>
      </c>
      <c r="Q251" s="1286">
        <v>138348</v>
      </c>
      <c r="R251" s="1290">
        <v>24156</v>
      </c>
      <c r="S251" s="1301">
        <v>497</v>
      </c>
    </row>
    <row r="252" spans="1:19" x14ac:dyDescent="0.2">
      <c r="A252" s="453">
        <v>2014.03</v>
      </c>
      <c r="B252" s="1286">
        <v>599</v>
      </c>
      <c r="C252" s="1290">
        <v>481</v>
      </c>
      <c r="D252" s="1288">
        <v>16</v>
      </c>
      <c r="E252" s="1286">
        <v>1531</v>
      </c>
      <c r="F252" s="1290">
        <v>513</v>
      </c>
      <c r="G252" s="1288">
        <v>0</v>
      </c>
      <c r="H252" s="1285">
        <v>4053</v>
      </c>
      <c r="I252" s="1290">
        <v>3072</v>
      </c>
      <c r="J252" s="1288">
        <v>84</v>
      </c>
      <c r="K252" s="1286">
        <v>10984</v>
      </c>
      <c r="L252" s="1290">
        <v>2843</v>
      </c>
      <c r="M252" s="1288">
        <v>95</v>
      </c>
      <c r="N252" s="1285">
        <v>51857</v>
      </c>
      <c r="O252" s="1290">
        <v>35349</v>
      </c>
      <c r="P252" s="1288">
        <v>659</v>
      </c>
      <c r="Q252" s="1286">
        <v>122493</v>
      </c>
      <c r="R252" s="1290">
        <v>21576</v>
      </c>
      <c r="S252" s="1301">
        <v>500</v>
      </c>
    </row>
    <row r="253" spans="1:19" x14ac:dyDescent="0.2">
      <c r="A253" s="453">
        <v>2014.04</v>
      </c>
      <c r="B253" s="1286">
        <v>624</v>
      </c>
      <c r="C253" s="1290">
        <v>548</v>
      </c>
      <c r="D253" s="1288">
        <v>4</v>
      </c>
      <c r="E253" s="1286">
        <v>1489</v>
      </c>
      <c r="F253" s="1290">
        <v>516</v>
      </c>
      <c r="G253" s="1288">
        <v>1</v>
      </c>
      <c r="H253" s="1285">
        <v>4361</v>
      </c>
      <c r="I253" s="1290">
        <v>3163</v>
      </c>
      <c r="J253" s="1288">
        <v>111</v>
      </c>
      <c r="K253" s="1286">
        <v>11622</v>
      </c>
      <c r="L253" s="1290">
        <v>2892</v>
      </c>
      <c r="M253" s="1288">
        <v>80</v>
      </c>
      <c r="N253" s="1285">
        <v>53765</v>
      </c>
      <c r="O253" s="1290">
        <v>35643</v>
      </c>
      <c r="P253" s="1288">
        <v>738</v>
      </c>
      <c r="Q253" s="1286">
        <v>126811</v>
      </c>
      <c r="R253" s="1290">
        <v>21251</v>
      </c>
      <c r="S253" s="1301">
        <v>529</v>
      </c>
    </row>
    <row r="254" spans="1:19" x14ac:dyDescent="0.2">
      <c r="A254" s="453">
        <v>2014.05</v>
      </c>
      <c r="B254" s="1286">
        <v>657</v>
      </c>
      <c r="C254" s="1290">
        <v>576</v>
      </c>
      <c r="D254" s="1288">
        <v>11</v>
      </c>
      <c r="E254" s="1286">
        <v>1537</v>
      </c>
      <c r="F254" s="1290">
        <v>526</v>
      </c>
      <c r="G254" s="1288">
        <v>8</v>
      </c>
      <c r="H254" s="1285">
        <v>4621</v>
      </c>
      <c r="I254" s="1290">
        <v>3291</v>
      </c>
      <c r="J254" s="1288">
        <v>123</v>
      </c>
      <c r="K254" s="1286">
        <v>12583</v>
      </c>
      <c r="L254" s="1290">
        <v>3297</v>
      </c>
      <c r="M254" s="1288">
        <v>101</v>
      </c>
      <c r="N254" s="1285">
        <v>56813</v>
      </c>
      <c r="O254" s="1290">
        <v>34709</v>
      </c>
      <c r="P254" s="1288">
        <v>854</v>
      </c>
      <c r="Q254" s="1286">
        <v>128217</v>
      </c>
      <c r="R254" s="1290">
        <v>21297</v>
      </c>
      <c r="S254" s="1301">
        <v>553</v>
      </c>
    </row>
    <row r="255" spans="1:19" x14ac:dyDescent="0.2">
      <c r="A255" s="453">
        <v>2014.06</v>
      </c>
      <c r="B255" s="1286">
        <v>679</v>
      </c>
      <c r="C255" s="1290">
        <v>502</v>
      </c>
      <c r="D255" s="1288">
        <v>6</v>
      </c>
      <c r="E255" s="1286">
        <v>1408</v>
      </c>
      <c r="F255" s="1290">
        <v>460</v>
      </c>
      <c r="G255" s="1288">
        <v>2</v>
      </c>
      <c r="H255" s="1285">
        <v>4456</v>
      </c>
      <c r="I255" s="1290">
        <v>2980</v>
      </c>
      <c r="J255" s="1288">
        <v>109</v>
      </c>
      <c r="K255" s="1286">
        <v>11761</v>
      </c>
      <c r="L255" s="1290">
        <v>2936</v>
      </c>
      <c r="M255" s="1288">
        <v>92</v>
      </c>
      <c r="N255" s="1285">
        <v>53503</v>
      </c>
      <c r="O255" s="1290">
        <v>31609</v>
      </c>
      <c r="P255" s="1288">
        <v>852</v>
      </c>
      <c r="Q255" s="1286">
        <v>118327</v>
      </c>
      <c r="R255" s="1290">
        <v>18828</v>
      </c>
      <c r="S255" s="1301">
        <v>536</v>
      </c>
    </row>
    <row r="256" spans="1:19" x14ac:dyDescent="0.2">
      <c r="A256" s="453">
        <v>2014.07</v>
      </c>
      <c r="B256" s="1286">
        <v>751</v>
      </c>
      <c r="C256" s="1290">
        <v>618</v>
      </c>
      <c r="D256" s="1288">
        <v>1</v>
      </c>
      <c r="E256" s="1286">
        <v>1743</v>
      </c>
      <c r="F256" s="1290">
        <v>556</v>
      </c>
      <c r="G256" s="1288">
        <v>6</v>
      </c>
      <c r="H256" s="1285">
        <v>5226</v>
      </c>
      <c r="I256" s="1290">
        <v>3807</v>
      </c>
      <c r="J256" s="1288">
        <v>123</v>
      </c>
      <c r="K256" s="1286">
        <v>14336</v>
      </c>
      <c r="L256" s="1290">
        <v>3591</v>
      </c>
      <c r="M256" s="1288">
        <v>83</v>
      </c>
      <c r="N256" s="1285">
        <v>61646</v>
      </c>
      <c r="O256" s="1290">
        <v>38825</v>
      </c>
      <c r="P256" s="1288">
        <v>838</v>
      </c>
      <c r="Q256" s="1286">
        <v>142168</v>
      </c>
      <c r="R256" s="1290">
        <v>21802</v>
      </c>
      <c r="S256" s="1301">
        <v>569</v>
      </c>
    </row>
    <row r="257" spans="1:19" x14ac:dyDescent="0.2">
      <c r="A257" s="453">
        <v>2014.08</v>
      </c>
      <c r="B257" s="1286">
        <v>847</v>
      </c>
      <c r="C257" s="1290">
        <v>665</v>
      </c>
      <c r="D257" s="1288">
        <v>3</v>
      </c>
      <c r="E257" s="1286">
        <v>1720</v>
      </c>
      <c r="F257" s="1290">
        <v>484</v>
      </c>
      <c r="G257" s="1288">
        <v>2</v>
      </c>
      <c r="H257" s="1285">
        <v>5133</v>
      </c>
      <c r="I257" s="1290">
        <v>4012</v>
      </c>
      <c r="J257" s="1288">
        <v>121</v>
      </c>
      <c r="K257" s="1286">
        <v>13768</v>
      </c>
      <c r="L257" s="1290">
        <v>3215</v>
      </c>
      <c r="M257" s="1288">
        <v>99</v>
      </c>
      <c r="N257" s="1285">
        <v>58535</v>
      </c>
      <c r="O257" s="1290">
        <v>40332</v>
      </c>
      <c r="P257" s="1288">
        <v>814</v>
      </c>
      <c r="Q257" s="1286">
        <v>135054</v>
      </c>
      <c r="R257" s="1290">
        <v>20775</v>
      </c>
      <c r="S257" s="1301">
        <v>564</v>
      </c>
    </row>
    <row r="258" spans="1:19" x14ac:dyDescent="0.2">
      <c r="A258" s="453">
        <v>2014.09</v>
      </c>
      <c r="B258" s="1286">
        <v>779</v>
      </c>
      <c r="C258" s="1290">
        <v>729</v>
      </c>
      <c r="D258" s="1288">
        <v>4</v>
      </c>
      <c r="E258" s="1286">
        <v>1765</v>
      </c>
      <c r="F258" s="1290">
        <v>509</v>
      </c>
      <c r="G258" s="1288">
        <v>3</v>
      </c>
      <c r="H258" s="1285">
        <v>5285</v>
      </c>
      <c r="I258" s="1290">
        <v>4541</v>
      </c>
      <c r="J258" s="1288">
        <v>148</v>
      </c>
      <c r="K258" s="1286">
        <v>15093</v>
      </c>
      <c r="L258" s="1290">
        <v>3810</v>
      </c>
      <c r="M258" s="1288">
        <v>84</v>
      </c>
      <c r="N258" s="1285">
        <v>59681</v>
      </c>
      <c r="O258" s="1290">
        <v>46188</v>
      </c>
      <c r="P258" s="1288">
        <v>911</v>
      </c>
      <c r="Q258" s="1286">
        <v>154575</v>
      </c>
      <c r="R258" s="1290">
        <v>25047</v>
      </c>
      <c r="S258" s="1301">
        <v>622</v>
      </c>
    </row>
    <row r="259" spans="1:19" x14ac:dyDescent="0.2">
      <c r="A259" s="453">
        <v>2014.1</v>
      </c>
      <c r="B259" s="1286">
        <v>676</v>
      </c>
      <c r="C259" s="1290">
        <v>699</v>
      </c>
      <c r="D259" s="1288">
        <v>6</v>
      </c>
      <c r="E259" s="1286">
        <v>1919</v>
      </c>
      <c r="F259" s="1290">
        <v>606</v>
      </c>
      <c r="G259" s="1288">
        <v>2</v>
      </c>
      <c r="H259" s="1285">
        <v>4707</v>
      </c>
      <c r="I259" s="1290">
        <v>4154</v>
      </c>
      <c r="J259" s="1288">
        <v>144</v>
      </c>
      <c r="K259" s="1286">
        <v>15177</v>
      </c>
      <c r="L259" s="1290">
        <v>3820</v>
      </c>
      <c r="M259" s="1288">
        <v>100</v>
      </c>
      <c r="N259" s="1285">
        <v>54688</v>
      </c>
      <c r="O259" s="1290">
        <v>44280</v>
      </c>
      <c r="P259" s="1288">
        <v>1076</v>
      </c>
      <c r="Q259" s="1286">
        <v>155181</v>
      </c>
      <c r="R259" s="1290">
        <v>25929</v>
      </c>
      <c r="S259" s="1301">
        <v>596</v>
      </c>
    </row>
    <row r="260" spans="1:19" x14ac:dyDescent="0.2">
      <c r="A260" s="453">
        <v>2014.11</v>
      </c>
      <c r="B260" s="1286">
        <v>502</v>
      </c>
      <c r="C260" s="1290">
        <v>481</v>
      </c>
      <c r="D260" s="1288">
        <v>3</v>
      </c>
      <c r="E260" s="1286">
        <v>1598</v>
      </c>
      <c r="F260" s="1290">
        <v>526</v>
      </c>
      <c r="G260" s="1288">
        <v>3</v>
      </c>
      <c r="H260" s="1285">
        <v>3348</v>
      </c>
      <c r="I260" s="1290">
        <v>3140</v>
      </c>
      <c r="J260" s="1288">
        <v>106</v>
      </c>
      <c r="K260" s="1286">
        <v>12534</v>
      </c>
      <c r="L260" s="1290">
        <v>3207</v>
      </c>
      <c r="M260" s="1288">
        <v>87</v>
      </c>
      <c r="N260" s="1285">
        <v>40059</v>
      </c>
      <c r="O260" s="1290">
        <v>33296</v>
      </c>
      <c r="P260" s="1288">
        <v>878</v>
      </c>
      <c r="Q260" s="1286">
        <v>127110</v>
      </c>
      <c r="R260" s="1290">
        <v>22189</v>
      </c>
      <c r="S260" s="1301">
        <v>579</v>
      </c>
    </row>
    <row r="261" spans="1:19" x14ac:dyDescent="0.2">
      <c r="A261" s="453">
        <v>2014.12</v>
      </c>
      <c r="B261" s="1286">
        <v>396</v>
      </c>
      <c r="C261" s="1290">
        <v>479</v>
      </c>
      <c r="D261" s="1288">
        <v>5</v>
      </c>
      <c r="E261" s="1286">
        <v>1681</v>
      </c>
      <c r="F261" s="1290">
        <v>487</v>
      </c>
      <c r="G261" s="1288">
        <v>4</v>
      </c>
      <c r="H261" s="1285">
        <v>2391</v>
      </c>
      <c r="I261" s="1290">
        <v>3007</v>
      </c>
      <c r="J261" s="1288">
        <v>131</v>
      </c>
      <c r="K261" s="1286">
        <v>13171</v>
      </c>
      <c r="L261" s="1290">
        <v>3353</v>
      </c>
      <c r="M261" s="1288">
        <v>88</v>
      </c>
      <c r="N261" s="1285">
        <v>30460</v>
      </c>
      <c r="O261" s="1290">
        <v>31689</v>
      </c>
      <c r="P261" s="1288">
        <v>889</v>
      </c>
      <c r="Q261" s="1286">
        <v>139576</v>
      </c>
      <c r="R261" s="1290">
        <v>22669</v>
      </c>
      <c r="S261" s="1301">
        <v>557</v>
      </c>
    </row>
    <row r="262" spans="1:19" x14ac:dyDescent="0.2">
      <c r="A262" s="453">
        <f>A250+1</f>
        <v>2015.01</v>
      </c>
      <c r="B262" s="1286">
        <v>881</v>
      </c>
      <c r="C262" s="1290">
        <v>708</v>
      </c>
      <c r="D262" s="1288">
        <v>10</v>
      </c>
      <c r="E262" s="1286">
        <v>1741</v>
      </c>
      <c r="F262" s="1290">
        <v>474</v>
      </c>
      <c r="G262" s="1288">
        <v>2</v>
      </c>
      <c r="H262" s="1285">
        <v>5871</v>
      </c>
      <c r="I262" s="1290">
        <v>4146</v>
      </c>
      <c r="J262" s="1288">
        <v>104</v>
      </c>
      <c r="K262" s="1286">
        <v>13349</v>
      </c>
      <c r="L262" s="1290">
        <v>3358</v>
      </c>
      <c r="M262" s="1288">
        <v>64</v>
      </c>
      <c r="N262" s="1285">
        <v>67619</v>
      </c>
      <c r="O262" s="1290">
        <v>41749</v>
      </c>
      <c r="P262" s="1288">
        <v>779</v>
      </c>
      <c r="Q262" s="1286">
        <v>145059</v>
      </c>
      <c r="R262" s="1290">
        <v>24229</v>
      </c>
      <c r="S262" s="1301">
        <v>541</v>
      </c>
    </row>
    <row r="263" spans="1:19" x14ac:dyDescent="0.2">
      <c r="A263" s="453">
        <f t="shared" ref="A263:A326" si="4">A251+1</f>
        <v>2015.02</v>
      </c>
      <c r="B263" s="1286">
        <v>652</v>
      </c>
      <c r="C263" s="1290">
        <v>552</v>
      </c>
      <c r="D263" s="1288">
        <v>4</v>
      </c>
      <c r="E263" s="1286">
        <v>1265</v>
      </c>
      <c r="F263" s="1290">
        <v>456</v>
      </c>
      <c r="G263" s="1288">
        <v>1</v>
      </c>
      <c r="H263" s="1285">
        <v>3806</v>
      </c>
      <c r="I263" s="1290">
        <v>3477</v>
      </c>
      <c r="J263" s="1288">
        <v>76</v>
      </c>
      <c r="K263" s="1286">
        <v>11262</v>
      </c>
      <c r="L263" s="1290">
        <v>2915</v>
      </c>
      <c r="M263" s="1288">
        <v>76</v>
      </c>
      <c r="N263" s="1285">
        <v>43970</v>
      </c>
      <c r="O263" s="1290">
        <v>35092</v>
      </c>
      <c r="P263" s="1288">
        <v>615</v>
      </c>
      <c r="Q263" s="1286">
        <v>123308</v>
      </c>
      <c r="R263" s="1290">
        <v>21788</v>
      </c>
      <c r="S263" s="1301">
        <v>425</v>
      </c>
    </row>
    <row r="264" spans="1:19" x14ac:dyDescent="0.2">
      <c r="A264" s="453">
        <f t="shared" si="4"/>
        <v>2015.03</v>
      </c>
      <c r="B264" s="1286">
        <v>697</v>
      </c>
      <c r="C264" s="1290">
        <v>643</v>
      </c>
      <c r="D264" s="1288">
        <v>7</v>
      </c>
      <c r="E264" s="1286">
        <v>1617</v>
      </c>
      <c r="F264" s="1290">
        <v>464</v>
      </c>
      <c r="G264" s="1288">
        <v>0</v>
      </c>
      <c r="H264" s="1285">
        <v>4271</v>
      </c>
      <c r="I264" s="1290">
        <v>4045</v>
      </c>
      <c r="J264" s="1288">
        <v>103</v>
      </c>
      <c r="K264" s="1286">
        <v>12929</v>
      </c>
      <c r="L264" s="1290">
        <v>3452</v>
      </c>
      <c r="M264" s="1288">
        <v>100</v>
      </c>
      <c r="N264" s="1285">
        <v>50502</v>
      </c>
      <c r="O264" s="1290">
        <v>43192</v>
      </c>
      <c r="P264" s="1288">
        <v>711</v>
      </c>
      <c r="Q264" s="1286">
        <v>139063</v>
      </c>
      <c r="R264" s="1290">
        <v>25292</v>
      </c>
      <c r="S264" s="1301">
        <v>603</v>
      </c>
    </row>
    <row r="265" spans="1:19" x14ac:dyDescent="0.2">
      <c r="A265" s="453">
        <f t="shared" si="4"/>
        <v>2015.04</v>
      </c>
      <c r="B265" s="1286">
        <v>763</v>
      </c>
      <c r="C265" s="1290">
        <v>718</v>
      </c>
      <c r="D265" s="1288">
        <v>11</v>
      </c>
      <c r="E265" s="1286">
        <v>1682</v>
      </c>
      <c r="F265" s="1290">
        <v>544</v>
      </c>
      <c r="G265" s="1288">
        <v>0</v>
      </c>
      <c r="H265" s="1285">
        <v>4346</v>
      </c>
      <c r="I265" s="1290">
        <v>3992</v>
      </c>
      <c r="J265" s="1288">
        <v>129</v>
      </c>
      <c r="K265" s="1286">
        <v>12889</v>
      </c>
      <c r="L265" s="1290">
        <v>3640</v>
      </c>
      <c r="M265" s="1288">
        <v>144</v>
      </c>
      <c r="N265" s="1285">
        <v>53407</v>
      </c>
      <c r="O265" s="1290">
        <v>42028</v>
      </c>
      <c r="P265" s="1288">
        <v>818</v>
      </c>
      <c r="Q265" s="1286">
        <v>144437</v>
      </c>
      <c r="R265" s="1290">
        <v>25772</v>
      </c>
      <c r="S265" s="1301">
        <v>715</v>
      </c>
    </row>
    <row r="266" spans="1:19" x14ac:dyDescent="0.2">
      <c r="A266" s="453">
        <f t="shared" si="4"/>
        <v>2015.05</v>
      </c>
      <c r="B266" s="1286">
        <v>627</v>
      </c>
      <c r="C266" s="1290">
        <v>596</v>
      </c>
      <c r="D266" s="1288">
        <v>6</v>
      </c>
      <c r="E266" s="1286">
        <v>1581</v>
      </c>
      <c r="F266" s="1290">
        <v>499</v>
      </c>
      <c r="G266" s="1288">
        <v>0</v>
      </c>
      <c r="H266" s="1285">
        <v>4030</v>
      </c>
      <c r="I266" s="1290">
        <v>3297</v>
      </c>
      <c r="J266" s="1288">
        <v>101</v>
      </c>
      <c r="K266" s="1286">
        <v>12530</v>
      </c>
      <c r="L266" s="1290">
        <v>3192</v>
      </c>
      <c r="M266" s="1288">
        <v>68</v>
      </c>
      <c r="N266" s="1285">
        <v>49054</v>
      </c>
      <c r="O266" s="1290">
        <v>35729</v>
      </c>
      <c r="P266" s="1288">
        <v>777</v>
      </c>
      <c r="Q266" s="1286">
        <v>135325</v>
      </c>
      <c r="R266" s="1290">
        <v>22823</v>
      </c>
      <c r="S266" s="1301">
        <v>539</v>
      </c>
    </row>
    <row r="267" spans="1:19" x14ac:dyDescent="0.2">
      <c r="A267" s="453">
        <f t="shared" si="4"/>
        <v>2015.06</v>
      </c>
      <c r="B267" s="1286">
        <v>767</v>
      </c>
      <c r="C267" s="1290">
        <v>669</v>
      </c>
      <c r="D267" s="1288">
        <v>4</v>
      </c>
      <c r="E267" s="1286">
        <v>1862</v>
      </c>
      <c r="F267" s="1290">
        <v>570</v>
      </c>
      <c r="G267" s="1288">
        <v>1</v>
      </c>
      <c r="H267" s="1285">
        <v>4937</v>
      </c>
      <c r="I267" s="1290">
        <v>3830</v>
      </c>
      <c r="J267" s="1288">
        <v>133</v>
      </c>
      <c r="K267" s="1286">
        <v>14450</v>
      </c>
      <c r="L267" s="1290">
        <v>3519</v>
      </c>
      <c r="M267" s="1288">
        <v>72</v>
      </c>
      <c r="N267" s="1285">
        <v>59016</v>
      </c>
      <c r="O267" s="1290">
        <v>37647</v>
      </c>
      <c r="P267" s="1288">
        <v>999</v>
      </c>
      <c r="Q267" s="1286">
        <v>152151</v>
      </c>
      <c r="R267" s="1290">
        <v>24555</v>
      </c>
      <c r="S267" s="1301">
        <v>607</v>
      </c>
    </row>
    <row r="268" spans="1:19" x14ac:dyDescent="0.2">
      <c r="A268" s="453">
        <f t="shared" si="4"/>
        <v>2015.07</v>
      </c>
      <c r="B268" s="1286">
        <v>916</v>
      </c>
      <c r="C268" s="1290">
        <v>625</v>
      </c>
      <c r="D268" s="1288">
        <v>8</v>
      </c>
      <c r="E268" s="1286">
        <v>2163</v>
      </c>
      <c r="F268" s="1290">
        <v>638</v>
      </c>
      <c r="G268" s="1288">
        <v>4</v>
      </c>
      <c r="H268" s="1285">
        <v>5170</v>
      </c>
      <c r="I268" s="1290">
        <v>3897</v>
      </c>
      <c r="J268" s="1288">
        <v>107</v>
      </c>
      <c r="K268" s="1286">
        <v>16150</v>
      </c>
      <c r="L268" s="1290">
        <v>3775</v>
      </c>
      <c r="M268" s="1288">
        <v>87</v>
      </c>
      <c r="N268" s="1285">
        <v>62029</v>
      </c>
      <c r="O268" s="1290">
        <v>38798</v>
      </c>
      <c r="P268" s="1288">
        <v>889</v>
      </c>
      <c r="Q268" s="1286">
        <v>167217</v>
      </c>
      <c r="R268" s="1290">
        <v>24880</v>
      </c>
      <c r="S268" s="1301">
        <v>627</v>
      </c>
    </row>
    <row r="269" spans="1:19" x14ac:dyDescent="0.2">
      <c r="A269" s="453">
        <f t="shared" si="4"/>
        <v>2015.08</v>
      </c>
      <c r="B269" s="1286">
        <v>796</v>
      </c>
      <c r="C269" s="1290">
        <v>497</v>
      </c>
      <c r="D269" s="1288">
        <v>2</v>
      </c>
      <c r="E269" s="1286">
        <v>1881</v>
      </c>
      <c r="F269" s="1290">
        <v>511</v>
      </c>
      <c r="G269" s="1288">
        <v>4</v>
      </c>
      <c r="H269" s="1285">
        <v>4993</v>
      </c>
      <c r="I269" s="1290">
        <v>3530</v>
      </c>
      <c r="J269" s="1288">
        <v>70</v>
      </c>
      <c r="K269" s="1286">
        <v>14914</v>
      </c>
      <c r="L269" s="1290">
        <v>3347</v>
      </c>
      <c r="M269" s="1288">
        <v>62</v>
      </c>
      <c r="N269" s="1285">
        <v>59109</v>
      </c>
      <c r="O269" s="1290">
        <v>38075</v>
      </c>
      <c r="P269" s="1288">
        <v>726</v>
      </c>
      <c r="Q269" s="1286">
        <v>153098</v>
      </c>
      <c r="R269" s="1290">
        <v>22747</v>
      </c>
      <c r="S269" s="1301">
        <v>615</v>
      </c>
    </row>
    <row r="270" spans="1:19" x14ac:dyDescent="0.2">
      <c r="A270" s="453">
        <f t="shared" si="4"/>
        <v>2015.09</v>
      </c>
      <c r="B270" s="1286">
        <v>819</v>
      </c>
      <c r="C270" s="1290">
        <v>650</v>
      </c>
      <c r="D270" s="1288">
        <v>7</v>
      </c>
      <c r="E270" s="1286">
        <v>1993</v>
      </c>
      <c r="F270" s="1290">
        <v>555</v>
      </c>
      <c r="G270" s="1288">
        <v>2</v>
      </c>
      <c r="H270" s="1285">
        <v>5555</v>
      </c>
      <c r="I270" s="1290">
        <v>4167</v>
      </c>
      <c r="J270" s="1288">
        <v>104</v>
      </c>
      <c r="K270" s="1286">
        <v>16114</v>
      </c>
      <c r="L270" s="1290">
        <v>3903</v>
      </c>
      <c r="M270" s="1288">
        <v>88</v>
      </c>
      <c r="N270" s="1285">
        <v>68031</v>
      </c>
      <c r="O270" s="1290">
        <v>45410</v>
      </c>
      <c r="P270" s="1288">
        <v>880</v>
      </c>
      <c r="Q270" s="1286">
        <v>169296</v>
      </c>
      <c r="R270" s="1290">
        <v>27546</v>
      </c>
      <c r="S270" s="1301">
        <v>648</v>
      </c>
    </row>
    <row r="271" spans="1:19" x14ac:dyDescent="0.2">
      <c r="A271" s="453">
        <f t="shared" si="4"/>
        <v>2015.1</v>
      </c>
      <c r="B271" s="1286">
        <v>748</v>
      </c>
      <c r="C271" s="1290">
        <v>767</v>
      </c>
      <c r="D271" s="1288">
        <v>11</v>
      </c>
      <c r="E271" s="1286">
        <v>1989</v>
      </c>
      <c r="F271" s="1290">
        <v>557</v>
      </c>
      <c r="G271" s="1288">
        <v>2</v>
      </c>
      <c r="H271" s="1285">
        <v>4856</v>
      </c>
      <c r="I271" s="1290">
        <v>4144</v>
      </c>
      <c r="J271" s="1288">
        <v>140</v>
      </c>
      <c r="K271" s="1286">
        <v>15241</v>
      </c>
      <c r="L271" s="1290">
        <v>3781</v>
      </c>
      <c r="M271" s="1288">
        <v>111</v>
      </c>
      <c r="N271" s="1285">
        <v>60933</v>
      </c>
      <c r="O271" s="1290">
        <v>44744</v>
      </c>
      <c r="P271" s="1288">
        <v>917</v>
      </c>
      <c r="Q271" s="1286">
        <v>162934</v>
      </c>
      <c r="R271" s="1290">
        <v>26043</v>
      </c>
      <c r="S271" s="1301">
        <v>705</v>
      </c>
    </row>
    <row r="272" spans="1:19" x14ac:dyDescent="0.2">
      <c r="A272" s="453">
        <f t="shared" si="4"/>
        <v>2015.11</v>
      </c>
      <c r="B272" s="1286">
        <v>645</v>
      </c>
      <c r="C272" s="1290">
        <v>731</v>
      </c>
      <c r="D272" s="1288">
        <v>7</v>
      </c>
      <c r="E272" s="1286">
        <v>1770</v>
      </c>
      <c r="F272" s="1290">
        <v>498</v>
      </c>
      <c r="G272" s="1288">
        <v>2</v>
      </c>
      <c r="H272" s="1285">
        <v>4211</v>
      </c>
      <c r="I272" s="1290">
        <v>3825</v>
      </c>
      <c r="J272" s="1288">
        <v>133</v>
      </c>
      <c r="K272" s="1286">
        <v>13908</v>
      </c>
      <c r="L272" s="1290">
        <v>3431</v>
      </c>
      <c r="M272" s="1288">
        <v>99</v>
      </c>
      <c r="N272" s="1285">
        <v>52268</v>
      </c>
      <c r="O272" s="1290">
        <v>42694</v>
      </c>
      <c r="P272" s="1288">
        <v>973</v>
      </c>
      <c r="Q272" s="1286">
        <v>148863</v>
      </c>
      <c r="R272" s="1290">
        <v>23978</v>
      </c>
      <c r="S272" s="1301">
        <v>584</v>
      </c>
    </row>
    <row r="273" spans="1:19" x14ac:dyDescent="0.2">
      <c r="A273" s="453">
        <f t="shared" si="4"/>
        <v>2015.12</v>
      </c>
      <c r="B273" s="1286">
        <v>352</v>
      </c>
      <c r="C273" s="1290">
        <v>524</v>
      </c>
      <c r="D273" s="1288">
        <v>5</v>
      </c>
      <c r="E273" s="1286">
        <v>1658</v>
      </c>
      <c r="F273" s="1290">
        <v>413</v>
      </c>
      <c r="G273" s="1288">
        <v>1</v>
      </c>
      <c r="H273" s="1285">
        <v>2510</v>
      </c>
      <c r="I273" s="1290">
        <v>3141</v>
      </c>
      <c r="J273" s="1288">
        <v>132</v>
      </c>
      <c r="K273" s="1286">
        <v>12710</v>
      </c>
      <c r="L273" s="1290">
        <v>3082</v>
      </c>
      <c r="M273" s="1288">
        <v>78</v>
      </c>
      <c r="N273" s="1285">
        <v>32419</v>
      </c>
      <c r="O273" s="1290">
        <v>37360</v>
      </c>
      <c r="P273" s="1288">
        <v>924</v>
      </c>
      <c r="Q273" s="1286">
        <v>145150</v>
      </c>
      <c r="R273" s="1290">
        <v>23203</v>
      </c>
      <c r="S273" s="1301">
        <v>550</v>
      </c>
    </row>
    <row r="274" spans="1:19" x14ac:dyDescent="0.2">
      <c r="A274" s="453">
        <f t="shared" si="4"/>
        <v>2016.01</v>
      </c>
      <c r="B274" s="1286">
        <v>714</v>
      </c>
      <c r="C274" s="1290">
        <v>542</v>
      </c>
      <c r="D274" s="1288">
        <v>3</v>
      </c>
      <c r="E274" s="1286">
        <v>1479</v>
      </c>
      <c r="F274" s="1290">
        <v>428</v>
      </c>
      <c r="G274" s="1288">
        <v>3</v>
      </c>
      <c r="H274" s="1285">
        <v>4936</v>
      </c>
      <c r="I274" s="1290">
        <v>3754</v>
      </c>
      <c r="J274" s="1288">
        <v>68</v>
      </c>
      <c r="K274" s="1286">
        <v>11178</v>
      </c>
      <c r="L274" s="1290">
        <v>3137</v>
      </c>
      <c r="M274" s="1288">
        <v>50</v>
      </c>
      <c r="N274" s="1285">
        <v>57962</v>
      </c>
      <c r="O274" s="1290">
        <v>40039</v>
      </c>
      <c r="P274" s="1288">
        <v>606</v>
      </c>
      <c r="Q274" s="1286">
        <v>128152</v>
      </c>
      <c r="R274" s="1290">
        <v>24889</v>
      </c>
      <c r="S274" s="1301">
        <v>487</v>
      </c>
    </row>
    <row r="275" spans="1:19" x14ac:dyDescent="0.2">
      <c r="A275" s="453">
        <f t="shared" si="4"/>
        <v>2016.02</v>
      </c>
      <c r="B275" s="1286">
        <v>580</v>
      </c>
      <c r="C275" s="1290">
        <v>479</v>
      </c>
      <c r="D275" s="1288">
        <v>3</v>
      </c>
      <c r="E275" s="1286">
        <v>1099</v>
      </c>
      <c r="F275" s="1290">
        <v>426</v>
      </c>
      <c r="G275" s="1288">
        <v>2</v>
      </c>
      <c r="H275" s="1285">
        <v>3999</v>
      </c>
      <c r="I275" s="1290">
        <v>3246</v>
      </c>
      <c r="J275" s="1288">
        <v>82</v>
      </c>
      <c r="K275" s="1286">
        <v>9472</v>
      </c>
      <c r="L275" s="1290">
        <v>2886</v>
      </c>
      <c r="M275" s="1288">
        <v>54</v>
      </c>
      <c r="N275" s="1285">
        <v>48151</v>
      </c>
      <c r="O275" s="1290">
        <v>35307</v>
      </c>
      <c r="P275" s="1288">
        <v>518</v>
      </c>
      <c r="Q275" s="1286">
        <v>109362</v>
      </c>
      <c r="R275" s="1290">
        <v>22357</v>
      </c>
      <c r="S275" s="1301">
        <v>467</v>
      </c>
    </row>
    <row r="276" spans="1:19" x14ac:dyDescent="0.2">
      <c r="A276" s="453">
        <f t="shared" si="4"/>
        <v>2016.03</v>
      </c>
      <c r="B276" s="1286">
        <v>627</v>
      </c>
      <c r="C276" s="1290">
        <v>551</v>
      </c>
      <c r="D276" s="1288">
        <v>6</v>
      </c>
      <c r="E276" s="1286">
        <v>1441</v>
      </c>
      <c r="F276" s="1290">
        <v>466</v>
      </c>
      <c r="G276" s="1288">
        <v>1</v>
      </c>
      <c r="H276" s="1285">
        <v>4507</v>
      </c>
      <c r="I276" s="1290">
        <v>3681</v>
      </c>
      <c r="J276" s="1288">
        <v>74</v>
      </c>
      <c r="K276" s="1286">
        <v>11709</v>
      </c>
      <c r="L276" s="1290">
        <v>3424</v>
      </c>
      <c r="M276" s="1288">
        <v>94</v>
      </c>
      <c r="N276" s="1285">
        <v>56435</v>
      </c>
      <c r="O276" s="1290">
        <v>41985</v>
      </c>
      <c r="P276" s="1288">
        <v>602</v>
      </c>
      <c r="Q276" s="1286">
        <v>129943</v>
      </c>
      <c r="R276" s="1290">
        <v>26794</v>
      </c>
      <c r="S276" s="1301">
        <v>653</v>
      </c>
    </row>
    <row r="277" spans="1:19" x14ac:dyDescent="0.2">
      <c r="A277" s="453">
        <f t="shared" si="4"/>
        <v>2016.04</v>
      </c>
      <c r="B277" s="1286">
        <v>707</v>
      </c>
      <c r="C277" s="1290">
        <v>512</v>
      </c>
      <c r="D277" s="1288">
        <v>2</v>
      </c>
      <c r="E277" s="1286">
        <v>1277</v>
      </c>
      <c r="F277" s="1290">
        <v>430</v>
      </c>
      <c r="G277" s="1288">
        <v>5</v>
      </c>
      <c r="H277" s="1285">
        <v>4955</v>
      </c>
      <c r="I277" s="1290">
        <v>3021</v>
      </c>
      <c r="J277" s="1288">
        <v>112</v>
      </c>
      <c r="K277" s="1286">
        <v>10533</v>
      </c>
      <c r="L277" s="1290">
        <v>2858</v>
      </c>
      <c r="M277" s="1288">
        <v>112</v>
      </c>
      <c r="N277" s="1285">
        <v>61138</v>
      </c>
      <c r="O277" s="1290">
        <v>38075</v>
      </c>
      <c r="P277" s="1288">
        <v>695</v>
      </c>
      <c r="Q277" s="1286">
        <v>123983</v>
      </c>
      <c r="R277" s="1290">
        <v>22514</v>
      </c>
      <c r="S277" s="1301">
        <v>628</v>
      </c>
    </row>
    <row r="278" spans="1:19" x14ac:dyDescent="0.2">
      <c r="A278" s="453">
        <f t="shared" si="4"/>
        <v>2016.05</v>
      </c>
      <c r="B278" s="1286">
        <v>751</v>
      </c>
      <c r="C278" s="1290">
        <v>560</v>
      </c>
      <c r="D278" s="1288">
        <v>5</v>
      </c>
      <c r="E278" s="1286">
        <v>1407</v>
      </c>
      <c r="F278" s="1290">
        <v>463</v>
      </c>
      <c r="G278" s="1288">
        <v>2</v>
      </c>
      <c r="H278" s="1285">
        <v>4897</v>
      </c>
      <c r="I278" s="1290">
        <v>3116</v>
      </c>
      <c r="J278" s="1288">
        <v>122</v>
      </c>
      <c r="K278" s="1286">
        <v>10776</v>
      </c>
      <c r="L278" s="1290">
        <v>2860</v>
      </c>
      <c r="M278" s="1288">
        <v>81</v>
      </c>
      <c r="N278" s="1285">
        <v>60901</v>
      </c>
      <c r="O278" s="1290">
        <v>36086</v>
      </c>
      <c r="P278" s="1288">
        <v>817</v>
      </c>
      <c r="Q278" s="1286">
        <v>120715</v>
      </c>
      <c r="R278" s="1290">
        <v>21492</v>
      </c>
      <c r="S278" s="1301">
        <v>590</v>
      </c>
    </row>
    <row r="279" spans="1:19" x14ac:dyDescent="0.2">
      <c r="A279" s="453">
        <f t="shared" si="4"/>
        <v>2016.06</v>
      </c>
      <c r="B279" s="1286">
        <v>752</v>
      </c>
      <c r="C279" s="1290">
        <v>487</v>
      </c>
      <c r="D279" s="1288">
        <v>4</v>
      </c>
      <c r="E279" s="1286">
        <v>1249</v>
      </c>
      <c r="F279" s="1290">
        <v>364</v>
      </c>
      <c r="G279" s="1288">
        <v>2</v>
      </c>
      <c r="H279" s="1285">
        <v>4700</v>
      </c>
      <c r="I279" s="1290">
        <v>2671</v>
      </c>
      <c r="J279" s="1288">
        <v>114</v>
      </c>
      <c r="K279" s="1286">
        <v>9552</v>
      </c>
      <c r="L279" s="1290">
        <v>2164</v>
      </c>
      <c r="M279" s="1288">
        <v>90</v>
      </c>
      <c r="N279" s="1285">
        <v>54637</v>
      </c>
      <c r="O279" s="1290">
        <v>29225</v>
      </c>
      <c r="P279" s="1288">
        <v>983</v>
      </c>
      <c r="Q279" s="1286">
        <v>106747</v>
      </c>
      <c r="R279" s="1290">
        <v>16554</v>
      </c>
      <c r="S279" s="1301">
        <v>524</v>
      </c>
    </row>
    <row r="280" spans="1:19" x14ac:dyDescent="0.2">
      <c r="A280" s="453">
        <f t="shared" si="4"/>
        <v>2016.07</v>
      </c>
      <c r="B280" s="1286">
        <v>666</v>
      </c>
      <c r="C280" s="1290">
        <v>506</v>
      </c>
      <c r="D280" s="1288">
        <v>7</v>
      </c>
      <c r="E280" s="1286">
        <v>1420</v>
      </c>
      <c r="F280" s="1290">
        <v>359</v>
      </c>
      <c r="G280" s="1288">
        <v>2</v>
      </c>
      <c r="H280" s="1285">
        <v>5080</v>
      </c>
      <c r="I280" s="1290">
        <v>3113</v>
      </c>
      <c r="J280" s="1288">
        <v>91</v>
      </c>
      <c r="K280" s="1286">
        <v>11799</v>
      </c>
      <c r="L280" s="1290">
        <v>2446</v>
      </c>
      <c r="M280" s="1288">
        <v>84</v>
      </c>
      <c r="N280" s="1285">
        <v>63788</v>
      </c>
      <c r="O280" s="1290">
        <v>34797</v>
      </c>
      <c r="P280" s="1288">
        <v>770</v>
      </c>
      <c r="Q280" s="1286">
        <v>126383</v>
      </c>
      <c r="R280" s="1290">
        <v>18336</v>
      </c>
      <c r="S280" s="1301">
        <v>515</v>
      </c>
    </row>
    <row r="281" spans="1:19" x14ac:dyDescent="0.2">
      <c r="A281" s="453">
        <f t="shared" si="4"/>
        <v>2016.08</v>
      </c>
      <c r="B281" s="1286">
        <v>905</v>
      </c>
      <c r="C281" s="1290">
        <v>698</v>
      </c>
      <c r="D281" s="1288">
        <v>12</v>
      </c>
      <c r="E281" s="1286">
        <v>1664</v>
      </c>
      <c r="F281" s="1290">
        <v>456</v>
      </c>
      <c r="G281" s="1288">
        <v>3</v>
      </c>
      <c r="H281" s="1285">
        <v>6269</v>
      </c>
      <c r="I281" s="1290">
        <v>3948</v>
      </c>
      <c r="J281" s="1288">
        <v>138</v>
      </c>
      <c r="K281" s="1286">
        <v>13405</v>
      </c>
      <c r="L281" s="1290">
        <v>2986</v>
      </c>
      <c r="M281" s="1288">
        <v>88</v>
      </c>
      <c r="N281" s="1285">
        <v>73053</v>
      </c>
      <c r="O281" s="1290">
        <v>43651</v>
      </c>
      <c r="P281" s="1288">
        <v>919</v>
      </c>
      <c r="Q281" s="1286">
        <v>140016</v>
      </c>
      <c r="R281" s="1290">
        <v>21806</v>
      </c>
      <c r="S281" s="1301">
        <v>609</v>
      </c>
    </row>
    <row r="282" spans="1:19" x14ac:dyDescent="0.2">
      <c r="A282" s="453">
        <f t="shared" si="4"/>
        <v>2016.09</v>
      </c>
      <c r="B282" s="1286">
        <v>910</v>
      </c>
      <c r="C282" s="1290">
        <v>740</v>
      </c>
      <c r="D282" s="1288">
        <v>10</v>
      </c>
      <c r="E282" s="1286">
        <v>1718</v>
      </c>
      <c r="F282" s="1290">
        <v>419</v>
      </c>
      <c r="G282" s="1288">
        <v>2</v>
      </c>
      <c r="H282" s="1285">
        <v>6082</v>
      </c>
      <c r="I282" s="1290">
        <v>4283</v>
      </c>
      <c r="J282" s="1288">
        <v>131</v>
      </c>
      <c r="K282" s="1286">
        <v>13378</v>
      </c>
      <c r="L282" s="1290">
        <v>3185</v>
      </c>
      <c r="M282" s="1288">
        <v>113</v>
      </c>
      <c r="N282" s="1285">
        <v>71263</v>
      </c>
      <c r="O282" s="1290">
        <v>44318</v>
      </c>
      <c r="P282" s="1288">
        <v>1040</v>
      </c>
      <c r="Q282" s="1286">
        <v>136727</v>
      </c>
      <c r="R282" s="1290">
        <v>21944</v>
      </c>
      <c r="S282" s="1301">
        <v>650</v>
      </c>
    </row>
    <row r="283" spans="1:19" x14ac:dyDescent="0.2">
      <c r="A283" s="453">
        <f t="shared" si="4"/>
        <v>2016.1</v>
      </c>
      <c r="B283" s="1286">
        <v>929</v>
      </c>
      <c r="C283" s="1290">
        <v>767</v>
      </c>
      <c r="D283" s="1288">
        <v>8</v>
      </c>
      <c r="E283" s="1286">
        <v>1623</v>
      </c>
      <c r="F283" s="1290">
        <v>440</v>
      </c>
      <c r="G283" s="1288">
        <v>4</v>
      </c>
      <c r="H283" s="1285">
        <v>5213</v>
      </c>
      <c r="I283" s="1290">
        <v>4044</v>
      </c>
      <c r="J283" s="1288">
        <v>171</v>
      </c>
      <c r="K283" s="1286">
        <v>12298</v>
      </c>
      <c r="L283" s="1290">
        <v>2924</v>
      </c>
      <c r="M283" s="1288">
        <v>92</v>
      </c>
      <c r="N283" s="1285">
        <v>63718</v>
      </c>
      <c r="O283" s="1290">
        <v>43454</v>
      </c>
      <c r="P283" s="1288">
        <v>1132</v>
      </c>
      <c r="Q283" s="1286">
        <v>125944</v>
      </c>
      <c r="R283" s="1290">
        <v>20007</v>
      </c>
      <c r="S283" s="1301">
        <v>642</v>
      </c>
    </row>
    <row r="284" spans="1:19" x14ac:dyDescent="0.2">
      <c r="A284" s="453">
        <f t="shared" si="4"/>
        <v>2016.11</v>
      </c>
      <c r="B284" s="1286">
        <v>668</v>
      </c>
      <c r="C284" s="1290">
        <v>695</v>
      </c>
      <c r="D284" s="1288">
        <v>6</v>
      </c>
      <c r="E284" s="1286">
        <v>1477</v>
      </c>
      <c r="F284" s="1290">
        <v>377</v>
      </c>
      <c r="G284" s="1288">
        <v>4</v>
      </c>
      <c r="H284" s="1285">
        <v>4906</v>
      </c>
      <c r="I284" s="1290">
        <v>4187</v>
      </c>
      <c r="J284" s="1288">
        <v>160</v>
      </c>
      <c r="K284" s="1286">
        <v>11991</v>
      </c>
      <c r="L284" s="1290">
        <v>2921</v>
      </c>
      <c r="M284" s="1288">
        <v>103</v>
      </c>
      <c r="N284" s="1285">
        <v>60124</v>
      </c>
      <c r="O284" s="1290">
        <v>48669</v>
      </c>
      <c r="P284" s="1288">
        <v>1265</v>
      </c>
      <c r="Q284" s="1286">
        <v>130586</v>
      </c>
      <c r="R284" s="1290">
        <v>21226</v>
      </c>
      <c r="S284" s="1301">
        <v>675</v>
      </c>
    </row>
    <row r="285" spans="1:19" x14ac:dyDescent="0.2">
      <c r="A285" s="453">
        <f t="shared" si="4"/>
        <v>2016.12</v>
      </c>
      <c r="B285" s="1286">
        <v>476</v>
      </c>
      <c r="C285" s="1290">
        <v>760</v>
      </c>
      <c r="D285" s="1288">
        <v>27</v>
      </c>
      <c r="E285" s="1286">
        <v>1712</v>
      </c>
      <c r="F285" s="1290">
        <v>383</v>
      </c>
      <c r="G285" s="1288">
        <v>3</v>
      </c>
      <c r="H285" s="1285">
        <v>3147</v>
      </c>
      <c r="I285" s="1290">
        <v>4464</v>
      </c>
      <c r="J285" s="1288">
        <v>198</v>
      </c>
      <c r="K285" s="1286">
        <v>13272</v>
      </c>
      <c r="L285" s="1290">
        <v>3049</v>
      </c>
      <c r="M285" s="1288">
        <v>114</v>
      </c>
      <c r="N285" s="1285">
        <v>40863</v>
      </c>
      <c r="O285" s="1290">
        <v>48812</v>
      </c>
      <c r="P285" s="1288">
        <v>1402</v>
      </c>
      <c r="Q285" s="1286">
        <v>143338</v>
      </c>
      <c r="R285" s="1290">
        <v>21833</v>
      </c>
      <c r="S285" s="1301">
        <v>638</v>
      </c>
    </row>
    <row r="286" spans="1:19" x14ac:dyDescent="0.2">
      <c r="A286" s="453">
        <f t="shared" si="4"/>
        <v>2017.01</v>
      </c>
      <c r="B286" s="1286">
        <v>1121</v>
      </c>
      <c r="C286" s="1290">
        <v>1067</v>
      </c>
      <c r="D286" s="1288">
        <v>11</v>
      </c>
      <c r="E286" s="1286">
        <v>1649</v>
      </c>
      <c r="F286" s="1290">
        <v>429</v>
      </c>
      <c r="G286" s="1288">
        <v>1</v>
      </c>
      <c r="H286" s="1285">
        <v>8257</v>
      </c>
      <c r="I286" s="1290">
        <v>6418</v>
      </c>
      <c r="J286" s="1288">
        <v>163</v>
      </c>
      <c r="K286" s="1286">
        <v>12826</v>
      </c>
      <c r="L286" s="1290">
        <v>3011</v>
      </c>
      <c r="M286" s="1288">
        <v>83</v>
      </c>
      <c r="N286" s="1285">
        <v>95415</v>
      </c>
      <c r="O286" s="1290">
        <v>64552</v>
      </c>
      <c r="P286" s="1288">
        <v>1286</v>
      </c>
      <c r="Q286" s="1286">
        <v>144910</v>
      </c>
      <c r="R286" s="1290">
        <v>23134</v>
      </c>
      <c r="S286" s="1301">
        <v>643</v>
      </c>
    </row>
    <row r="287" spans="1:19" x14ac:dyDescent="0.2">
      <c r="A287" s="453">
        <f t="shared" si="4"/>
        <v>2017.02</v>
      </c>
      <c r="B287" s="1286">
        <v>689</v>
      </c>
      <c r="C287" s="1290">
        <v>670</v>
      </c>
      <c r="D287" s="1288">
        <v>6</v>
      </c>
      <c r="E287" s="1286">
        <v>1209</v>
      </c>
      <c r="F287" s="1290">
        <v>368</v>
      </c>
      <c r="G287" s="1288">
        <v>2</v>
      </c>
      <c r="H287" s="1285">
        <v>5045</v>
      </c>
      <c r="I287" s="1290">
        <v>4522</v>
      </c>
      <c r="J287" s="1288">
        <v>94</v>
      </c>
      <c r="K287" s="1286">
        <v>10747</v>
      </c>
      <c r="L287" s="1290">
        <v>2660</v>
      </c>
      <c r="M287" s="1288">
        <v>57</v>
      </c>
      <c r="N287" s="1285">
        <v>59103</v>
      </c>
      <c r="O287" s="1290">
        <v>49500</v>
      </c>
      <c r="P287" s="1288">
        <v>784</v>
      </c>
      <c r="Q287" s="1286">
        <v>116337</v>
      </c>
      <c r="R287" s="1290">
        <v>19355</v>
      </c>
      <c r="S287" s="1301">
        <v>464</v>
      </c>
    </row>
    <row r="288" spans="1:19" x14ac:dyDescent="0.2">
      <c r="A288" s="453">
        <f t="shared" si="4"/>
        <v>2017.03</v>
      </c>
      <c r="B288" s="1286">
        <v>933</v>
      </c>
      <c r="C288" s="1290">
        <v>988</v>
      </c>
      <c r="D288" s="1288">
        <v>5</v>
      </c>
      <c r="E288" s="1286">
        <v>1817</v>
      </c>
      <c r="F288" s="1290">
        <v>495</v>
      </c>
      <c r="G288" s="1288">
        <v>5</v>
      </c>
      <c r="H288" s="1285">
        <v>6568</v>
      </c>
      <c r="I288" s="1290">
        <v>5886</v>
      </c>
      <c r="J288" s="1288">
        <v>148</v>
      </c>
      <c r="K288" s="1286">
        <v>13929</v>
      </c>
      <c r="L288" s="1290">
        <v>3610</v>
      </c>
      <c r="M288" s="1288">
        <v>105</v>
      </c>
      <c r="N288" s="1285">
        <v>78478</v>
      </c>
      <c r="O288" s="1290">
        <v>66414</v>
      </c>
      <c r="P288" s="1288">
        <v>1049</v>
      </c>
      <c r="Q288" s="1286">
        <v>152222</v>
      </c>
      <c r="R288" s="1290">
        <v>27092</v>
      </c>
      <c r="S288" s="1301">
        <v>616</v>
      </c>
    </row>
    <row r="289" spans="1:19" x14ac:dyDescent="0.2">
      <c r="A289" s="453">
        <f t="shared" si="4"/>
        <v>2017.04</v>
      </c>
      <c r="B289" s="1286">
        <v>862</v>
      </c>
      <c r="C289" s="1290">
        <v>755</v>
      </c>
      <c r="D289" s="1288">
        <v>11</v>
      </c>
      <c r="E289" s="1286">
        <v>1498</v>
      </c>
      <c r="F289" s="1290">
        <v>366</v>
      </c>
      <c r="G289" s="1288">
        <v>1</v>
      </c>
      <c r="H289" s="1285">
        <v>5635</v>
      </c>
      <c r="I289" s="1290">
        <v>4527</v>
      </c>
      <c r="J289" s="1288">
        <v>134</v>
      </c>
      <c r="K289" s="1286">
        <v>11447</v>
      </c>
      <c r="L289" s="1290">
        <v>2727</v>
      </c>
      <c r="M289" s="1288">
        <v>79</v>
      </c>
      <c r="N289" s="1285">
        <v>65133</v>
      </c>
      <c r="O289" s="1290">
        <v>50448</v>
      </c>
      <c r="P289" s="1288">
        <v>956</v>
      </c>
      <c r="Q289" s="1286">
        <v>125075</v>
      </c>
      <c r="R289" s="1290">
        <v>20418</v>
      </c>
      <c r="S289" s="1301">
        <v>527</v>
      </c>
    </row>
    <row r="290" spans="1:19" x14ac:dyDescent="0.2">
      <c r="A290" s="453">
        <f t="shared" si="4"/>
        <v>2017.05</v>
      </c>
      <c r="B290" s="1286">
        <v>977</v>
      </c>
      <c r="C290" s="1290">
        <v>825</v>
      </c>
      <c r="D290" s="1288">
        <v>15</v>
      </c>
      <c r="E290" s="1286">
        <v>1683</v>
      </c>
      <c r="F290" s="1290">
        <v>399</v>
      </c>
      <c r="G290" s="1288">
        <v>3</v>
      </c>
      <c r="H290" s="1285">
        <v>6370</v>
      </c>
      <c r="I290" s="1290">
        <v>4782</v>
      </c>
      <c r="J290" s="1288">
        <v>159</v>
      </c>
      <c r="K290" s="1286">
        <v>13501</v>
      </c>
      <c r="L290" s="1290">
        <v>2894</v>
      </c>
      <c r="M290" s="1288">
        <v>100</v>
      </c>
      <c r="N290" s="1285">
        <v>77850</v>
      </c>
      <c r="O290" s="1290">
        <v>53497</v>
      </c>
      <c r="P290" s="1288">
        <v>1358</v>
      </c>
      <c r="Q290" s="1286">
        <v>143853</v>
      </c>
      <c r="R290" s="1290">
        <v>21772</v>
      </c>
      <c r="S290" s="1301">
        <v>591</v>
      </c>
    </row>
    <row r="291" spans="1:19" x14ac:dyDescent="0.2">
      <c r="A291" s="453">
        <f t="shared" si="4"/>
        <v>2017.06</v>
      </c>
      <c r="B291" s="1286">
        <v>1037</v>
      </c>
      <c r="C291" s="1290">
        <v>918</v>
      </c>
      <c r="D291" s="1288">
        <v>9</v>
      </c>
      <c r="E291" s="1286">
        <v>1624</v>
      </c>
      <c r="F291" s="1290">
        <v>333</v>
      </c>
      <c r="G291" s="1288">
        <v>3</v>
      </c>
      <c r="H291" s="1285">
        <v>6807</v>
      </c>
      <c r="I291" s="1290">
        <v>4441</v>
      </c>
      <c r="J291" s="1288">
        <v>192</v>
      </c>
      <c r="K291" s="1286">
        <v>13054</v>
      </c>
      <c r="L291" s="1290">
        <v>2637</v>
      </c>
      <c r="M291" s="1288">
        <v>85</v>
      </c>
      <c r="N291" s="1285">
        <v>78572</v>
      </c>
      <c r="O291" s="1290">
        <v>46341</v>
      </c>
      <c r="P291" s="1288">
        <v>1417</v>
      </c>
      <c r="Q291" s="1286">
        <v>137306</v>
      </c>
      <c r="R291" s="1290">
        <v>18940</v>
      </c>
      <c r="S291" s="1301">
        <v>654</v>
      </c>
    </row>
    <row r="292" spans="1:19" x14ac:dyDescent="0.2">
      <c r="A292" s="453">
        <f t="shared" si="4"/>
        <v>2017.07</v>
      </c>
      <c r="B292" s="1286">
        <v>1011</v>
      </c>
      <c r="C292" s="1290">
        <v>1073</v>
      </c>
      <c r="D292" s="1288">
        <v>2</v>
      </c>
      <c r="E292" s="1286">
        <v>1800</v>
      </c>
      <c r="F292" s="1290">
        <v>391</v>
      </c>
      <c r="G292" s="1288">
        <v>1</v>
      </c>
      <c r="H292" s="1285">
        <v>6834</v>
      </c>
      <c r="I292" s="1290">
        <v>5273</v>
      </c>
      <c r="J292" s="1288">
        <v>145</v>
      </c>
      <c r="K292" s="1286">
        <v>14868</v>
      </c>
      <c r="L292" s="1290">
        <v>3110</v>
      </c>
      <c r="M292" s="1288">
        <v>118</v>
      </c>
      <c r="N292" s="1285">
        <v>80966</v>
      </c>
      <c r="O292" s="1290">
        <v>52219</v>
      </c>
      <c r="P292" s="1288">
        <v>1442</v>
      </c>
      <c r="Q292" s="1286">
        <v>157755</v>
      </c>
      <c r="R292" s="1290">
        <v>21847</v>
      </c>
      <c r="S292" s="1301">
        <v>678</v>
      </c>
    </row>
    <row r="293" spans="1:19" x14ac:dyDescent="0.2">
      <c r="A293" s="453">
        <f t="shared" si="4"/>
        <v>2017.08</v>
      </c>
      <c r="B293" s="1286">
        <v>995</v>
      </c>
      <c r="C293" s="1290">
        <v>1075</v>
      </c>
      <c r="D293" s="1288">
        <v>6</v>
      </c>
      <c r="E293" s="1286">
        <v>1970</v>
      </c>
      <c r="F293" s="1290">
        <v>438</v>
      </c>
      <c r="G293" s="1288">
        <v>2</v>
      </c>
      <c r="H293" s="1285">
        <v>7589</v>
      </c>
      <c r="I293" s="1290">
        <v>5714</v>
      </c>
      <c r="J293" s="1288">
        <v>177</v>
      </c>
      <c r="K293" s="1286">
        <v>15906</v>
      </c>
      <c r="L293" s="1290">
        <v>3405</v>
      </c>
      <c r="M293" s="1288">
        <v>80</v>
      </c>
      <c r="N293" s="1285">
        <v>87371</v>
      </c>
      <c r="O293" s="1290">
        <v>59740</v>
      </c>
      <c r="P293" s="1288">
        <v>1394</v>
      </c>
      <c r="Q293" s="1286">
        <v>164997</v>
      </c>
      <c r="R293" s="1290">
        <v>23430</v>
      </c>
      <c r="S293" s="1301">
        <v>646</v>
      </c>
    </row>
    <row r="294" spans="1:19" x14ac:dyDescent="0.2">
      <c r="A294" s="453">
        <f t="shared" si="4"/>
        <v>2017.09</v>
      </c>
      <c r="B294" s="1286">
        <v>933</v>
      </c>
      <c r="C294" s="1290">
        <v>1010</v>
      </c>
      <c r="D294" s="1288">
        <v>10</v>
      </c>
      <c r="E294" s="1286">
        <v>1929</v>
      </c>
      <c r="F294" s="1290">
        <v>459</v>
      </c>
      <c r="G294" s="1288">
        <v>2</v>
      </c>
      <c r="H294" s="1285">
        <v>6820</v>
      </c>
      <c r="I294" s="1290">
        <v>5963</v>
      </c>
      <c r="J294" s="1288">
        <v>175</v>
      </c>
      <c r="K294" s="1286">
        <v>15438</v>
      </c>
      <c r="L294" s="1290">
        <v>3472</v>
      </c>
      <c r="M294" s="1288">
        <v>103</v>
      </c>
      <c r="N294" s="1285">
        <v>80419</v>
      </c>
      <c r="O294" s="1290">
        <v>62718</v>
      </c>
      <c r="P294" s="1288">
        <v>1354</v>
      </c>
      <c r="Q294" s="1286">
        <v>161110</v>
      </c>
      <c r="R294" s="1290">
        <v>24659</v>
      </c>
      <c r="S294" s="1301">
        <v>783</v>
      </c>
    </row>
    <row r="295" spans="1:19" x14ac:dyDescent="0.2">
      <c r="A295" s="453">
        <f t="shared" si="4"/>
        <v>2017.1</v>
      </c>
      <c r="B295" s="1286">
        <v>916</v>
      </c>
      <c r="C295" s="1290">
        <v>1068</v>
      </c>
      <c r="D295" s="1288">
        <v>14</v>
      </c>
      <c r="E295" s="1286">
        <v>1771</v>
      </c>
      <c r="F295" s="1290">
        <v>431</v>
      </c>
      <c r="G295" s="1288">
        <v>3</v>
      </c>
      <c r="H295" s="1285">
        <v>6518</v>
      </c>
      <c r="I295" s="1290">
        <v>6546</v>
      </c>
      <c r="J295" s="1288">
        <v>192</v>
      </c>
      <c r="K295" s="1286">
        <v>14798</v>
      </c>
      <c r="L295" s="1290">
        <v>3261</v>
      </c>
      <c r="M295" s="1288">
        <v>83</v>
      </c>
      <c r="N295" s="1285">
        <v>78761</v>
      </c>
      <c r="O295" s="1290">
        <v>68992</v>
      </c>
      <c r="P295" s="1288">
        <v>1447</v>
      </c>
      <c r="Q295" s="1286">
        <v>159213</v>
      </c>
      <c r="R295" s="1290">
        <v>24305</v>
      </c>
      <c r="S295" s="1301">
        <v>722</v>
      </c>
    </row>
    <row r="296" spans="1:19" x14ac:dyDescent="0.2">
      <c r="A296" s="453">
        <f t="shared" si="4"/>
        <v>2017.11</v>
      </c>
      <c r="B296" s="1286">
        <v>879</v>
      </c>
      <c r="C296" s="1290">
        <v>1116</v>
      </c>
      <c r="D296" s="1288">
        <v>9</v>
      </c>
      <c r="E296" s="1286">
        <v>1877</v>
      </c>
      <c r="F296" s="1290">
        <v>429</v>
      </c>
      <c r="G296" s="1288">
        <v>3</v>
      </c>
      <c r="H296" s="1285">
        <v>6043</v>
      </c>
      <c r="I296" s="1290">
        <v>6195</v>
      </c>
      <c r="J296" s="1288">
        <v>214</v>
      </c>
      <c r="K296" s="1286">
        <v>14277</v>
      </c>
      <c r="L296" s="1290">
        <v>3289</v>
      </c>
      <c r="M296" s="1288">
        <v>111</v>
      </c>
      <c r="N296" s="1285">
        <v>73392</v>
      </c>
      <c r="O296" s="1290">
        <v>67434</v>
      </c>
      <c r="P296" s="1288">
        <v>1677</v>
      </c>
      <c r="Q296" s="1286">
        <v>159061</v>
      </c>
      <c r="R296" s="1290">
        <v>24763</v>
      </c>
      <c r="S296" s="1301">
        <v>735</v>
      </c>
    </row>
    <row r="297" spans="1:19" x14ac:dyDescent="0.2">
      <c r="A297" s="453">
        <f t="shared" si="4"/>
        <v>2017.12</v>
      </c>
      <c r="B297" s="1286">
        <v>628</v>
      </c>
      <c r="C297" s="1290">
        <v>1040</v>
      </c>
      <c r="D297" s="1288">
        <v>9</v>
      </c>
      <c r="E297" s="1286">
        <v>1695</v>
      </c>
      <c r="F297" s="1290">
        <v>363</v>
      </c>
      <c r="G297" s="1288">
        <v>1</v>
      </c>
      <c r="H297" s="1285">
        <v>4064</v>
      </c>
      <c r="I297" s="1290">
        <v>5534</v>
      </c>
      <c r="J297" s="1288">
        <v>217</v>
      </c>
      <c r="K297" s="1286">
        <v>13882</v>
      </c>
      <c r="L297" s="1290">
        <v>3001</v>
      </c>
      <c r="M297" s="1288">
        <v>107</v>
      </c>
      <c r="N297" s="1285">
        <v>47834</v>
      </c>
      <c r="O297" s="1290">
        <v>58456</v>
      </c>
      <c r="P297" s="1288">
        <v>1431</v>
      </c>
      <c r="Q297" s="1286">
        <v>157294</v>
      </c>
      <c r="R297" s="1290">
        <v>23409</v>
      </c>
      <c r="S297" s="1301">
        <v>658</v>
      </c>
    </row>
    <row r="298" spans="1:19" x14ac:dyDescent="0.2">
      <c r="A298" s="453">
        <f t="shared" si="4"/>
        <v>2018.01</v>
      </c>
      <c r="B298" s="1286">
        <v>1574</v>
      </c>
      <c r="C298" s="1290">
        <v>1270</v>
      </c>
      <c r="D298" s="1288">
        <v>6</v>
      </c>
      <c r="E298" s="1286">
        <v>1809</v>
      </c>
      <c r="F298" s="1290">
        <v>436</v>
      </c>
      <c r="G298" s="1288">
        <v>4</v>
      </c>
      <c r="H298" s="1285">
        <v>10383</v>
      </c>
      <c r="I298" s="1290">
        <v>7982</v>
      </c>
      <c r="J298" s="1288">
        <v>151</v>
      </c>
      <c r="K298" s="1286">
        <v>14627</v>
      </c>
      <c r="L298" s="1290">
        <v>3441</v>
      </c>
      <c r="M298" s="1288">
        <v>77</v>
      </c>
      <c r="N298" s="1285">
        <v>120805</v>
      </c>
      <c r="O298" s="1290">
        <v>77802</v>
      </c>
      <c r="P298" s="1288">
        <v>1233</v>
      </c>
      <c r="Q298" s="1286">
        <v>165054</v>
      </c>
      <c r="R298" s="1290">
        <v>26745</v>
      </c>
      <c r="S298" s="1301">
        <v>679</v>
      </c>
    </row>
    <row r="299" spans="1:19" x14ac:dyDescent="0.2">
      <c r="A299" s="453">
        <f t="shared" si="4"/>
        <v>2018.02</v>
      </c>
      <c r="B299" s="1286">
        <v>825</v>
      </c>
      <c r="C299" s="1290">
        <v>1056</v>
      </c>
      <c r="D299" s="1288">
        <v>3</v>
      </c>
      <c r="E299" s="1286">
        <v>1556</v>
      </c>
      <c r="F299" s="1290">
        <v>345</v>
      </c>
      <c r="G299" s="1288">
        <v>3</v>
      </c>
      <c r="H299" s="1285">
        <v>5990</v>
      </c>
      <c r="I299" s="1290">
        <v>5903</v>
      </c>
      <c r="J299" s="1288">
        <v>100</v>
      </c>
      <c r="K299" s="1286">
        <v>12329</v>
      </c>
      <c r="L299" s="1290">
        <v>2931</v>
      </c>
      <c r="M299" s="1288">
        <v>84</v>
      </c>
      <c r="N299" s="1285">
        <v>69812</v>
      </c>
      <c r="O299" s="1290">
        <v>58639</v>
      </c>
      <c r="P299" s="1288">
        <v>883</v>
      </c>
      <c r="Q299" s="1286">
        <v>130844</v>
      </c>
      <c r="R299" s="1290">
        <v>22674</v>
      </c>
      <c r="S299" s="1301">
        <v>542</v>
      </c>
    </row>
    <row r="300" spans="1:19" x14ac:dyDescent="0.2">
      <c r="A300" s="453">
        <f t="shared" si="4"/>
        <v>2018.03</v>
      </c>
      <c r="B300" s="1286">
        <v>1053</v>
      </c>
      <c r="C300" s="1290">
        <v>1352</v>
      </c>
      <c r="D300" s="1288">
        <v>5</v>
      </c>
      <c r="E300" s="1286">
        <v>1713</v>
      </c>
      <c r="F300" s="1290">
        <v>407</v>
      </c>
      <c r="G300" s="1288">
        <v>2</v>
      </c>
      <c r="H300" s="1285">
        <v>7436</v>
      </c>
      <c r="I300" s="1290">
        <v>7087</v>
      </c>
      <c r="J300" s="1288">
        <v>139</v>
      </c>
      <c r="K300" s="1286">
        <v>14163</v>
      </c>
      <c r="L300" s="1290">
        <v>3497</v>
      </c>
      <c r="M300" s="1288">
        <v>102</v>
      </c>
      <c r="N300" s="1285">
        <v>85634</v>
      </c>
      <c r="O300" s="1290">
        <v>70282</v>
      </c>
      <c r="P300" s="1288">
        <v>1037</v>
      </c>
      <c r="Q300" s="1286">
        <v>150893</v>
      </c>
      <c r="R300" s="1290">
        <v>27868</v>
      </c>
      <c r="S300" s="1301">
        <v>634</v>
      </c>
    </row>
    <row r="301" spans="1:19" x14ac:dyDescent="0.2">
      <c r="A301" s="453">
        <f t="shared" si="4"/>
        <v>2018.04</v>
      </c>
      <c r="B301" s="1286">
        <v>916</v>
      </c>
      <c r="C301" s="1290">
        <v>1075</v>
      </c>
      <c r="D301" s="1288">
        <v>4</v>
      </c>
      <c r="E301" s="1286">
        <v>1659</v>
      </c>
      <c r="F301" s="1290">
        <v>455</v>
      </c>
      <c r="G301" s="1288">
        <v>0</v>
      </c>
      <c r="H301" s="1285">
        <v>6405</v>
      </c>
      <c r="I301" s="1290">
        <v>6142</v>
      </c>
      <c r="J301" s="1288">
        <v>129</v>
      </c>
      <c r="K301" s="1286">
        <v>13168</v>
      </c>
      <c r="L301" s="1290">
        <v>3282</v>
      </c>
      <c r="M301" s="1288">
        <v>93</v>
      </c>
      <c r="N301" s="1285">
        <v>77804</v>
      </c>
      <c r="O301" s="1290">
        <v>63389</v>
      </c>
      <c r="P301" s="1288">
        <v>1035</v>
      </c>
      <c r="Q301" s="1286">
        <v>142896</v>
      </c>
      <c r="R301" s="1290">
        <v>24634</v>
      </c>
      <c r="S301" s="1301">
        <v>606</v>
      </c>
    </row>
    <row r="302" spans="1:19" x14ac:dyDescent="0.2">
      <c r="A302" s="453">
        <f t="shared" si="4"/>
        <v>2018.05</v>
      </c>
      <c r="B302" s="1286">
        <v>992</v>
      </c>
      <c r="C302" s="1290">
        <v>790</v>
      </c>
      <c r="D302" s="1288">
        <v>4</v>
      </c>
      <c r="E302" s="1286">
        <v>1839</v>
      </c>
      <c r="F302" s="1290">
        <v>395</v>
      </c>
      <c r="G302" s="1288">
        <v>3</v>
      </c>
      <c r="H302" s="1285">
        <v>7094</v>
      </c>
      <c r="I302" s="1290">
        <v>5392</v>
      </c>
      <c r="J302" s="1288">
        <v>162</v>
      </c>
      <c r="K302" s="1286">
        <v>14132</v>
      </c>
      <c r="L302" s="1290">
        <v>3111</v>
      </c>
      <c r="M302" s="1288">
        <v>99</v>
      </c>
      <c r="N302" s="1285">
        <v>83424</v>
      </c>
      <c r="O302" s="1290">
        <v>59114</v>
      </c>
      <c r="P302" s="1288">
        <v>1240</v>
      </c>
      <c r="Q302" s="1286">
        <v>155698</v>
      </c>
      <c r="R302" s="1290">
        <v>24054</v>
      </c>
      <c r="S302" s="1301">
        <v>645</v>
      </c>
    </row>
    <row r="303" spans="1:19" x14ac:dyDescent="0.2">
      <c r="A303" s="453">
        <f t="shared" si="4"/>
        <v>2018.06</v>
      </c>
      <c r="B303" s="1286">
        <v>744</v>
      </c>
      <c r="C303" s="1290">
        <v>530</v>
      </c>
      <c r="D303" s="1288">
        <v>5</v>
      </c>
      <c r="E303" s="1286">
        <v>1616</v>
      </c>
      <c r="F303" s="1290">
        <v>365</v>
      </c>
      <c r="G303" s="1288">
        <v>1</v>
      </c>
      <c r="H303" s="1285">
        <v>5438</v>
      </c>
      <c r="I303" s="1290">
        <v>3485</v>
      </c>
      <c r="J303" s="1288">
        <v>122</v>
      </c>
      <c r="K303" s="1286">
        <v>12809</v>
      </c>
      <c r="L303" s="1290">
        <v>2701</v>
      </c>
      <c r="M303" s="1288">
        <v>70</v>
      </c>
      <c r="N303" s="1285">
        <v>64801</v>
      </c>
      <c r="O303" s="1290">
        <v>39481</v>
      </c>
      <c r="P303" s="1288">
        <v>963</v>
      </c>
      <c r="Q303" s="1286">
        <v>131626</v>
      </c>
      <c r="R303" s="1290">
        <v>19681</v>
      </c>
      <c r="S303" s="1301">
        <v>550</v>
      </c>
    </row>
    <row r="304" spans="1:19" x14ac:dyDescent="0.2">
      <c r="A304" s="453">
        <f t="shared" si="4"/>
        <v>2018.07</v>
      </c>
      <c r="B304" s="1286">
        <v>764</v>
      </c>
      <c r="C304" s="1290">
        <v>617</v>
      </c>
      <c r="D304" s="1288">
        <v>0</v>
      </c>
      <c r="E304" s="1286">
        <v>1884</v>
      </c>
      <c r="F304" s="1290">
        <v>517</v>
      </c>
      <c r="G304" s="1288">
        <v>1</v>
      </c>
      <c r="H304" s="1285">
        <v>5572</v>
      </c>
      <c r="I304" s="1290">
        <v>3953</v>
      </c>
      <c r="J304" s="1288">
        <v>121</v>
      </c>
      <c r="K304" s="1286">
        <v>15239</v>
      </c>
      <c r="L304" s="1290">
        <v>3311</v>
      </c>
      <c r="M304" s="1288">
        <v>100</v>
      </c>
      <c r="N304" s="1285">
        <v>67366</v>
      </c>
      <c r="O304" s="1290">
        <v>40159</v>
      </c>
      <c r="P304" s="1288">
        <v>1010</v>
      </c>
      <c r="Q304" s="1286">
        <v>153775</v>
      </c>
      <c r="R304" s="1290">
        <v>22709</v>
      </c>
      <c r="S304" s="1301">
        <v>682</v>
      </c>
    </row>
    <row r="305" spans="1:19" x14ac:dyDescent="0.2">
      <c r="A305" s="453">
        <f t="shared" si="4"/>
        <v>2018.08</v>
      </c>
      <c r="B305" s="1286">
        <v>827</v>
      </c>
      <c r="C305" s="1290">
        <v>607</v>
      </c>
      <c r="D305" s="1288">
        <v>2</v>
      </c>
      <c r="E305" s="1286">
        <v>1906</v>
      </c>
      <c r="F305" s="1290">
        <v>457</v>
      </c>
      <c r="G305" s="1288">
        <v>2</v>
      </c>
      <c r="H305" s="1285">
        <v>5392</v>
      </c>
      <c r="I305" s="1290">
        <v>4011</v>
      </c>
      <c r="J305" s="1288">
        <v>138</v>
      </c>
      <c r="K305" s="1286">
        <v>15510</v>
      </c>
      <c r="L305" s="1290">
        <v>3555</v>
      </c>
      <c r="M305" s="1288">
        <v>99</v>
      </c>
      <c r="N305" s="1285">
        <v>65658</v>
      </c>
      <c r="O305" s="1290">
        <v>41800</v>
      </c>
      <c r="P305" s="1288">
        <v>974</v>
      </c>
      <c r="Q305" s="1286">
        <v>162126</v>
      </c>
      <c r="R305" s="1290">
        <v>25444</v>
      </c>
      <c r="S305" s="1301">
        <v>656</v>
      </c>
    </row>
    <row r="306" spans="1:19" x14ac:dyDescent="0.2">
      <c r="A306" s="453">
        <f t="shared" si="4"/>
        <v>2018.09</v>
      </c>
      <c r="B306" s="1286">
        <v>490</v>
      </c>
      <c r="C306" s="1290">
        <v>491</v>
      </c>
      <c r="D306" s="1288">
        <v>1</v>
      </c>
      <c r="E306" s="1286">
        <v>1651</v>
      </c>
      <c r="F306" s="1290">
        <v>478</v>
      </c>
      <c r="G306" s="1288">
        <v>1</v>
      </c>
      <c r="H306" s="1285">
        <v>4298</v>
      </c>
      <c r="I306" s="1290">
        <v>3623</v>
      </c>
      <c r="J306" s="1288">
        <v>117</v>
      </c>
      <c r="K306" s="1286">
        <v>12886</v>
      </c>
      <c r="L306" s="1290">
        <v>3606</v>
      </c>
      <c r="M306" s="1288">
        <v>95</v>
      </c>
      <c r="N306" s="1285">
        <v>52897</v>
      </c>
      <c r="O306" s="1290">
        <v>36929</v>
      </c>
      <c r="P306" s="1288">
        <v>837</v>
      </c>
      <c r="Q306" s="1286">
        <v>141693</v>
      </c>
      <c r="R306" s="1290">
        <v>26415</v>
      </c>
      <c r="S306" s="1301">
        <v>626</v>
      </c>
    </row>
    <row r="307" spans="1:19" x14ac:dyDescent="0.2">
      <c r="A307" s="453">
        <f t="shared" si="4"/>
        <v>2018.1</v>
      </c>
      <c r="B307" s="1286">
        <v>563</v>
      </c>
      <c r="C307" s="1290">
        <v>629</v>
      </c>
      <c r="D307" s="1288">
        <v>3</v>
      </c>
      <c r="E307" s="1286">
        <v>1667</v>
      </c>
      <c r="F307" s="1290">
        <v>487</v>
      </c>
      <c r="G307" s="1288">
        <v>2</v>
      </c>
      <c r="H307" s="1285">
        <v>3870</v>
      </c>
      <c r="I307" s="1290">
        <v>3770</v>
      </c>
      <c r="J307" s="1288">
        <v>144</v>
      </c>
      <c r="K307" s="1286">
        <v>13005</v>
      </c>
      <c r="L307" s="1290">
        <v>3928</v>
      </c>
      <c r="M307" s="1288">
        <v>123</v>
      </c>
      <c r="N307" s="1285">
        <v>48777</v>
      </c>
      <c r="O307" s="1290">
        <v>37892</v>
      </c>
      <c r="P307" s="1288">
        <v>914</v>
      </c>
      <c r="Q307" s="1286">
        <v>143461</v>
      </c>
      <c r="R307" s="1290">
        <v>29501</v>
      </c>
      <c r="S307" s="1301">
        <v>687</v>
      </c>
    </row>
    <row r="308" spans="1:19" x14ac:dyDescent="0.2">
      <c r="A308" s="453">
        <f t="shared" si="4"/>
        <v>2018.11</v>
      </c>
      <c r="B308" s="1286">
        <v>509</v>
      </c>
      <c r="C308" s="1290">
        <v>484</v>
      </c>
      <c r="D308" s="1288">
        <v>4</v>
      </c>
      <c r="E308" s="1286">
        <v>1399</v>
      </c>
      <c r="F308" s="1290">
        <v>430</v>
      </c>
      <c r="G308" s="1288">
        <v>4</v>
      </c>
      <c r="H308" s="1285">
        <v>3118</v>
      </c>
      <c r="I308" s="1290">
        <v>2990</v>
      </c>
      <c r="J308" s="1288">
        <v>108</v>
      </c>
      <c r="K308" s="1286">
        <v>11183</v>
      </c>
      <c r="L308" s="1290">
        <v>3192</v>
      </c>
      <c r="M308" s="1288">
        <v>110</v>
      </c>
      <c r="N308" s="1285">
        <v>39914</v>
      </c>
      <c r="O308" s="1290">
        <v>31178</v>
      </c>
      <c r="P308" s="1288">
        <v>803</v>
      </c>
      <c r="Q308" s="1286">
        <v>127108</v>
      </c>
      <c r="R308" s="1290">
        <v>26257</v>
      </c>
      <c r="S308" s="1301">
        <v>656</v>
      </c>
    </row>
    <row r="309" spans="1:19" x14ac:dyDescent="0.2">
      <c r="A309" s="453">
        <f t="shared" si="4"/>
        <v>2018.12</v>
      </c>
      <c r="B309" s="1286">
        <v>265</v>
      </c>
      <c r="C309" s="1290">
        <v>466</v>
      </c>
      <c r="D309" s="1288">
        <v>1</v>
      </c>
      <c r="E309" s="1286">
        <v>1306</v>
      </c>
      <c r="F309" s="1290">
        <v>403</v>
      </c>
      <c r="G309" s="1288">
        <v>4</v>
      </c>
      <c r="H309" s="1285">
        <v>1969</v>
      </c>
      <c r="I309" s="1290">
        <v>2617</v>
      </c>
      <c r="J309" s="1288">
        <v>130</v>
      </c>
      <c r="K309" s="1286">
        <v>10745</v>
      </c>
      <c r="L309" s="1290">
        <v>2903</v>
      </c>
      <c r="M309" s="1288">
        <v>105</v>
      </c>
      <c r="N309" s="1285">
        <v>28545</v>
      </c>
      <c r="O309" s="1290">
        <v>26817</v>
      </c>
      <c r="P309" s="1288">
        <v>677</v>
      </c>
      <c r="Q309" s="1286">
        <v>122881</v>
      </c>
      <c r="R309" s="1290">
        <v>23394</v>
      </c>
      <c r="S309" s="1301">
        <v>569</v>
      </c>
    </row>
    <row r="310" spans="1:19" x14ac:dyDescent="0.2">
      <c r="A310" s="453">
        <f t="shared" si="4"/>
        <v>2019.01</v>
      </c>
      <c r="B310" s="1286">
        <v>697</v>
      </c>
      <c r="C310" s="1290">
        <v>750</v>
      </c>
      <c r="D310" s="1288">
        <v>6</v>
      </c>
      <c r="E310" s="1286">
        <v>1607</v>
      </c>
      <c r="F310" s="1290">
        <v>454</v>
      </c>
      <c r="G310" s="1288">
        <v>3</v>
      </c>
      <c r="H310" s="1285">
        <v>5172</v>
      </c>
      <c r="I310" s="1290">
        <v>4851</v>
      </c>
      <c r="J310" s="1288">
        <v>88</v>
      </c>
      <c r="K310" s="1286">
        <v>12784</v>
      </c>
      <c r="L310" s="1290">
        <v>3739</v>
      </c>
      <c r="M310" s="1288">
        <v>104</v>
      </c>
      <c r="N310" s="1285">
        <v>60351</v>
      </c>
      <c r="O310" s="1290">
        <v>42853</v>
      </c>
      <c r="P310" s="1288">
        <v>578</v>
      </c>
      <c r="Q310" s="1286">
        <v>148616</v>
      </c>
      <c r="R310" s="1290">
        <v>29924</v>
      </c>
      <c r="S310" s="1301">
        <v>619</v>
      </c>
    </row>
    <row r="311" spans="1:19" x14ac:dyDescent="0.2">
      <c r="A311" s="453">
        <f t="shared" si="4"/>
        <v>2019.02</v>
      </c>
      <c r="B311" s="1286">
        <v>425</v>
      </c>
      <c r="C311" s="1290">
        <v>512</v>
      </c>
      <c r="D311" s="1288">
        <v>4</v>
      </c>
      <c r="E311" s="1286">
        <v>1558</v>
      </c>
      <c r="F311" s="1290">
        <v>440</v>
      </c>
      <c r="G311" s="1288">
        <v>2</v>
      </c>
      <c r="H311" s="1285">
        <v>3278</v>
      </c>
      <c r="I311" s="1290">
        <v>3870</v>
      </c>
      <c r="J311" s="1288">
        <v>90</v>
      </c>
      <c r="K311" s="1286">
        <v>12573</v>
      </c>
      <c r="L311" s="1290">
        <v>3679</v>
      </c>
      <c r="M311" s="1288">
        <v>126</v>
      </c>
      <c r="N311" s="1285">
        <v>40294</v>
      </c>
      <c r="O311" s="1290">
        <v>33876</v>
      </c>
      <c r="P311" s="1288">
        <v>597</v>
      </c>
      <c r="Q311" s="1286">
        <v>133863</v>
      </c>
      <c r="R311" s="1290">
        <v>28827</v>
      </c>
      <c r="S311" s="1301">
        <v>560</v>
      </c>
    </row>
    <row r="312" spans="1:19" x14ac:dyDescent="0.2">
      <c r="A312" s="453">
        <f t="shared" si="4"/>
        <v>2019.03</v>
      </c>
      <c r="B312" s="1286">
        <v>436</v>
      </c>
      <c r="C312" s="1290">
        <v>617</v>
      </c>
      <c r="D312" s="1288">
        <v>3</v>
      </c>
      <c r="E312" s="1286">
        <v>1359</v>
      </c>
      <c r="F312" s="1290">
        <v>428</v>
      </c>
      <c r="G312" s="1288">
        <v>1</v>
      </c>
      <c r="H312" s="1285">
        <v>3224</v>
      </c>
      <c r="I312" s="1290">
        <v>3495</v>
      </c>
      <c r="J312" s="1288">
        <v>92</v>
      </c>
      <c r="K312" s="1286">
        <v>11438</v>
      </c>
      <c r="L312" s="1290">
        <v>3516</v>
      </c>
      <c r="M312" s="1288">
        <v>119</v>
      </c>
      <c r="N312" s="1285">
        <v>39282</v>
      </c>
      <c r="O312" s="1290">
        <v>32206</v>
      </c>
      <c r="P312" s="1288">
        <v>641</v>
      </c>
      <c r="Q312" s="1286">
        <v>125880</v>
      </c>
      <c r="R312" s="1290">
        <v>27437</v>
      </c>
      <c r="S312" s="1301">
        <v>673</v>
      </c>
    </row>
    <row r="313" spans="1:19" x14ac:dyDescent="0.2">
      <c r="A313" s="453">
        <f t="shared" si="4"/>
        <v>2019.04</v>
      </c>
      <c r="B313" s="1286">
        <v>485</v>
      </c>
      <c r="C313" s="1290">
        <v>627</v>
      </c>
      <c r="D313" s="1288">
        <v>3</v>
      </c>
      <c r="E313" s="1286">
        <v>1497</v>
      </c>
      <c r="F313" s="1290">
        <v>528</v>
      </c>
      <c r="G313" s="1288">
        <v>2</v>
      </c>
      <c r="H313" s="1285">
        <v>3193</v>
      </c>
      <c r="I313" s="1290">
        <v>3168</v>
      </c>
      <c r="J313" s="1288">
        <v>91</v>
      </c>
      <c r="K313" s="1286">
        <v>12061</v>
      </c>
      <c r="L313" s="1290">
        <v>3654</v>
      </c>
      <c r="M313" s="1288">
        <v>118</v>
      </c>
      <c r="N313" s="1285">
        <v>37498</v>
      </c>
      <c r="O313" s="1290">
        <v>30487</v>
      </c>
      <c r="P313" s="1288">
        <v>606</v>
      </c>
      <c r="Q313" s="1286">
        <v>132340</v>
      </c>
      <c r="R313" s="1290">
        <v>28305</v>
      </c>
      <c r="S313" s="1301">
        <v>680</v>
      </c>
    </row>
    <row r="314" spans="1:19" x14ac:dyDescent="0.2">
      <c r="A314" s="453">
        <f t="shared" si="4"/>
        <v>2019.05</v>
      </c>
      <c r="B314" s="1286">
        <v>572</v>
      </c>
      <c r="C314" s="1290">
        <v>571</v>
      </c>
      <c r="D314" s="1288">
        <v>5</v>
      </c>
      <c r="E314" s="1286">
        <v>1723</v>
      </c>
      <c r="F314" s="1290">
        <v>587</v>
      </c>
      <c r="G314" s="1288">
        <v>7</v>
      </c>
      <c r="H314" s="1285">
        <v>3327</v>
      </c>
      <c r="I314" s="1290">
        <v>2858</v>
      </c>
      <c r="J314" s="1288">
        <v>115</v>
      </c>
      <c r="K314" s="1286">
        <v>14285</v>
      </c>
      <c r="L314" s="1290">
        <v>4138</v>
      </c>
      <c r="M314" s="1288">
        <v>134</v>
      </c>
      <c r="N314" s="1285">
        <v>36959</v>
      </c>
      <c r="O314" s="1290">
        <v>26976</v>
      </c>
      <c r="P314" s="1288">
        <v>844</v>
      </c>
      <c r="Q314" s="1286">
        <v>152015</v>
      </c>
      <c r="R314" s="1290">
        <v>30736</v>
      </c>
      <c r="S314" s="1301">
        <v>779</v>
      </c>
    </row>
    <row r="315" spans="1:19" x14ac:dyDescent="0.2">
      <c r="A315" s="453">
        <f t="shared" si="4"/>
        <v>2019.06</v>
      </c>
      <c r="B315" s="1286">
        <v>478</v>
      </c>
      <c r="C315" s="1290">
        <v>384</v>
      </c>
      <c r="D315" s="1288">
        <v>9</v>
      </c>
      <c r="E315" s="1286">
        <v>1401</v>
      </c>
      <c r="F315" s="1290">
        <v>406</v>
      </c>
      <c r="G315" s="1288">
        <v>0</v>
      </c>
      <c r="H315" s="1285">
        <v>3302</v>
      </c>
      <c r="I315" s="1290">
        <v>2367</v>
      </c>
      <c r="J315" s="1288">
        <v>107</v>
      </c>
      <c r="K315" s="1286">
        <v>11421</v>
      </c>
      <c r="L315" s="1290">
        <v>3155</v>
      </c>
      <c r="M315" s="1288">
        <v>108</v>
      </c>
      <c r="N315" s="1285">
        <v>36320</v>
      </c>
      <c r="O315" s="1290">
        <v>21574</v>
      </c>
      <c r="P315" s="1288">
        <v>667</v>
      </c>
      <c r="Q315" s="1286">
        <v>121609</v>
      </c>
      <c r="R315" s="1290">
        <v>23190</v>
      </c>
      <c r="S315" s="1301">
        <v>698</v>
      </c>
    </row>
    <row r="316" spans="1:19" x14ac:dyDescent="0.2">
      <c r="A316" s="453">
        <f t="shared" si="4"/>
        <v>2019.07</v>
      </c>
      <c r="B316" s="1286">
        <v>589</v>
      </c>
      <c r="C316" s="1290">
        <v>620</v>
      </c>
      <c r="D316" s="1288">
        <v>3</v>
      </c>
      <c r="E316" s="1286">
        <v>1911</v>
      </c>
      <c r="F316" s="1290">
        <v>507</v>
      </c>
      <c r="G316" s="1288">
        <v>0</v>
      </c>
      <c r="H316" s="1285">
        <v>4337</v>
      </c>
      <c r="I316" s="1290">
        <v>3715</v>
      </c>
      <c r="J316" s="1288">
        <v>111</v>
      </c>
      <c r="K316" s="1286">
        <v>15966</v>
      </c>
      <c r="L316" s="1290">
        <v>3777</v>
      </c>
      <c r="M316" s="1288">
        <v>114</v>
      </c>
      <c r="N316" s="1285">
        <v>50055</v>
      </c>
      <c r="O316" s="1290">
        <v>31158</v>
      </c>
      <c r="P316" s="1288">
        <v>808</v>
      </c>
      <c r="Q316" s="1286">
        <v>166432</v>
      </c>
      <c r="R316" s="1290">
        <v>28546</v>
      </c>
      <c r="S316" s="1301">
        <v>805</v>
      </c>
    </row>
    <row r="317" spans="1:19" x14ac:dyDescent="0.2">
      <c r="A317" s="453">
        <f t="shared" si="4"/>
        <v>2019.08</v>
      </c>
      <c r="B317" s="1286">
        <v>649</v>
      </c>
      <c r="C317" s="1290">
        <v>534</v>
      </c>
      <c r="D317" s="1288">
        <v>2</v>
      </c>
      <c r="E317" s="1286">
        <v>2015</v>
      </c>
      <c r="F317" s="1290">
        <v>500</v>
      </c>
      <c r="G317" s="1288">
        <v>5</v>
      </c>
      <c r="H317" s="1285">
        <v>4299</v>
      </c>
      <c r="I317" s="1290">
        <v>3110</v>
      </c>
      <c r="J317" s="1288">
        <v>133</v>
      </c>
      <c r="K317" s="1286">
        <v>15925</v>
      </c>
      <c r="L317" s="1290">
        <v>3838</v>
      </c>
      <c r="M317" s="1288">
        <v>159</v>
      </c>
      <c r="N317" s="1285">
        <v>44574</v>
      </c>
      <c r="O317" s="1290">
        <v>28574</v>
      </c>
      <c r="P317" s="1288">
        <v>866</v>
      </c>
      <c r="Q317" s="1286">
        <v>161709</v>
      </c>
      <c r="R317" s="1290">
        <v>28935</v>
      </c>
      <c r="S317" s="1301">
        <v>802</v>
      </c>
    </row>
    <row r="318" spans="1:19" x14ac:dyDescent="0.2">
      <c r="A318" s="453">
        <f t="shared" si="4"/>
        <v>2019.09</v>
      </c>
      <c r="B318" s="1286">
        <v>450</v>
      </c>
      <c r="C318" s="1290">
        <v>295</v>
      </c>
      <c r="D318" s="1288">
        <v>0</v>
      </c>
      <c r="E318" s="1286">
        <v>1776</v>
      </c>
      <c r="F318" s="1290">
        <v>454</v>
      </c>
      <c r="G318" s="1288">
        <v>4</v>
      </c>
      <c r="H318" s="1285">
        <v>3364</v>
      </c>
      <c r="I318" s="1290">
        <v>2326</v>
      </c>
      <c r="J318" s="1288">
        <v>145</v>
      </c>
      <c r="K318" s="1286">
        <v>14829</v>
      </c>
      <c r="L318" s="1290">
        <v>3858</v>
      </c>
      <c r="M318" s="1288">
        <v>127</v>
      </c>
      <c r="N318" s="1285">
        <v>36296</v>
      </c>
      <c r="O318" s="1290">
        <v>19884</v>
      </c>
      <c r="P318" s="1288">
        <v>861</v>
      </c>
      <c r="Q318" s="1286">
        <v>152715</v>
      </c>
      <c r="R318" s="1290">
        <v>29683</v>
      </c>
      <c r="S318" s="1301">
        <v>827</v>
      </c>
    </row>
    <row r="319" spans="1:19" x14ac:dyDescent="0.2">
      <c r="A319" s="453">
        <f t="shared" si="4"/>
        <v>2019.1</v>
      </c>
      <c r="B319" s="1286">
        <v>395</v>
      </c>
      <c r="C319" s="1290">
        <v>357</v>
      </c>
      <c r="D319" s="1288">
        <v>1</v>
      </c>
      <c r="E319" s="1286">
        <v>1896</v>
      </c>
      <c r="F319" s="1290">
        <v>483</v>
      </c>
      <c r="G319" s="1288">
        <v>1</v>
      </c>
      <c r="H319" s="1285">
        <v>2975</v>
      </c>
      <c r="I319" s="1290">
        <v>2888</v>
      </c>
      <c r="J319" s="1288">
        <v>144</v>
      </c>
      <c r="K319" s="1286">
        <v>14498</v>
      </c>
      <c r="L319" s="1290">
        <v>3952</v>
      </c>
      <c r="M319" s="1288">
        <v>119</v>
      </c>
      <c r="N319" s="1285">
        <v>32781</v>
      </c>
      <c r="O319" s="1290">
        <v>24047</v>
      </c>
      <c r="P319" s="1288">
        <v>974</v>
      </c>
      <c r="Q319" s="1286">
        <v>153040</v>
      </c>
      <c r="R319" s="1290">
        <v>30233</v>
      </c>
      <c r="S319" s="1301">
        <v>866</v>
      </c>
    </row>
    <row r="320" spans="1:19" x14ac:dyDescent="0.2">
      <c r="A320" s="453">
        <f t="shared" si="4"/>
        <v>2019.11</v>
      </c>
      <c r="B320" s="1286">
        <v>309</v>
      </c>
      <c r="C320" s="1290">
        <v>228</v>
      </c>
      <c r="D320" s="1288">
        <v>2</v>
      </c>
      <c r="E320" s="1286">
        <v>1373</v>
      </c>
      <c r="F320" s="1290">
        <v>435</v>
      </c>
      <c r="G320" s="1288">
        <v>3</v>
      </c>
      <c r="H320" s="1285">
        <v>2311</v>
      </c>
      <c r="I320" s="1290">
        <v>2036</v>
      </c>
      <c r="J320" s="1288">
        <v>109</v>
      </c>
      <c r="K320" s="1286">
        <v>11616</v>
      </c>
      <c r="L320" s="1290">
        <v>3381</v>
      </c>
      <c r="M320" s="1288">
        <v>129</v>
      </c>
      <c r="N320" s="1285">
        <v>26004</v>
      </c>
      <c r="O320" s="1290">
        <v>18845</v>
      </c>
      <c r="P320" s="1288">
        <v>801</v>
      </c>
      <c r="Q320" s="1286">
        <v>128996</v>
      </c>
      <c r="R320" s="1290">
        <v>27194</v>
      </c>
      <c r="S320" s="1301">
        <v>707</v>
      </c>
    </row>
    <row r="321" spans="1:19" x14ac:dyDescent="0.2">
      <c r="A321" s="453">
        <f t="shared" si="4"/>
        <v>2019.12</v>
      </c>
      <c r="B321" s="1286">
        <v>223</v>
      </c>
      <c r="C321" s="1290">
        <v>274</v>
      </c>
      <c r="D321" s="1288">
        <v>1</v>
      </c>
      <c r="E321" s="1286">
        <v>1517</v>
      </c>
      <c r="F321" s="1290">
        <v>389</v>
      </c>
      <c r="G321" s="1288">
        <v>0</v>
      </c>
      <c r="H321" s="1285">
        <v>1897</v>
      </c>
      <c r="I321" s="1290">
        <v>1981</v>
      </c>
      <c r="J321" s="1288">
        <v>107</v>
      </c>
      <c r="K321" s="1286">
        <v>12833</v>
      </c>
      <c r="L321" s="1290">
        <v>3281</v>
      </c>
      <c r="M321" s="1288">
        <v>170</v>
      </c>
      <c r="N321" s="1285">
        <v>21502</v>
      </c>
      <c r="O321" s="1290">
        <v>17432</v>
      </c>
      <c r="P321" s="1288">
        <v>701</v>
      </c>
      <c r="Q321" s="1286">
        <v>140901</v>
      </c>
      <c r="R321" s="1290">
        <v>26953</v>
      </c>
      <c r="S321" s="1301">
        <v>729</v>
      </c>
    </row>
    <row r="322" spans="1:19" x14ac:dyDescent="0.2">
      <c r="A322" s="453">
        <f t="shared" si="4"/>
        <v>2020.01</v>
      </c>
      <c r="B322" s="1286">
        <v>499</v>
      </c>
      <c r="C322" s="1290">
        <v>444</v>
      </c>
      <c r="D322" s="1288">
        <v>0</v>
      </c>
      <c r="E322" s="1286">
        <v>1628</v>
      </c>
      <c r="F322" s="1290">
        <v>468</v>
      </c>
      <c r="G322" s="1288">
        <v>5</v>
      </c>
      <c r="H322" s="1285">
        <v>4135</v>
      </c>
      <c r="I322" s="1290">
        <v>3249</v>
      </c>
      <c r="J322" s="1288">
        <v>124</v>
      </c>
      <c r="K322" s="1286">
        <v>13630</v>
      </c>
      <c r="L322" s="1290">
        <v>3726</v>
      </c>
      <c r="M322" s="1288">
        <v>126</v>
      </c>
      <c r="N322" s="1285">
        <v>45170</v>
      </c>
      <c r="O322" s="1290">
        <v>27287</v>
      </c>
      <c r="P322" s="1288">
        <v>603</v>
      </c>
      <c r="Q322" s="1286">
        <v>153478</v>
      </c>
      <c r="R322" s="1290">
        <v>29790</v>
      </c>
      <c r="S322" s="1301">
        <v>625</v>
      </c>
    </row>
    <row r="323" spans="1:19" x14ac:dyDescent="0.2">
      <c r="A323" s="453">
        <f t="shared" si="4"/>
        <v>2020.02</v>
      </c>
      <c r="B323" s="1286">
        <v>339</v>
      </c>
      <c r="C323" s="1290">
        <v>428</v>
      </c>
      <c r="D323" s="1288">
        <v>1</v>
      </c>
      <c r="E323" s="1286">
        <v>1407</v>
      </c>
      <c r="F323" s="1290">
        <v>391</v>
      </c>
      <c r="G323" s="1288">
        <v>2</v>
      </c>
      <c r="H323" s="1285">
        <v>2503</v>
      </c>
      <c r="I323" s="1290">
        <v>2604</v>
      </c>
      <c r="J323" s="1288">
        <v>81</v>
      </c>
      <c r="K323" s="1286">
        <v>12042</v>
      </c>
      <c r="L323" s="1290">
        <v>3272</v>
      </c>
      <c r="M323" s="1288">
        <v>105</v>
      </c>
      <c r="N323" s="1285">
        <v>27804</v>
      </c>
      <c r="O323" s="1290">
        <v>22065</v>
      </c>
      <c r="P323" s="1288">
        <v>487</v>
      </c>
      <c r="Q323" s="1286">
        <v>125060</v>
      </c>
      <c r="R323" s="1290">
        <v>24912</v>
      </c>
      <c r="S323" s="1301">
        <v>600</v>
      </c>
    </row>
    <row r="324" spans="1:19" x14ac:dyDescent="0.2">
      <c r="A324" s="453">
        <f t="shared" si="4"/>
        <v>2020.03</v>
      </c>
      <c r="B324" s="1286">
        <v>250</v>
      </c>
      <c r="C324" s="1290">
        <v>380</v>
      </c>
      <c r="D324" s="1288">
        <v>4</v>
      </c>
      <c r="E324" s="1286">
        <v>1152</v>
      </c>
      <c r="F324" s="1290">
        <v>308</v>
      </c>
      <c r="G324" s="1288">
        <v>1</v>
      </c>
      <c r="H324" s="1285">
        <v>1633</v>
      </c>
      <c r="I324" s="1290">
        <v>2416</v>
      </c>
      <c r="J324" s="1288">
        <v>63</v>
      </c>
      <c r="K324" s="1286">
        <v>9158</v>
      </c>
      <c r="L324" s="1290">
        <v>2523</v>
      </c>
      <c r="M324" s="1288">
        <v>63</v>
      </c>
      <c r="N324" s="1285">
        <v>17924</v>
      </c>
      <c r="O324" s="1290">
        <v>19889</v>
      </c>
      <c r="P324" s="1288">
        <v>427</v>
      </c>
      <c r="Q324" s="1286">
        <v>95030</v>
      </c>
      <c r="R324" s="1290">
        <v>19415</v>
      </c>
      <c r="S324" s="1301">
        <v>462</v>
      </c>
    </row>
    <row r="325" spans="1:19" x14ac:dyDescent="0.2">
      <c r="A325" s="453">
        <f t="shared" si="4"/>
        <v>2020.04</v>
      </c>
      <c r="B325" s="1286">
        <v>52</v>
      </c>
      <c r="C325" s="1290">
        <v>78</v>
      </c>
      <c r="D325" s="1288">
        <v>0</v>
      </c>
      <c r="E325" s="1286">
        <v>308</v>
      </c>
      <c r="F325" s="1290">
        <v>57</v>
      </c>
      <c r="G325" s="1288">
        <v>0</v>
      </c>
      <c r="H325" s="1285">
        <v>381</v>
      </c>
      <c r="I325" s="1290">
        <v>514</v>
      </c>
      <c r="J325" s="1288">
        <v>20</v>
      </c>
      <c r="K325" s="1286">
        <v>2196</v>
      </c>
      <c r="L325" s="1290">
        <v>540</v>
      </c>
      <c r="M325" s="1288">
        <v>5</v>
      </c>
      <c r="N325" s="1285">
        <v>4428</v>
      </c>
      <c r="O325" s="1290">
        <v>4433</v>
      </c>
      <c r="P325" s="1288">
        <v>122</v>
      </c>
      <c r="Q325" s="1286">
        <v>18027</v>
      </c>
      <c r="R325" s="1290">
        <v>3273</v>
      </c>
      <c r="S325" s="1301">
        <v>74</v>
      </c>
    </row>
    <row r="326" spans="1:19" x14ac:dyDescent="0.2">
      <c r="A326" s="453">
        <f t="shared" si="4"/>
        <v>2020.05</v>
      </c>
      <c r="B326" s="1286">
        <v>323</v>
      </c>
      <c r="C326" s="1290">
        <v>292</v>
      </c>
      <c r="D326" s="1288">
        <v>5</v>
      </c>
      <c r="E326" s="1286">
        <v>961</v>
      </c>
      <c r="F326" s="1290">
        <v>326</v>
      </c>
      <c r="G326" s="1288">
        <v>3</v>
      </c>
      <c r="H326" s="1285">
        <v>2307</v>
      </c>
      <c r="I326" s="1290">
        <v>2208</v>
      </c>
      <c r="J326" s="1288">
        <v>113</v>
      </c>
      <c r="K326" s="1286">
        <v>8599</v>
      </c>
      <c r="L326" s="1290">
        <v>2586</v>
      </c>
      <c r="M326" s="1288">
        <v>111</v>
      </c>
      <c r="N326" s="1285">
        <v>21274</v>
      </c>
      <c r="O326" s="1290">
        <v>16685</v>
      </c>
      <c r="P326" s="1288">
        <v>525</v>
      </c>
      <c r="Q326" s="1286">
        <v>77842</v>
      </c>
      <c r="R326" s="1290">
        <v>17839</v>
      </c>
      <c r="S326" s="1301">
        <v>344</v>
      </c>
    </row>
    <row r="327" spans="1:19" x14ac:dyDescent="0.2">
      <c r="A327" s="453">
        <f t="shared" ref="A327:A390" si="5">A315+1</f>
        <v>2020.06</v>
      </c>
      <c r="B327" s="1286">
        <v>519</v>
      </c>
      <c r="C327" s="1290">
        <v>410</v>
      </c>
      <c r="D327" s="1288">
        <v>5</v>
      </c>
      <c r="E327" s="1286">
        <v>1700</v>
      </c>
      <c r="F327" s="1290">
        <v>451</v>
      </c>
      <c r="G327" s="1288">
        <v>1</v>
      </c>
      <c r="H327" s="1285">
        <v>4136</v>
      </c>
      <c r="I327" s="1290">
        <v>2952</v>
      </c>
      <c r="J327" s="1288">
        <v>126</v>
      </c>
      <c r="K327" s="1286">
        <v>14702</v>
      </c>
      <c r="L327" s="1290">
        <v>4032</v>
      </c>
      <c r="M327" s="1288">
        <v>105</v>
      </c>
      <c r="N327" s="1285">
        <v>37398</v>
      </c>
      <c r="O327" s="1290">
        <v>23791</v>
      </c>
      <c r="P327" s="1288">
        <v>837</v>
      </c>
      <c r="Q327" s="1286">
        <v>128406</v>
      </c>
      <c r="R327" s="1290">
        <v>26831</v>
      </c>
      <c r="S327" s="1301">
        <v>485</v>
      </c>
    </row>
    <row r="328" spans="1:19" x14ac:dyDescent="0.2">
      <c r="A328" s="453">
        <f t="shared" si="5"/>
        <v>2020.07</v>
      </c>
      <c r="B328" s="1286">
        <v>432</v>
      </c>
      <c r="C328" s="1290">
        <v>426</v>
      </c>
      <c r="D328" s="1288">
        <v>3</v>
      </c>
      <c r="E328" s="1286">
        <v>2140</v>
      </c>
      <c r="F328" s="1290">
        <v>527</v>
      </c>
      <c r="G328" s="1288">
        <v>4</v>
      </c>
      <c r="H328" s="1285">
        <v>3526</v>
      </c>
      <c r="I328" s="1290">
        <v>3257</v>
      </c>
      <c r="J328" s="1288">
        <v>173</v>
      </c>
      <c r="K328" s="1286">
        <v>18124</v>
      </c>
      <c r="L328" s="1290">
        <v>4820</v>
      </c>
      <c r="M328" s="1288">
        <v>127</v>
      </c>
      <c r="N328" s="1285">
        <v>30596</v>
      </c>
      <c r="O328" s="1290">
        <v>24057</v>
      </c>
      <c r="P328" s="1288">
        <v>951</v>
      </c>
      <c r="Q328" s="1286">
        <v>147668</v>
      </c>
      <c r="R328" s="1290">
        <v>30087</v>
      </c>
      <c r="S328" s="1301">
        <v>615</v>
      </c>
    </row>
    <row r="329" spans="1:19" x14ac:dyDescent="0.2">
      <c r="A329" s="453">
        <f t="shared" si="5"/>
        <v>2020.08</v>
      </c>
      <c r="B329" s="1286">
        <v>390</v>
      </c>
      <c r="C329" s="1290">
        <v>460</v>
      </c>
      <c r="D329" s="1288">
        <v>2</v>
      </c>
      <c r="E329" s="1286">
        <v>2172</v>
      </c>
      <c r="F329" s="1290">
        <v>623</v>
      </c>
      <c r="G329" s="1288">
        <v>3</v>
      </c>
      <c r="H329" s="1285">
        <v>3325</v>
      </c>
      <c r="I329" s="1290">
        <v>3321</v>
      </c>
      <c r="J329" s="1288">
        <v>151</v>
      </c>
      <c r="K329" s="1286">
        <v>17753</v>
      </c>
      <c r="L329" s="1290">
        <v>4940</v>
      </c>
      <c r="M329" s="1288">
        <v>130</v>
      </c>
      <c r="N329" s="1285">
        <v>30723</v>
      </c>
      <c r="O329" s="1290">
        <v>27234</v>
      </c>
      <c r="P329" s="1288">
        <v>893</v>
      </c>
      <c r="Q329" s="1286">
        <v>154745</v>
      </c>
      <c r="R329" s="1290">
        <v>31552</v>
      </c>
      <c r="S329" s="1301">
        <v>725</v>
      </c>
    </row>
    <row r="330" spans="1:19" x14ac:dyDescent="0.2">
      <c r="A330" s="453">
        <f t="shared" si="5"/>
        <v>2020.09</v>
      </c>
      <c r="B330" s="1286">
        <v>502</v>
      </c>
      <c r="C330" s="1290">
        <v>443</v>
      </c>
      <c r="D330" s="1288">
        <v>4</v>
      </c>
      <c r="E330" s="1286">
        <v>1966</v>
      </c>
      <c r="F330" s="1290">
        <v>585</v>
      </c>
      <c r="G330" s="1288">
        <v>1</v>
      </c>
      <c r="H330" s="1285">
        <v>3380</v>
      </c>
      <c r="I330" s="1290">
        <v>3503</v>
      </c>
      <c r="J330" s="1288">
        <v>161</v>
      </c>
      <c r="K330" s="1286">
        <v>16297</v>
      </c>
      <c r="L330" s="1290">
        <v>4790</v>
      </c>
      <c r="M330" s="1288">
        <v>141</v>
      </c>
      <c r="N330" s="1285">
        <v>35125</v>
      </c>
      <c r="O330" s="1290">
        <v>29658</v>
      </c>
      <c r="P330" s="1288">
        <v>863</v>
      </c>
      <c r="Q330" s="1286">
        <v>159588</v>
      </c>
      <c r="R330" s="1290">
        <v>34497</v>
      </c>
      <c r="S330" s="1301">
        <v>922</v>
      </c>
    </row>
    <row r="331" spans="1:19" x14ac:dyDescent="0.2">
      <c r="A331" s="453">
        <f t="shared" si="5"/>
        <v>2020.1</v>
      </c>
      <c r="B331" s="1286">
        <v>571</v>
      </c>
      <c r="C331" s="1290">
        <v>394</v>
      </c>
      <c r="D331" s="1288">
        <v>1</v>
      </c>
      <c r="E331" s="1286">
        <v>2006</v>
      </c>
      <c r="F331" s="1290">
        <v>671</v>
      </c>
      <c r="G331" s="1288">
        <v>2</v>
      </c>
      <c r="H331" s="1285">
        <v>3870</v>
      </c>
      <c r="I331" s="1290">
        <v>3601</v>
      </c>
      <c r="J331" s="1288">
        <v>149</v>
      </c>
      <c r="K331" s="1286">
        <v>14865</v>
      </c>
      <c r="L331" s="1290">
        <v>4904</v>
      </c>
      <c r="M331" s="1288">
        <v>120</v>
      </c>
      <c r="N331" s="1285">
        <v>37638</v>
      </c>
      <c r="O331" s="1290">
        <v>29782</v>
      </c>
      <c r="P331" s="1288">
        <v>877</v>
      </c>
      <c r="Q331" s="1286">
        <v>154415</v>
      </c>
      <c r="R331" s="1290">
        <v>34769</v>
      </c>
      <c r="S331" s="1301">
        <v>830</v>
      </c>
    </row>
    <row r="332" spans="1:19" x14ac:dyDescent="0.2">
      <c r="A332" s="453">
        <f t="shared" si="5"/>
        <v>2020.11</v>
      </c>
      <c r="B332" s="1286">
        <v>484</v>
      </c>
      <c r="C332" s="1290">
        <v>380</v>
      </c>
      <c r="D332" s="1288">
        <v>4</v>
      </c>
      <c r="E332" s="1286">
        <v>1562</v>
      </c>
      <c r="F332" s="1290">
        <v>513</v>
      </c>
      <c r="G332" s="1288">
        <v>3</v>
      </c>
      <c r="H332" s="1285">
        <v>3511</v>
      </c>
      <c r="I332" s="1290">
        <v>2884</v>
      </c>
      <c r="J332" s="1288">
        <v>156</v>
      </c>
      <c r="K332" s="1286">
        <v>13577</v>
      </c>
      <c r="L332" s="1290">
        <v>4524</v>
      </c>
      <c r="M332" s="1288">
        <v>136</v>
      </c>
      <c r="N332" s="1285">
        <v>34975</v>
      </c>
      <c r="O332" s="1290">
        <v>25289</v>
      </c>
      <c r="P332" s="1288">
        <v>800</v>
      </c>
      <c r="Q332" s="1286">
        <v>144616</v>
      </c>
      <c r="R332" s="1290">
        <v>33901</v>
      </c>
      <c r="S332" s="1301">
        <v>837</v>
      </c>
    </row>
    <row r="333" spans="1:19" x14ac:dyDescent="0.2">
      <c r="A333" s="453">
        <f t="shared" si="5"/>
        <v>2020.12</v>
      </c>
      <c r="B333" s="1286">
        <v>259</v>
      </c>
      <c r="C333" s="1290">
        <v>359</v>
      </c>
      <c r="D333" s="1288">
        <v>4</v>
      </c>
      <c r="E333" s="1286">
        <v>1485</v>
      </c>
      <c r="F333" s="1290">
        <v>422</v>
      </c>
      <c r="G333" s="1288">
        <v>4</v>
      </c>
      <c r="H333" s="1285">
        <v>1918</v>
      </c>
      <c r="I333" s="1290">
        <v>2582</v>
      </c>
      <c r="J333" s="1288">
        <v>167</v>
      </c>
      <c r="K333" s="1286">
        <v>13461</v>
      </c>
      <c r="L333" s="1290">
        <v>3924</v>
      </c>
      <c r="M333" s="1288">
        <v>158</v>
      </c>
      <c r="N333" s="1285">
        <v>20792</v>
      </c>
      <c r="O333" s="1290">
        <v>22245</v>
      </c>
      <c r="P333" s="1288">
        <v>859</v>
      </c>
      <c r="Q333" s="1286">
        <v>142099</v>
      </c>
      <c r="R333" s="1290">
        <v>31540</v>
      </c>
      <c r="S333" s="1301">
        <v>874</v>
      </c>
    </row>
    <row r="334" spans="1:19" x14ac:dyDescent="0.2">
      <c r="A334" s="453">
        <f t="shared" si="5"/>
        <v>2021.01</v>
      </c>
      <c r="B334" s="1286">
        <v>560</v>
      </c>
      <c r="C334" s="1290">
        <v>535</v>
      </c>
      <c r="D334" s="1288">
        <v>1</v>
      </c>
      <c r="E334" s="1286">
        <v>1465</v>
      </c>
      <c r="F334" s="1290">
        <v>569</v>
      </c>
      <c r="G334" s="1288">
        <v>2</v>
      </c>
      <c r="H334" s="1285">
        <v>4830</v>
      </c>
      <c r="I334" s="1290">
        <v>3535</v>
      </c>
      <c r="J334" s="1288">
        <v>106</v>
      </c>
      <c r="K334" s="1286">
        <v>11984</v>
      </c>
      <c r="L334" s="1290">
        <v>3917</v>
      </c>
      <c r="M334" s="1288">
        <v>140</v>
      </c>
      <c r="N334" s="1285">
        <v>49882</v>
      </c>
      <c r="O334" s="1290">
        <v>29480</v>
      </c>
      <c r="P334" s="1288">
        <v>663</v>
      </c>
      <c r="Q334" s="1286">
        <v>132640</v>
      </c>
      <c r="R334" s="1290">
        <v>30201</v>
      </c>
      <c r="S334" s="1301">
        <v>860</v>
      </c>
    </row>
    <row r="335" spans="1:19" x14ac:dyDescent="0.2">
      <c r="A335" s="453">
        <f t="shared" si="5"/>
        <v>2021.02</v>
      </c>
      <c r="B335" s="1286">
        <v>315</v>
      </c>
      <c r="C335" s="1290">
        <v>387</v>
      </c>
      <c r="D335" s="1288">
        <v>5</v>
      </c>
      <c r="E335" s="1286">
        <v>1369</v>
      </c>
      <c r="F335" s="1290">
        <v>447</v>
      </c>
      <c r="G335" s="1288">
        <v>1</v>
      </c>
      <c r="H335" s="1285">
        <v>2938</v>
      </c>
      <c r="I335" s="1290">
        <v>3038</v>
      </c>
      <c r="J335" s="1288">
        <v>120</v>
      </c>
      <c r="K335" s="1286">
        <v>11837</v>
      </c>
      <c r="L335" s="1290">
        <v>3812</v>
      </c>
      <c r="M335" s="1288">
        <v>127</v>
      </c>
      <c r="N335" s="1285">
        <v>30632</v>
      </c>
      <c r="O335" s="1290">
        <v>25561</v>
      </c>
      <c r="P335" s="1288">
        <v>649</v>
      </c>
      <c r="Q335" s="1286">
        <v>125698</v>
      </c>
      <c r="R335" s="1290">
        <v>38371</v>
      </c>
      <c r="S335" s="1301">
        <v>683</v>
      </c>
    </row>
    <row r="336" spans="1:19" x14ac:dyDescent="0.2">
      <c r="A336" s="453">
        <f t="shared" si="5"/>
        <v>2021.03</v>
      </c>
      <c r="B336" s="1286">
        <v>394</v>
      </c>
      <c r="C336" s="1290">
        <v>614</v>
      </c>
      <c r="D336" s="1288">
        <v>5</v>
      </c>
      <c r="E336" s="1286">
        <v>1649</v>
      </c>
      <c r="F336" s="1290">
        <v>592</v>
      </c>
      <c r="G336" s="1288">
        <v>2</v>
      </c>
      <c r="H336" s="1285">
        <v>3399</v>
      </c>
      <c r="I336" s="1290">
        <v>4177</v>
      </c>
      <c r="J336" s="1288">
        <v>183</v>
      </c>
      <c r="K336" s="1286">
        <v>14613</v>
      </c>
      <c r="L336" s="1290">
        <v>4704</v>
      </c>
      <c r="M336" s="1288">
        <v>136</v>
      </c>
      <c r="N336" s="1285">
        <v>37075</v>
      </c>
      <c r="O336" s="1290">
        <v>35349</v>
      </c>
      <c r="P336" s="1288">
        <v>975</v>
      </c>
      <c r="Q336" s="1286">
        <v>157156</v>
      </c>
      <c r="R336" s="1290">
        <v>36317</v>
      </c>
      <c r="S336" s="1301">
        <v>879</v>
      </c>
    </row>
    <row r="337" spans="1:19" x14ac:dyDescent="0.2">
      <c r="A337" s="453">
        <f t="shared" si="5"/>
        <v>2021.04</v>
      </c>
      <c r="B337" s="1286">
        <v>416</v>
      </c>
      <c r="C337" s="1290">
        <v>648</v>
      </c>
      <c r="D337" s="1288">
        <v>5</v>
      </c>
      <c r="E337" s="1286">
        <v>1449</v>
      </c>
      <c r="F337" s="1290">
        <v>428</v>
      </c>
      <c r="G337" s="1288">
        <v>3</v>
      </c>
      <c r="H337" s="1285">
        <v>3094</v>
      </c>
      <c r="I337" s="1290">
        <v>3834</v>
      </c>
      <c r="J337" s="1288">
        <v>119</v>
      </c>
      <c r="K337" s="1286">
        <v>12224</v>
      </c>
      <c r="L337" s="1290">
        <v>3833</v>
      </c>
      <c r="M337" s="1288">
        <v>169</v>
      </c>
      <c r="N337" s="1285">
        <v>32643</v>
      </c>
      <c r="O337" s="1290">
        <v>30718</v>
      </c>
      <c r="P337" s="1288">
        <v>893</v>
      </c>
      <c r="Q337" s="1286">
        <v>128481</v>
      </c>
      <c r="R337" s="1290">
        <v>28645</v>
      </c>
      <c r="S337" s="1301">
        <v>847</v>
      </c>
    </row>
    <row r="338" spans="1:19" x14ac:dyDescent="0.2">
      <c r="A338" s="453">
        <f t="shared" si="5"/>
        <v>2021.05</v>
      </c>
      <c r="B338" s="1286">
        <v>265</v>
      </c>
      <c r="C338" s="1290">
        <v>366</v>
      </c>
      <c r="D338" s="1288">
        <v>6</v>
      </c>
      <c r="E338" s="1286">
        <v>1164</v>
      </c>
      <c r="F338" s="1290">
        <v>373</v>
      </c>
      <c r="G338" s="1288">
        <v>0</v>
      </c>
      <c r="H338" s="1285">
        <v>2212</v>
      </c>
      <c r="I338" s="1290">
        <v>2715</v>
      </c>
      <c r="J338" s="1288">
        <v>115</v>
      </c>
      <c r="K338" s="1286">
        <v>9676</v>
      </c>
      <c r="L338" s="1290">
        <v>3139</v>
      </c>
      <c r="M338" s="1288">
        <v>105</v>
      </c>
      <c r="N338" s="1285">
        <v>23083</v>
      </c>
      <c r="O338" s="1290">
        <v>21790</v>
      </c>
      <c r="P338" s="1288">
        <v>746</v>
      </c>
      <c r="Q338" s="1286">
        <v>97672</v>
      </c>
      <c r="R338" s="1290">
        <v>22353</v>
      </c>
      <c r="S338" s="1301">
        <v>652</v>
      </c>
    </row>
    <row r="339" spans="1:19" x14ac:dyDescent="0.2">
      <c r="A339" s="453">
        <f t="shared" si="5"/>
        <v>2021.06</v>
      </c>
      <c r="B339" s="1286">
        <v>452</v>
      </c>
      <c r="C339" s="1290">
        <v>640</v>
      </c>
      <c r="D339" s="1288">
        <v>4</v>
      </c>
      <c r="E339" s="1286">
        <v>1578</v>
      </c>
      <c r="F339" s="1290">
        <v>491</v>
      </c>
      <c r="G339" s="1288">
        <v>3</v>
      </c>
      <c r="H339" s="1285">
        <v>3791</v>
      </c>
      <c r="I339" s="1290">
        <v>3971</v>
      </c>
      <c r="J339" s="1288">
        <v>154</v>
      </c>
      <c r="K339" s="1286">
        <v>14112</v>
      </c>
      <c r="L339" s="1290">
        <v>4323</v>
      </c>
      <c r="M339" s="1288">
        <v>147</v>
      </c>
      <c r="N339" s="1285">
        <v>38430</v>
      </c>
      <c r="O339" s="1290">
        <v>31395</v>
      </c>
      <c r="P339" s="1288">
        <v>1164</v>
      </c>
      <c r="Q339" s="1286">
        <v>142214</v>
      </c>
      <c r="R339" s="1290">
        <v>31676</v>
      </c>
      <c r="S339" s="1301">
        <v>941</v>
      </c>
    </row>
    <row r="340" spans="1:19" x14ac:dyDescent="0.2">
      <c r="A340" s="453">
        <f t="shared" si="5"/>
        <v>2021.07</v>
      </c>
      <c r="B340" s="1286">
        <v>497</v>
      </c>
      <c r="C340" s="1290">
        <v>498</v>
      </c>
      <c r="D340" s="1288">
        <v>3</v>
      </c>
      <c r="E340" s="1286">
        <v>1662</v>
      </c>
      <c r="F340" s="1290">
        <v>486</v>
      </c>
      <c r="G340" s="1288">
        <v>0</v>
      </c>
      <c r="H340" s="1285">
        <v>3312</v>
      </c>
      <c r="I340" s="1290">
        <v>4069</v>
      </c>
      <c r="J340" s="1288">
        <v>187</v>
      </c>
      <c r="K340" s="1286">
        <v>14823</v>
      </c>
      <c r="L340" s="1290">
        <v>4448</v>
      </c>
      <c r="M340" s="1288">
        <v>165</v>
      </c>
      <c r="N340" s="1285">
        <v>33169</v>
      </c>
      <c r="O340" s="1290">
        <v>32481</v>
      </c>
      <c r="P340" s="1288">
        <v>1223</v>
      </c>
      <c r="Q340" s="1286">
        <v>148330</v>
      </c>
      <c r="R340" s="1290">
        <v>30803</v>
      </c>
      <c r="S340" s="1301">
        <v>860</v>
      </c>
    </row>
    <row r="341" spans="1:19" x14ac:dyDescent="0.2">
      <c r="A341" s="453">
        <f t="shared" si="5"/>
        <v>2021.08</v>
      </c>
      <c r="B341" s="1286">
        <v>397</v>
      </c>
      <c r="C341" s="1290">
        <v>618</v>
      </c>
      <c r="D341" s="1288">
        <v>8</v>
      </c>
      <c r="E341" s="1286">
        <v>1710</v>
      </c>
      <c r="F341" s="1290">
        <v>504</v>
      </c>
      <c r="G341" s="1288">
        <v>1</v>
      </c>
      <c r="H341" s="1285">
        <v>3124</v>
      </c>
      <c r="I341" s="1290">
        <v>4467</v>
      </c>
      <c r="J341" s="1288">
        <v>187</v>
      </c>
      <c r="K341" s="1286">
        <v>15142</v>
      </c>
      <c r="L341" s="1290">
        <v>4474</v>
      </c>
      <c r="M341" s="1288">
        <v>142</v>
      </c>
      <c r="N341" s="1285">
        <v>31989</v>
      </c>
      <c r="O341" s="1290">
        <v>36724</v>
      </c>
      <c r="P341" s="1288">
        <v>1244</v>
      </c>
      <c r="Q341" s="1286">
        <v>153347</v>
      </c>
      <c r="R341" s="1290">
        <v>31768</v>
      </c>
      <c r="S341" s="1301">
        <v>843</v>
      </c>
    </row>
    <row r="342" spans="1:19" x14ac:dyDescent="0.2">
      <c r="A342" s="453">
        <f t="shared" si="5"/>
        <v>2021.09</v>
      </c>
      <c r="B342" s="1286">
        <v>343</v>
      </c>
      <c r="C342" s="1290">
        <v>643</v>
      </c>
      <c r="D342" s="1288">
        <v>8</v>
      </c>
      <c r="E342" s="1286">
        <v>1765</v>
      </c>
      <c r="F342" s="1290">
        <v>546</v>
      </c>
      <c r="G342" s="1288">
        <v>1</v>
      </c>
      <c r="H342" s="1285">
        <v>3070</v>
      </c>
      <c r="I342" s="1290">
        <v>4946</v>
      </c>
      <c r="J342" s="1288">
        <v>187</v>
      </c>
      <c r="K342" s="1286">
        <v>15958</v>
      </c>
      <c r="L342" s="1290">
        <v>5033</v>
      </c>
      <c r="M342" s="1288">
        <v>157</v>
      </c>
      <c r="N342" s="1285">
        <v>32137</v>
      </c>
      <c r="O342" s="1290">
        <v>40467</v>
      </c>
      <c r="P342" s="1288">
        <v>1393</v>
      </c>
      <c r="Q342" s="1286">
        <v>161232</v>
      </c>
      <c r="R342" s="1290">
        <v>34501</v>
      </c>
      <c r="S342" s="1301">
        <v>973</v>
      </c>
    </row>
    <row r="343" spans="1:19" x14ac:dyDescent="0.2">
      <c r="A343" s="453">
        <f t="shared" si="5"/>
        <v>2021.1</v>
      </c>
      <c r="B343" s="1286">
        <v>453</v>
      </c>
      <c r="C343" s="1290">
        <v>660</v>
      </c>
      <c r="D343" s="1288">
        <v>7</v>
      </c>
      <c r="E343" s="1286">
        <v>1671</v>
      </c>
      <c r="F343" s="1290">
        <v>480</v>
      </c>
      <c r="G343" s="1288">
        <v>2</v>
      </c>
      <c r="H343" s="1285">
        <v>2798</v>
      </c>
      <c r="I343" s="1290">
        <v>4474</v>
      </c>
      <c r="J343" s="1288">
        <v>228</v>
      </c>
      <c r="K343" s="1286">
        <v>13535</v>
      </c>
      <c r="L343" s="1290">
        <v>4270</v>
      </c>
      <c r="M343" s="1288">
        <v>126</v>
      </c>
      <c r="N343" s="1285">
        <v>28240</v>
      </c>
      <c r="O343" s="1290">
        <v>37795</v>
      </c>
      <c r="P343" s="1288">
        <v>1259</v>
      </c>
      <c r="Q343" s="1286">
        <v>140882</v>
      </c>
      <c r="R343" s="1290">
        <v>31056</v>
      </c>
      <c r="S343" s="1301">
        <v>899</v>
      </c>
    </row>
    <row r="344" spans="1:19" x14ac:dyDescent="0.2">
      <c r="A344" s="453">
        <f t="shared" si="5"/>
        <v>2021.11</v>
      </c>
      <c r="B344" s="1286">
        <v>416</v>
      </c>
      <c r="C344" s="1290">
        <v>543</v>
      </c>
      <c r="D344" s="1288">
        <v>14</v>
      </c>
      <c r="E344" s="1286">
        <v>1610</v>
      </c>
      <c r="F344" s="1290">
        <v>564</v>
      </c>
      <c r="G344" s="1288">
        <v>8</v>
      </c>
      <c r="H344" s="1285">
        <v>2833</v>
      </c>
      <c r="I344" s="1290">
        <v>4530</v>
      </c>
      <c r="J344" s="1288">
        <v>230</v>
      </c>
      <c r="K344" s="1286">
        <v>14026</v>
      </c>
      <c r="L344" s="1290">
        <v>4572</v>
      </c>
      <c r="M344" s="1288">
        <v>159</v>
      </c>
      <c r="N344" s="1285">
        <v>28735</v>
      </c>
      <c r="O344" s="1290">
        <v>38542</v>
      </c>
      <c r="P344" s="1288">
        <v>1482</v>
      </c>
      <c r="Q344" s="1286">
        <v>152903</v>
      </c>
      <c r="R344" s="1290">
        <v>35227</v>
      </c>
      <c r="S344" s="1301">
        <v>921</v>
      </c>
    </row>
    <row r="345" spans="1:19" x14ac:dyDescent="0.2">
      <c r="A345" s="453">
        <f t="shared" si="5"/>
        <v>2021.12</v>
      </c>
      <c r="B345" s="1286">
        <v>230</v>
      </c>
      <c r="C345" s="1290">
        <v>551</v>
      </c>
      <c r="D345" s="1288">
        <v>6</v>
      </c>
      <c r="E345" s="1286">
        <v>1648</v>
      </c>
      <c r="F345" s="1290">
        <v>528</v>
      </c>
      <c r="G345" s="1288">
        <v>5</v>
      </c>
      <c r="H345" s="1285">
        <v>1707</v>
      </c>
      <c r="I345" s="1290">
        <v>3874</v>
      </c>
      <c r="J345" s="1288">
        <v>179</v>
      </c>
      <c r="K345" s="1286">
        <v>14153</v>
      </c>
      <c r="L345" s="1290">
        <v>4504</v>
      </c>
      <c r="M345" s="1288">
        <v>161</v>
      </c>
      <c r="N345" s="1285">
        <v>17949</v>
      </c>
      <c r="O345" s="1290">
        <v>34838</v>
      </c>
      <c r="P345" s="1288">
        <v>1268</v>
      </c>
      <c r="Q345" s="1286">
        <v>150741</v>
      </c>
      <c r="R345" s="1290">
        <v>34166</v>
      </c>
      <c r="S345" s="1301">
        <v>850</v>
      </c>
    </row>
    <row r="346" spans="1:19" x14ac:dyDescent="0.2">
      <c r="A346" s="453">
        <f t="shared" si="5"/>
        <v>2022.01</v>
      </c>
      <c r="B346" s="1286">
        <v>549</v>
      </c>
      <c r="C346" s="1290">
        <v>622</v>
      </c>
      <c r="D346" s="1288">
        <v>7</v>
      </c>
      <c r="E346" s="1286">
        <v>1237</v>
      </c>
      <c r="F346" s="1290">
        <v>495</v>
      </c>
      <c r="G346" s="1288">
        <v>8</v>
      </c>
      <c r="H346" s="1285">
        <v>4399</v>
      </c>
      <c r="I346" s="1290">
        <v>4538</v>
      </c>
      <c r="J346" s="1288">
        <v>146</v>
      </c>
      <c r="K346" s="1286">
        <v>10356</v>
      </c>
      <c r="L346" s="1290">
        <v>3795</v>
      </c>
      <c r="M346" s="1288">
        <v>111</v>
      </c>
      <c r="N346" s="1285">
        <v>43794</v>
      </c>
      <c r="O346" s="1290">
        <v>36516</v>
      </c>
      <c r="P346" s="1288">
        <v>842</v>
      </c>
      <c r="Q346" s="1286">
        <v>117878</v>
      </c>
      <c r="R346" s="1290">
        <v>28226</v>
      </c>
      <c r="S346" s="1301">
        <v>745</v>
      </c>
    </row>
    <row r="347" spans="1:19" x14ac:dyDescent="0.2">
      <c r="A347" s="453">
        <f t="shared" si="5"/>
        <v>2022.02</v>
      </c>
      <c r="B347" s="1286">
        <v>346</v>
      </c>
      <c r="C347" s="1290">
        <v>515</v>
      </c>
      <c r="D347" s="1288">
        <v>2</v>
      </c>
      <c r="E347" s="1286">
        <v>1292</v>
      </c>
      <c r="F347" s="1290">
        <v>475</v>
      </c>
      <c r="G347" s="1288">
        <v>4</v>
      </c>
      <c r="H347" s="1285">
        <v>2848</v>
      </c>
      <c r="I347" s="1290">
        <v>4430</v>
      </c>
      <c r="J347" s="1288">
        <v>128</v>
      </c>
      <c r="K347" s="1286">
        <v>11473</v>
      </c>
      <c r="L347" s="1290">
        <v>4067</v>
      </c>
      <c r="M347" s="1288">
        <v>111</v>
      </c>
      <c r="N347" s="1285">
        <v>29321</v>
      </c>
      <c r="O347" s="1290">
        <v>36287</v>
      </c>
      <c r="P347" s="1288">
        <v>885</v>
      </c>
      <c r="Q347" s="1286">
        <v>212658</v>
      </c>
      <c r="R347" s="1290">
        <v>30479</v>
      </c>
      <c r="S347" s="1301">
        <v>588</v>
      </c>
    </row>
    <row r="348" spans="1:19" x14ac:dyDescent="0.2">
      <c r="A348" s="453">
        <f t="shared" si="5"/>
        <v>2022.03</v>
      </c>
      <c r="B348" s="1286">
        <v>416</v>
      </c>
      <c r="C348" s="1290">
        <v>611</v>
      </c>
      <c r="D348" s="1288">
        <v>4</v>
      </c>
      <c r="E348" s="1286">
        <v>1501</v>
      </c>
      <c r="F348" s="1290">
        <v>582</v>
      </c>
      <c r="G348" s="1288">
        <v>1</v>
      </c>
      <c r="H348" s="1285">
        <v>3443</v>
      </c>
      <c r="I348" s="1290">
        <v>5044</v>
      </c>
      <c r="J348" s="1288">
        <v>122</v>
      </c>
      <c r="K348" s="1286">
        <v>12875</v>
      </c>
      <c r="L348" s="1290">
        <v>4807</v>
      </c>
      <c r="M348" s="1288">
        <v>155</v>
      </c>
      <c r="N348" s="1285">
        <v>34782</v>
      </c>
      <c r="O348" s="1290">
        <v>45825</v>
      </c>
      <c r="P348" s="1288">
        <v>1071</v>
      </c>
      <c r="Q348" s="1286">
        <v>140255</v>
      </c>
      <c r="R348" s="1290">
        <v>36345</v>
      </c>
      <c r="S348" s="1301">
        <v>808</v>
      </c>
    </row>
    <row r="349" spans="1:19" x14ac:dyDescent="0.2">
      <c r="A349" s="453">
        <f t="shared" si="5"/>
        <v>2022.04</v>
      </c>
      <c r="B349" s="1286">
        <v>360</v>
      </c>
      <c r="C349" s="1290">
        <v>542</v>
      </c>
      <c r="D349" s="1288">
        <v>7</v>
      </c>
      <c r="E349" s="1286">
        <v>1408</v>
      </c>
      <c r="F349" s="1290">
        <v>566</v>
      </c>
      <c r="G349" s="1288">
        <v>5</v>
      </c>
      <c r="H349" s="1285">
        <v>2990</v>
      </c>
      <c r="I349" s="1290">
        <v>4634</v>
      </c>
      <c r="J349" s="1288">
        <v>192</v>
      </c>
      <c r="K349" s="1286">
        <v>12087</v>
      </c>
      <c r="L349" s="1290">
        <v>4459</v>
      </c>
      <c r="M349" s="1288">
        <v>166</v>
      </c>
      <c r="N349" s="1285">
        <v>32119</v>
      </c>
      <c r="O349" s="1290">
        <v>41474</v>
      </c>
      <c r="P349" s="1288">
        <v>1109</v>
      </c>
      <c r="Q349" s="1286">
        <v>130411</v>
      </c>
      <c r="R349" s="1290">
        <v>32998</v>
      </c>
      <c r="S349" s="1301">
        <v>830</v>
      </c>
    </row>
    <row r="350" spans="1:19" x14ac:dyDescent="0.2">
      <c r="A350" s="453">
        <f t="shared" si="5"/>
        <v>2022.05</v>
      </c>
      <c r="B350" s="1286">
        <v>646</v>
      </c>
      <c r="C350" s="1290">
        <v>581</v>
      </c>
      <c r="D350" s="1288">
        <v>10</v>
      </c>
      <c r="E350" s="1286">
        <v>1540</v>
      </c>
      <c r="F350" s="1290">
        <v>612</v>
      </c>
      <c r="G350" s="1288">
        <v>3</v>
      </c>
      <c r="H350" s="1285">
        <v>3615</v>
      </c>
      <c r="I350" s="1290">
        <v>4841</v>
      </c>
      <c r="J350" s="1288">
        <v>224</v>
      </c>
      <c r="K350" s="1286">
        <v>13271</v>
      </c>
      <c r="L350" s="1290">
        <v>4833</v>
      </c>
      <c r="M350" s="1288">
        <v>149</v>
      </c>
      <c r="N350" s="1285">
        <v>35553</v>
      </c>
      <c r="O350" s="1290">
        <v>42368</v>
      </c>
      <c r="P350" s="1288">
        <v>1460</v>
      </c>
      <c r="Q350" s="1286">
        <v>138591</v>
      </c>
      <c r="R350" s="1290">
        <v>35587</v>
      </c>
      <c r="S350" s="1301">
        <v>758</v>
      </c>
    </row>
    <row r="351" spans="1:19" x14ac:dyDescent="0.2">
      <c r="A351" s="453">
        <f t="shared" si="5"/>
        <v>2022.06</v>
      </c>
      <c r="B351" s="1286">
        <v>606</v>
      </c>
      <c r="C351" s="1290">
        <v>558</v>
      </c>
      <c r="D351" s="1288">
        <v>8</v>
      </c>
      <c r="E351" s="1286">
        <v>1482</v>
      </c>
      <c r="F351" s="1290">
        <v>634</v>
      </c>
      <c r="G351" s="1288">
        <v>1</v>
      </c>
      <c r="H351" s="1285">
        <v>3788</v>
      </c>
      <c r="I351" s="1290">
        <v>4248</v>
      </c>
      <c r="J351" s="1288">
        <v>184</v>
      </c>
      <c r="K351" s="1286">
        <v>13127</v>
      </c>
      <c r="L351" s="1290">
        <v>4611</v>
      </c>
      <c r="M351" s="1288">
        <v>141</v>
      </c>
      <c r="N351" s="1285">
        <v>35656</v>
      </c>
      <c r="O351" s="1290">
        <v>37363</v>
      </c>
      <c r="P351" s="1288">
        <v>1302</v>
      </c>
      <c r="Q351" s="1286">
        <v>134134</v>
      </c>
      <c r="R351" s="1290">
        <v>32570</v>
      </c>
      <c r="S351" s="1301">
        <v>781</v>
      </c>
    </row>
    <row r="352" spans="1:19" x14ac:dyDescent="0.2">
      <c r="A352" s="453">
        <f t="shared" si="5"/>
        <v>2022.07</v>
      </c>
      <c r="B352" s="1286">
        <v>662</v>
      </c>
      <c r="C352" s="1290">
        <v>514</v>
      </c>
      <c r="D352" s="1288">
        <v>6</v>
      </c>
      <c r="E352" s="1286">
        <v>1604</v>
      </c>
      <c r="F352" s="1290">
        <v>640</v>
      </c>
      <c r="G352" s="1288">
        <v>4</v>
      </c>
      <c r="H352" s="1285">
        <v>3889</v>
      </c>
      <c r="I352" s="1290">
        <v>4385</v>
      </c>
      <c r="J352" s="1288">
        <v>224</v>
      </c>
      <c r="K352" s="1286">
        <v>14027</v>
      </c>
      <c r="L352" s="1290">
        <v>5009</v>
      </c>
      <c r="M352" s="1288">
        <v>139</v>
      </c>
      <c r="N352" s="1285">
        <v>39107</v>
      </c>
      <c r="O352" s="1290">
        <v>36599</v>
      </c>
      <c r="P352" s="1288">
        <v>1431</v>
      </c>
      <c r="Q352" s="1286">
        <v>146183</v>
      </c>
      <c r="R352" s="1290">
        <v>35452</v>
      </c>
      <c r="S352" s="1301">
        <v>819</v>
      </c>
    </row>
    <row r="353" spans="1:19" x14ac:dyDescent="0.2">
      <c r="A353" s="453">
        <f t="shared" si="5"/>
        <v>2022.08</v>
      </c>
      <c r="B353" s="1286">
        <v>473</v>
      </c>
      <c r="C353" s="1290">
        <v>536</v>
      </c>
      <c r="D353" s="1288">
        <v>10</v>
      </c>
      <c r="E353" s="1286">
        <v>1659</v>
      </c>
      <c r="F353" s="1290">
        <v>684</v>
      </c>
      <c r="G353" s="1288">
        <v>7</v>
      </c>
      <c r="H353" s="1285">
        <v>3582</v>
      </c>
      <c r="I353" s="1290">
        <v>3972</v>
      </c>
      <c r="J353" s="1288">
        <v>229</v>
      </c>
      <c r="K353" s="1286">
        <v>13709</v>
      </c>
      <c r="L353" s="1290">
        <v>5275</v>
      </c>
      <c r="M353" s="1288">
        <v>117</v>
      </c>
      <c r="N353" s="1285">
        <v>38595</v>
      </c>
      <c r="O353" s="1290">
        <v>35384</v>
      </c>
      <c r="P353" s="1288">
        <v>1564</v>
      </c>
      <c r="Q353" s="1286">
        <v>143753</v>
      </c>
      <c r="R353" s="1290">
        <v>37143</v>
      </c>
      <c r="S353" s="1301">
        <v>964</v>
      </c>
    </row>
    <row r="354" spans="1:19" x14ac:dyDescent="0.2">
      <c r="A354" s="453">
        <f t="shared" si="5"/>
        <v>2022.09</v>
      </c>
      <c r="B354" s="1286">
        <v>445</v>
      </c>
      <c r="C354" s="1290">
        <v>419</v>
      </c>
      <c r="D354" s="1288">
        <v>11</v>
      </c>
      <c r="E354" s="1286">
        <v>1390</v>
      </c>
      <c r="F354" s="1290">
        <v>614</v>
      </c>
      <c r="G354" s="1288">
        <v>5</v>
      </c>
      <c r="H354" s="1285">
        <v>3351</v>
      </c>
      <c r="I354" s="1290">
        <v>3802</v>
      </c>
      <c r="J354" s="1288">
        <v>194</v>
      </c>
      <c r="K354" s="1286">
        <v>12710</v>
      </c>
      <c r="L354" s="1290">
        <v>5519</v>
      </c>
      <c r="M354" s="1288">
        <v>154</v>
      </c>
      <c r="N354" s="1285">
        <v>35020</v>
      </c>
      <c r="O354" s="1290">
        <v>34476</v>
      </c>
      <c r="P354" s="1288">
        <v>1476</v>
      </c>
      <c r="Q354" s="1286">
        <v>136967</v>
      </c>
      <c r="R354" s="1290">
        <v>38090</v>
      </c>
      <c r="S354" s="1301">
        <v>957</v>
      </c>
    </row>
    <row r="355" spans="1:19" x14ac:dyDescent="0.2">
      <c r="A355" s="453">
        <f t="shared" si="5"/>
        <v>2022.1</v>
      </c>
      <c r="B355" s="1286">
        <v>540</v>
      </c>
      <c r="C355" s="1290">
        <v>416</v>
      </c>
      <c r="D355" s="1288">
        <v>4</v>
      </c>
      <c r="E355" s="1286">
        <v>1235</v>
      </c>
      <c r="F355" s="1290">
        <v>682</v>
      </c>
      <c r="G355" s="1288">
        <v>7</v>
      </c>
      <c r="H355" s="1285">
        <v>3315</v>
      </c>
      <c r="I355" s="1290">
        <v>3539</v>
      </c>
      <c r="J355" s="1288">
        <v>158</v>
      </c>
      <c r="K355" s="1286">
        <v>10605</v>
      </c>
      <c r="L355" s="1290">
        <v>4580</v>
      </c>
      <c r="M355" s="1288">
        <v>161</v>
      </c>
      <c r="N355" s="1285">
        <v>32646</v>
      </c>
      <c r="O355" s="1290">
        <v>33026</v>
      </c>
      <c r="P355" s="1288">
        <v>1233</v>
      </c>
      <c r="Q355" s="1286">
        <v>118223</v>
      </c>
      <c r="R355" s="1290">
        <v>32997</v>
      </c>
      <c r="S355" s="1301">
        <v>840</v>
      </c>
    </row>
    <row r="356" spans="1:19" x14ac:dyDescent="0.2">
      <c r="A356" s="453">
        <f t="shared" si="5"/>
        <v>2022.11</v>
      </c>
      <c r="B356" s="1286">
        <v>527</v>
      </c>
      <c r="C356" s="1290">
        <v>475</v>
      </c>
      <c r="D356" s="1288">
        <v>6</v>
      </c>
      <c r="E356" s="1286">
        <v>1326</v>
      </c>
      <c r="F356" s="1290">
        <v>632</v>
      </c>
      <c r="G356" s="1288">
        <v>2</v>
      </c>
      <c r="H356" s="1285">
        <v>3208</v>
      </c>
      <c r="I356" s="1290">
        <v>3703</v>
      </c>
      <c r="J356" s="1288">
        <v>153</v>
      </c>
      <c r="K356" s="1286">
        <v>11246</v>
      </c>
      <c r="L356" s="1290">
        <v>4892</v>
      </c>
      <c r="M356" s="1288">
        <v>195</v>
      </c>
      <c r="N356" s="1285">
        <v>33907</v>
      </c>
      <c r="O356" s="1290">
        <v>35362</v>
      </c>
      <c r="P356" s="1288">
        <v>1249</v>
      </c>
      <c r="Q356" s="1286">
        <v>127187</v>
      </c>
      <c r="R356" s="1290">
        <v>35589</v>
      </c>
      <c r="S356" s="1301">
        <v>861</v>
      </c>
    </row>
    <row r="357" spans="1:19" x14ac:dyDescent="0.2">
      <c r="A357" s="453">
        <f t="shared" si="5"/>
        <v>2022.12</v>
      </c>
      <c r="B357" s="1286">
        <v>236</v>
      </c>
      <c r="C357" s="1290">
        <v>332</v>
      </c>
      <c r="D357" s="1288">
        <v>4</v>
      </c>
      <c r="E357" s="1286">
        <v>1224</v>
      </c>
      <c r="F357" s="1290">
        <v>567</v>
      </c>
      <c r="G357" s="1288">
        <v>5</v>
      </c>
      <c r="H357" s="1285">
        <v>1793</v>
      </c>
      <c r="I357" s="1290">
        <v>3154</v>
      </c>
      <c r="J357" s="1288">
        <v>146</v>
      </c>
      <c r="K357" s="1286">
        <v>10434</v>
      </c>
      <c r="L357" s="1290">
        <v>4227</v>
      </c>
      <c r="M357" s="1288">
        <v>162</v>
      </c>
      <c r="N357" s="1285">
        <v>19890</v>
      </c>
      <c r="O357" s="1290">
        <v>29578</v>
      </c>
      <c r="P357" s="1288">
        <v>1001</v>
      </c>
      <c r="Q357" s="1286">
        <v>116258</v>
      </c>
      <c r="R357" s="1290">
        <v>29845</v>
      </c>
      <c r="S357" s="1301">
        <v>722</v>
      </c>
    </row>
    <row r="358" spans="1:19" x14ac:dyDescent="0.2">
      <c r="A358" s="453">
        <f t="shared" si="5"/>
        <v>2023.01</v>
      </c>
      <c r="B358" s="1286">
        <v>603</v>
      </c>
      <c r="C358" s="1290">
        <v>704</v>
      </c>
      <c r="D358" s="1288">
        <v>3</v>
      </c>
      <c r="E358" s="1286">
        <v>1369</v>
      </c>
      <c r="F358" s="1290">
        <v>696</v>
      </c>
      <c r="G358" s="1288">
        <v>6</v>
      </c>
      <c r="H358" s="1285">
        <v>4615</v>
      </c>
      <c r="I358" s="1290">
        <v>4801</v>
      </c>
      <c r="J358" s="1288">
        <v>137</v>
      </c>
      <c r="K358" s="1286">
        <v>11445</v>
      </c>
      <c r="L358" s="1290">
        <v>4916</v>
      </c>
      <c r="M358" s="1288">
        <v>143</v>
      </c>
      <c r="N358" s="1285">
        <v>50616</v>
      </c>
      <c r="O358" s="1290">
        <v>42824</v>
      </c>
      <c r="P358" s="1288">
        <v>1122</v>
      </c>
      <c r="Q358" s="1286">
        <v>133101</v>
      </c>
      <c r="R358" s="1290">
        <v>35878</v>
      </c>
      <c r="S358" s="1301">
        <v>700</v>
      </c>
    </row>
    <row r="359" spans="1:19" x14ac:dyDescent="0.2">
      <c r="A359" s="453">
        <f t="shared" si="5"/>
        <v>2023.02</v>
      </c>
      <c r="B359" s="1286">
        <v>353</v>
      </c>
      <c r="C359" s="1290">
        <v>530</v>
      </c>
      <c r="D359" s="1288">
        <v>5</v>
      </c>
      <c r="E359" s="1286">
        <v>1162</v>
      </c>
      <c r="F359" s="1290">
        <v>483</v>
      </c>
      <c r="G359" s="1288">
        <v>3</v>
      </c>
      <c r="H359" s="1285">
        <v>2678</v>
      </c>
      <c r="I359" s="1290">
        <v>3998</v>
      </c>
      <c r="J359" s="1288">
        <v>112</v>
      </c>
      <c r="K359" s="1286">
        <v>9937</v>
      </c>
      <c r="L359" s="1290">
        <v>4065</v>
      </c>
      <c r="M359" s="1288">
        <v>90</v>
      </c>
      <c r="N359" s="1285">
        <v>30705</v>
      </c>
      <c r="O359" s="1290">
        <v>36643</v>
      </c>
      <c r="P359" s="1288">
        <v>782</v>
      </c>
      <c r="Q359" s="1286">
        <v>111686</v>
      </c>
      <c r="R359" s="1290">
        <v>30853</v>
      </c>
      <c r="S359" s="1301">
        <v>505</v>
      </c>
    </row>
    <row r="360" spans="1:19" x14ac:dyDescent="0.2">
      <c r="A360" s="453">
        <f t="shared" si="5"/>
        <v>2023.03</v>
      </c>
      <c r="B360" s="1286">
        <v>411</v>
      </c>
      <c r="C360" s="1290">
        <v>775</v>
      </c>
      <c r="D360" s="1288">
        <v>6</v>
      </c>
      <c r="E360" s="1286">
        <v>1508</v>
      </c>
      <c r="F360" s="1290">
        <v>684</v>
      </c>
      <c r="G360" s="1288">
        <v>5</v>
      </c>
      <c r="H360" s="1285">
        <v>3486</v>
      </c>
      <c r="I360" s="1290">
        <v>4956</v>
      </c>
      <c r="J360" s="1288">
        <v>157</v>
      </c>
      <c r="K360" s="1286">
        <v>12937</v>
      </c>
      <c r="L360" s="1290">
        <v>5424</v>
      </c>
      <c r="M360" s="1288">
        <v>87</v>
      </c>
      <c r="N360" s="1285">
        <v>40131</v>
      </c>
      <c r="O360" s="1290">
        <v>49664</v>
      </c>
      <c r="P360" s="1288">
        <v>1052</v>
      </c>
      <c r="Q360" s="1286">
        <v>146852</v>
      </c>
      <c r="R360" s="1290">
        <v>41983</v>
      </c>
      <c r="S360" s="1301">
        <v>664</v>
      </c>
    </row>
    <row r="361" spans="1:19" x14ac:dyDescent="0.2">
      <c r="A361" s="453">
        <f t="shared" si="5"/>
        <v>2023.04</v>
      </c>
      <c r="B361" s="1286">
        <v>437</v>
      </c>
      <c r="C361" s="1290">
        <v>490</v>
      </c>
      <c r="D361" s="1288">
        <v>6</v>
      </c>
      <c r="E361" s="1286">
        <v>1381</v>
      </c>
      <c r="F361" s="1290">
        <v>588</v>
      </c>
      <c r="G361" s="1288">
        <v>1</v>
      </c>
      <c r="H361" s="1285">
        <v>2928</v>
      </c>
      <c r="I361" s="1290">
        <v>4137</v>
      </c>
      <c r="J361" s="1288">
        <v>156</v>
      </c>
      <c r="K361" s="1286">
        <v>11290</v>
      </c>
      <c r="L361" s="1290">
        <v>4601</v>
      </c>
      <c r="M361" s="1288">
        <v>126</v>
      </c>
      <c r="N361" s="1285">
        <v>34963</v>
      </c>
      <c r="O361" s="1290">
        <v>40889</v>
      </c>
      <c r="P361" s="1288">
        <v>1078</v>
      </c>
      <c r="Q361" s="1286">
        <v>130209</v>
      </c>
      <c r="R361" s="1290">
        <v>35412</v>
      </c>
      <c r="S361" s="1301">
        <v>595</v>
      </c>
    </row>
    <row r="362" spans="1:19" x14ac:dyDescent="0.2">
      <c r="A362" s="453">
        <f t="shared" si="5"/>
        <v>2023.05</v>
      </c>
      <c r="B362" s="1286">
        <v>613</v>
      </c>
      <c r="C362" s="1290">
        <v>580</v>
      </c>
      <c r="D362" s="1288">
        <v>13</v>
      </c>
      <c r="E362" s="1286">
        <v>1521</v>
      </c>
      <c r="F362" s="1290">
        <v>695</v>
      </c>
      <c r="G362" s="1288">
        <v>2</v>
      </c>
      <c r="H362" s="1285">
        <v>3696</v>
      </c>
      <c r="I362" s="1290">
        <v>4284</v>
      </c>
      <c r="J362" s="1288">
        <v>160</v>
      </c>
      <c r="K362" s="1286">
        <v>12339</v>
      </c>
      <c r="L362" s="1290">
        <v>5077</v>
      </c>
      <c r="M362" s="1288">
        <v>134</v>
      </c>
      <c r="N362" s="1285">
        <v>40361</v>
      </c>
      <c r="O362" s="1290">
        <v>41051</v>
      </c>
      <c r="P362" s="1288">
        <v>1291</v>
      </c>
      <c r="Q362" s="1286">
        <v>142232</v>
      </c>
      <c r="R362" s="1290">
        <v>37509</v>
      </c>
      <c r="S362" s="1301">
        <v>652</v>
      </c>
    </row>
    <row r="363" spans="1:19" x14ac:dyDescent="0.2">
      <c r="A363" s="453">
        <f t="shared" si="5"/>
        <v>2023.06</v>
      </c>
      <c r="B363" s="1286">
        <v>476</v>
      </c>
      <c r="C363" s="1290">
        <v>398</v>
      </c>
      <c r="D363" s="1288">
        <v>5</v>
      </c>
      <c r="E363" s="1286">
        <v>1338</v>
      </c>
      <c r="F363" s="1290">
        <v>493</v>
      </c>
      <c r="G363" s="1288">
        <v>0</v>
      </c>
      <c r="H363" s="1285">
        <v>3514</v>
      </c>
      <c r="I363" s="1290">
        <v>3290</v>
      </c>
      <c r="J363" s="1288">
        <v>120</v>
      </c>
      <c r="K363" s="1286">
        <v>11654</v>
      </c>
      <c r="L363" s="1290">
        <v>4324</v>
      </c>
      <c r="M363" s="1288">
        <v>113</v>
      </c>
      <c r="N363" s="1285">
        <v>40301</v>
      </c>
      <c r="O363" s="1290">
        <v>34563</v>
      </c>
      <c r="P363" s="1288">
        <v>1079</v>
      </c>
      <c r="Q363" s="1286">
        <v>134148</v>
      </c>
      <c r="R363" s="1290">
        <v>34067</v>
      </c>
      <c r="S363" s="1301">
        <v>695</v>
      </c>
    </row>
    <row r="364" spans="1:19" x14ac:dyDescent="0.2">
      <c r="A364" s="453">
        <f t="shared" si="5"/>
        <v>2023.07</v>
      </c>
      <c r="B364" s="1286">
        <v>504</v>
      </c>
      <c r="C364" s="1290">
        <v>501</v>
      </c>
      <c r="D364" s="1288">
        <v>5</v>
      </c>
      <c r="E364" s="1286">
        <v>1630</v>
      </c>
      <c r="F364" s="1290">
        <v>722</v>
      </c>
      <c r="G364" s="1288">
        <v>2</v>
      </c>
      <c r="H364" s="1285">
        <v>3959</v>
      </c>
      <c r="I364" s="1290">
        <v>3675</v>
      </c>
      <c r="J364" s="1288">
        <v>153</v>
      </c>
      <c r="K364" s="1286">
        <v>13476</v>
      </c>
      <c r="L364" s="1290">
        <v>5110</v>
      </c>
      <c r="M364" s="1288">
        <v>141</v>
      </c>
      <c r="N364" s="1285">
        <v>44325</v>
      </c>
      <c r="O364" s="1290">
        <v>38304</v>
      </c>
      <c r="P364" s="1288">
        <v>1144</v>
      </c>
      <c r="Q364" s="1286">
        <v>154444</v>
      </c>
      <c r="R364" s="1290">
        <v>37289</v>
      </c>
      <c r="S364" s="1301">
        <v>640</v>
      </c>
    </row>
    <row r="365" spans="1:19" x14ac:dyDescent="0.2">
      <c r="A365" s="453">
        <f t="shared" si="5"/>
        <v>2023.08</v>
      </c>
      <c r="B365" s="1286">
        <v>462</v>
      </c>
      <c r="C365" s="1290">
        <v>583</v>
      </c>
      <c r="D365" s="1288">
        <v>2</v>
      </c>
      <c r="E365" s="1286">
        <v>1684</v>
      </c>
      <c r="F365" s="1290">
        <v>658</v>
      </c>
      <c r="G365" s="1288">
        <v>4</v>
      </c>
      <c r="H365" s="1285">
        <v>3371</v>
      </c>
      <c r="I365" s="1290">
        <v>4554</v>
      </c>
      <c r="J365" s="1288">
        <v>153</v>
      </c>
      <c r="K365" s="1286">
        <v>14447</v>
      </c>
      <c r="L365" s="1290">
        <v>5564</v>
      </c>
      <c r="M365" s="1288">
        <v>141</v>
      </c>
      <c r="N365" s="1285">
        <v>39701</v>
      </c>
      <c r="O365" s="1290">
        <v>43494</v>
      </c>
      <c r="P365" s="1288">
        <v>1252</v>
      </c>
      <c r="Q365" s="1286">
        <v>162509</v>
      </c>
      <c r="R365" s="1290">
        <v>41059</v>
      </c>
      <c r="S365" s="1301">
        <v>741</v>
      </c>
    </row>
    <row r="366" spans="1:19" x14ac:dyDescent="0.2">
      <c r="A366" s="453">
        <f t="shared" si="5"/>
        <v>2023.09</v>
      </c>
      <c r="B366" s="1286">
        <v>401</v>
      </c>
      <c r="C366" s="1290">
        <v>439</v>
      </c>
      <c r="D366" s="1288">
        <v>7</v>
      </c>
      <c r="E366" s="1286">
        <v>1544</v>
      </c>
      <c r="F366" s="1290">
        <v>686</v>
      </c>
      <c r="G366" s="1288">
        <v>5</v>
      </c>
      <c r="H366" s="1285">
        <v>2802</v>
      </c>
      <c r="I366" s="1290">
        <v>3650</v>
      </c>
      <c r="J366" s="1288">
        <v>137</v>
      </c>
      <c r="K366" s="1286">
        <v>12514</v>
      </c>
      <c r="L366" s="1290">
        <v>5354</v>
      </c>
      <c r="M366" s="1288">
        <v>121</v>
      </c>
      <c r="N366" s="1285">
        <v>33844</v>
      </c>
      <c r="O366" s="1290">
        <v>35497</v>
      </c>
      <c r="P366" s="1288">
        <v>1092</v>
      </c>
      <c r="Q366" s="1286">
        <v>143838</v>
      </c>
      <c r="R366" s="1290">
        <v>39434</v>
      </c>
      <c r="S366" s="1301">
        <v>681</v>
      </c>
    </row>
    <row r="367" spans="1:19" x14ac:dyDescent="0.2">
      <c r="A367" s="453">
        <f t="shared" si="5"/>
        <v>2023.1</v>
      </c>
      <c r="B367" s="1286">
        <v>542</v>
      </c>
      <c r="C367" s="1290">
        <v>578</v>
      </c>
      <c r="D367" s="1288">
        <v>1</v>
      </c>
      <c r="E367" s="1286">
        <v>1459</v>
      </c>
      <c r="F367" s="1290">
        <v>834</v>
      </c>
      <c r="G367" s="1288">
        <v>2</v>
      </c>
      <c r="H367" s="1285">
        <v>3529</v>
      </c>
      <c r="I367" s="1290">
        <v>4802</v>
      </c>
      <c r="J367" s="1288">
        <v>138</v>
      </c>
      <c r="K367" s="1286">
        <v>12137</v>
      </c>
      <c r="L367" s="1290">
        <v>5388</v>
      </c>
      <c r="M367" s="1288">
        <v>153</v>
      </c>
      <c r="N367" s="1285">
        <v>42151</v>
      </c>
      <c r="O367" s="1290">
        <v>43770</v>
      </c>
      <c r="P367" s="1288">
        <v>1190</v>
      </c>
      <c r="Q367" s="1286">
        <v>141592</v>
      </c>
      <c r="R367" s="1290">
        <v>39195</v>
      </c>
      <c r="S367" s="1301">
        <v>726</v>
      </c>
    </row>
    <row r="368" spans="1:19" x14ac:dyDescent="0.2">
      <c r="A368" s="453">
        <f t="shared" si="5"/>
        <v>2023.11</v>
      </c>
      <c r="B368" s="1286">
        <v>449</v>
      </c>
      <c r="C368" s="1290">
        <v>448</v>
      </c>
      <c r="D368" s="1288">
        <v>14</v>
      </c>
      <c r="E368" s="1286">
        <v>1465</v>
      </c>
      <c r="F368" s="1290">
        <v>792</v>
      </c>
      <c r="G368" s="1288">
        <v>7</v>
      </c>
      <c r="H368" s="1285">
        <v>2958</v>
      </c>
      <c r="I368" s="1290">
        <v>4327</v>
      </c>
      <c r="J368" s="1288">
        <v>136</v>
      </c>
      <c r="K368" s="1286">
        <v>10977</v>
      </c>
      <c r="L368" s="1290">
        <v>5352</v>
      </c>
      <c r="M368" s="1288">
        <v>153</v>
      </c>
      <c r="N368" s="1285">
        <v>36211</v>
      </c>
      <c r="O368" s="1290">
        <v>41107</v>
      </c>
      <c r="P368" s="1288">
        <v>1197</v>
      </c>
      <c r="Q368" s="1286">
        <v>132344</v>
      </c>
      <c r="R368" s="1290">
        <v>40204</v>
      </c>
      <c r="S368" s="1301">
        <v>708</v>
      </c>
    </row>
    <row r="369" spans="1:19" x14ac:dyDescent="0.2">
      <c r="A369" s="453">
        <f t="shared" si="5"/>
        <v>2023.12</v>
      </c>
      <c r="B369" s="1286">
        <v>187</v>
      </c>
      <c r="C369" s="1290">
        <v>444</v>
      </c>
      <c r="D369" s="1288">
        <v>8</v>
      </c>
      <c r="E369" s="1286">
        <v>1310</v>
      </c>
      <c r="F369" s="1290">
        <v>658</v>
      </c>
      <c r="G369" s="1288">
        <v>1</v>
      </c>
      <c r="H369" s="1285">
        <v>1326</v>
      </c>
      <c r="I369" s="1290">
        <v>3636</v>
      </c>
      <c r="J369" s="1288">
        <v>117</v>
      </c>
      <c r="K369" s="1286">
        <v>10057</v>
      </c>
      <c r="L369" s="1290">
        <v>4743</v>
      </c>
      <c r="M369" s="1288">
        <v>169</v>
      </c>
      <c r="N369" s="1285">
        <v>18798</v>
      </c>
      <c r="O369" s="1290">
        <v>33584</v>
      </c>
      <c r="P369" s="1288">
        <v>910</v>
      </c>
      <c r="Q369" s="1286">
        <v>122031</v>
      </c>
      <c r="R369" s="1290">
        <v>36656</v>
      </c>
      <c r="S369" s="1301">
        <v>746</v>
      </c>
    </row>
    <row r="370" spans="1:19" x14ac:dyDescent="0.2">
      <c r="A370" s="453">
        <f t="shared" si="5"/>
        <v>2024.01</v>
      </c>
      <c r="B370" s="1286">
        <v>331</v>
      </c>
      <c r="C370" s="1290">
        <v>402</v>
      </c>
      <c r="D370" s="1288">
        <v>3</v>
      </c>
      <c r="E370" s="1286">
        <v>1196</v>
      </c>
      <c r="F370" s="1290">
        <v>771</v>
      </c>
      <c r="G370" s="1288">
        <v>0</v>
      </c>
      <c r="H370" s="1285">
        <v>2517</v>
      </c>
      <c r="I370" s="1290">
        <v>3889</v>
      </c>
      <c r="J370" s="1288">
        <v>88</v>
      </c>
      <c r="K370" s="1286">
        <v>9407</v>
      </c>
      <c r="L370" s="1290">
        <v>4927</v>
      </c>
      <c r="M370" s="1288">
        <v>118</v>
      </c>
      <c r="N370" s="1285">
        <v>34165</v>
      </c>
      <c r="O370" s="1290">
        <v>34116</v>
      </c>
      <c r="P370" s="1288">
        <v>600</v>
      </c>
      <c r="Q370" s="1286">
        <v>116149</v>
      </c>
      <c r="R370" s="1290">
        <v>38353</v>
      </c>
      <c r="S370" s="1301">
        <v>557</v>
      </c>
    </row>
    <row r="371" spans="1:19" x14ac:dyDescent="0.2">
      <c r="A371" s="453">
        <f t="shared" si="5"/>
        <v>2024.02</v>
      </c>
      <c r="B371" s="1286">
        <v>314</v>
      </c>
      <c r="C371" s="1290">
        <v>343</v>
      </c>
      <c r="D371" s="1288">
        <v>2</v>
      </c>
      <c r="E371" s="1286">
        <v>1080</v>
      </c>
      <c r="F371" s="1290">
        <v>545</v>
      </c>
      <c r="G371" s="1288">
        <v>2</v>
      </c>
      <c r="H371" s="1285">
        <v>2175</v>
      </c>
      <c r="I371" s="1290">
        <v>3272</v>
      </c>
      <c r="J371" s="1288">
        <v>74</v>
      </c>
      <c r="K371" s="1286">
        <v>8959</v>
      </c>
      <c r="L371" s="1290">
        <v>4444</v>
      </c>
      <c r="M371" s="1288">
        <v>105</v>
      </c>
      <c r="N371" s="1285">
        <v>25213</v>
      </c>
      <c r="O371" s="1290">
        <v>31492</v>
      </c>
      <c r="P371" s="1288">
        <v>469</v>
      </c>
      <c r="Q371" s="1286">
        <v>106238</v>
      </c>
      <c r="R371" s="1290">
        <v>34603</v>
      </c>
      <c r="S371" s="1301">
        <v>432</v>
      </c>
    </row>
    <row r="372" spans="1:19" x14ac:dyDescent="0.2">
      <c r="A372" s="453">
        <f t="shared" si="5"/>
        <v>2024.03</v>
      </c>
      <c r="B372" s="1286">
        <v>301</v>
      </c>
      <c r="C372" s="1290">
        <v>354</v>
      </c>
      <c r="D372" s="1288">
        <v>1</v>
      </c>
      <c r="E372" s="1286">
        <v>1088</v>
      </c>
      <c r="F372" s="1290">
        <v>558</v>
      </c>
      <c r="G372" s="1288">
        <v>1</v>
      </c>
      <c r="H372" s="1285">
        <v>2217</v>
      </c>
      <c r="I372" s="1290">
        <v>3177</v>
      </c>
      <c r="J372" s="1288">
        <v>71</v>
      </c>
      <c r="K372" s="1286">
        <v>8940</v>
      </c>
      <c r="L372" s="1290">
        <v>4413</v>
      </c>
      <c r="M372" s="1288">
        <v>111</v>
      </c>
      <c r="N372" s="1285">
        <v>25975</v>
      </c>
      <c r="O372" s="1290">
        <v>29381</v>
      </c>
      <c r="P372" s="1288">
        <v>466</v>
      </c>
      <c r="Q372" s="1286">
        <v>105990</v>
      </c>
      <c r="R372" s="1290">
        <v>34683</v>
      </c>
      <c r="S372" s="1301">
        <v>503</v>
      </c>
    </row>
    <row r="373" spans="1:19" x14ac:dyDescent="0.2">
      <c r="A373" s="453">
        <f t="shared" si="5"/>
        <v>2024.04</v>
      </c>
      <c r="B373" s="1286">
        <v>390</v>
      </c>
      <c r="C373" s="1290">
        <v>479</v>
      </c>
      <c r="D373" s="1288">
        <v>0</v>
      </c>
      <c r="E373" s="1286">
        <v>1311</v>
      </c>
      <c r="F373" s="1290">
        <v>646</v>
      </c>
      <c r="G373" s="1288">
        <v>2</v>
      </c>
      <c r="H373" s="1285">
        <v>2654</v>
      </c>
      <c r="I373" s="1290">
        <v>3850</v>
      </c>
      <c r="J373" s="1288">
        <v>106</v>
      </c>
      <c r="K373" s="1286">
        <v>11366</v>
      </c>
      <c r="L373" s="1290">
        <v>5322</v>
      </c>
      <c r="M373" s="1288">
        <v>131</v>
      </c>
      <c r="N373" s="1285">
        <v>33122</v>
      </c>
      <c r="O373" s="1290">
        <v>39183</v>
      </c>
      <c r="P373" s="1288">
        <v>778</v>
      </c>
      <c r="Q373" s="1286">
        <v>136256</v>
      </c>
      <c r="R373" s="1290">
        <v>41317</v>
      </c>
      <c r="S373" s="1301">
        <v>601</v>
      </c>
    </row>
    <row r="374" spans="1:19" x14ac:dyDescent="0.2">
      <c r="A374" s="453">
        <f t="shared" si="5"/>
        <v>2024.05</v>
      </c>
      <c r="B374" s="1286">
        <v>484</v>
      </c>
      <c r="C374" s="1290">
        <v>651</v>
      </c>
      <c r="D374" s="1288">
        <v>8</v>
      </c>
      <c r="E374" s="1286">
        <v>1505</v>
      </c>
      <c r="F374" s="1290">
        <v>746</v>
      </c>
      <c r="G374" s="1288">
        <v>2</v>
      </c>
      <c r="H374" s="1285">
        <v>3179</v>
      </c>
      <c r="I374" s="1290">
        <v>4139</v>
      </c>
      <c r="J374" s="1288">
        <v>137</v>
      </c>
      <c r="K374" s="1286">
        <v>13202</v>
      </c>
      <c r="L374" s="1290">
        <v>5612</v>
      </c>
      <c r="M374" s="1288">
        <v>161</v>
      </c>
      <c r="N374" s="1285">
        <v>34964</v>
      </c>
      <c r="O374" s="1290">
        <v>39871</v>
      </c>
      <c r="P374" s="1288">
        <v>995</v>
      </c>
      <c r="Q374" s="1286">
        <v>150975</v>
      </c>
      <c r="R374" s="1290">
        <v>41782</v>
      </c>
      <c r="S374" s="1301">
        <v>692</v>
      </c>
    </row>
    <row r="375" spans="1:19" x14ac:dyDescent="0.2">
      <c r="A375" s="453">
        <f t="shared" si="5"/>
        <v>2024.06</v>
      </c>
      <c r="B375" s="1286">
        <v>357</v>
      </c>
      <c r="C375" s="1290">
        <v>461</v>
      </c>
      <c r="D375" s="1288">
        <v>0</v>
      </c>
      <c r="E375" s="1286">
        <v>1301</v>
      </c>
      <c r="F375" s="1290">
        <v>488</v>
      </c>
      <c r="G375" s="1288">
        <v>5</v>
      </c>
      <c r="H375" s="1285">
        <v>3142</v>
      </c>
      <c r="I375" s="1290">
        <v>3667</v>
      </c>
      <c r="J375" s="1288">
        <v>81</v>
      </c>
      <c r="K375" s="1286">
        <v>11574</v>
      </c>
      <c r="L375" s="1290">
        <v>4285</v>
      </c>
      <c r="M375" s="1288">
        <v>131</v>
      </c>
      <c r="N375" s="1285">
        <v>31057</v>
      </c>
      <c r="O375" s="1290">
        <v>33494</v>
      </c>
      <c r="P375" s="1288">
        <v>695</v>
      </c>
      <c r="Q375" s="1286">
        <v>123928</v>
      </c>
      <c r="R375" s="1290">
        <v>30856</v>
      </c>
      <c r="S375" s="1301">
        <v>553</v>
      </c>
    </row>
    <row r="376" spans="1:19" x14ac:dyDescent="0.2">
      <c r="A376" s="453">
        <f t="shared" si="5"/>
        <v>2024.07</v>
      </c>
      <c r="B376" s="1286">
        <v>489</v>
      </c>
      <c r="C376" s="1290">
        <v>521</v>
      </c>
      <c r="D376" s="1288">
        <v>2</v>
      </c>
      <c r="E376" s="1286">
        <v>2037</v>
      </c>
      <c r="F376" s="1290">
        <v>732</v>
      </c>
      <c r="G376" s="1288">
        <v>2</v>
      </c>
      <c r="H376" s="1285">
        <v>4460</v>
      </c>
      <c r="I376" s="1290">
        <v>4252</v>
      </c>
      <c r="J376" s="1288">
        <v>160</v>
      </c>
      <c r="K376" s="1286">
        <v>17822</v>
      </c>
      <c r="L376" s="1290">
        <v>6449</v>
      </c>
      <c r="M376" s="1288">
        <v>164</v>
      </c>
      <c r="N376" s="1285">
        <v>43352</v>
      </c>
      <c r="O376" s="1290">
        <v>40962</v>
      </c>
      <c r="P376" s="1288">
        <v>1085</v>
      </c>
      <c r="Q376" s="1286">
        <v>183718</v>
      </c>
      <c r="R376" s="1290">
        <v>44334</v>
      </c>
      <c r="S376" s="1301">
        <v>782</v>
      </c>
    </row>
    <row r="377" spans="1:19" x14ac:dyDescent="0.2">
      <c r="A377" s="453">
        <f t="shared" si="5"/>
        <v>2024.08</v>
      </c>
      <c r="B377" s="1286">
        <v>393</v>
      </c>
      <c r="C377" s="1290">
        <v>951</v>
      </c>
      <c r="D377" s="1288">
        <v>4</v>
      </c>
      <c r="E377" s="1286">
        <v>1988</v>
      </c>
      <c r="F377" s="1290">
        <v>793</v>
      </c>
      <c r="G377" s="1288">
        <v>3</v>
      </c>
      <c r="H377" s="1285">
        <v>3733</v>
      </c>
      <c r="I377" s="1290">
        <v>6245</v>
      </c>
      <c r="J377" s="1288">
        <v>250</v>
      </c>
      <c r="K377" s="1286">
        <v>17087</v>
      </c>
      <c r="L377" s="1290">
        <v>6481</v>
      </c>
      <c r="M377" s="1288">
        <v>187</v>
      </c>
      <c r="N377" s="1285">
        <v>41688</v>
      </c>
      <c r="O377" s="1290">
        <v>55617</v>
      </c>
      <c r="P377" s="1288">
        <v>1504</v>
      </c>
      <c r="Q377" s="1286">
        <v>176511</v>
      </c>
      <c r="R377" s="1290">
        <v>44508</v>
      </c>
      <c r="S377" s="1301">
        <v>781</v>
      </c>
    </row>
    <row r="378" spans="1:19" x14ac:dyDescent="0.2">
      <c r="A378" s="453">
        <f t="shared" si="5"/>
        <v>2024.09</v>
      </c>
      <c r="B378" s="1286">
        <v>491</v>
      </c>
      <c r="C378" s="1290">
        <v>576</v>
      </c>
      <c r="D378" s="1288">
        <v>4</v>
      </c>
      <c r="E378" s="1286">
        <v>1653</v>
      </c>
      <c r="F378" s="1290">
        <v>775</v>
      </c>
      <c r="G378" s="1288">
        <v>5</v>
      </c>
      <c r="H378" s="1285">
        <v>4102</v>
      </c>
      <c r="I378" s="1290">
        <v>4401</v>
      </c>
      <c r="J378" s="1288">
        <v>173</v>
      </c>
      <c r="K378" s="1286">
        <v>15132</v>
      </c>
      <c r="L378" s="1290">
        <v>6597</v>
      </c>
      <c r="M378" s="1288">
        <v>156</v>
      </c>
      <c r="N378" s="1285">
        <v>43874</v>
      </c>
      <c r="O378" s="1290">
        <v>41218</v>
      </c>
      <c r="P378" s="1288">
        <v>1029</v>
      </c>
      <c r="Q378" s="1286">
        <v>162545</v>
      </c>
      <c r="R378" s="1290">
        <v>45016</v>
      </c>
      <c r="S378" s="1301">
        <v>850</v>
      </c>
    </row>
    <row r="379" spans="1:19" x14ac:dyDescent="0.2">
      <c r="A379" s="453">
        <f t="shared" si="5"/>
        <v>2024.1</v>
      </c>
      <c r="B379" s="1286">
        <v>518</v>
      </c>
      <c r="C379" s="1290">
        <v>917</v>
      </c>
      <c r="D379" s="1288">
        <v>6</v>
      </c>
      <c r="E379" s="1286">
        <v>1814</v>
      </c>
      <c r="F379" s="1290">
        <v>891</v>
      </c>
      <c r="G379" s="1288">
        <v>2</v>
      </c>
      <c r="H379" s="1285">
        <v>3908</v>
      </c>
      <c r="I379" s="1290">
        <v>5369</v>
      </c>
      <c r="J379" s="1288">
        <v>188</v>
      </c>
      <c r="K379" s="1286">
        <v>15127</v>
      </c>
      <c r="L379" s="1290">
        <v>6740</v>
      </c>
      <c r="M379" s="1288">
        <v>234</v>
      </c>
      <c r="N379" s="1285">
        <v>44695</v>
      </c>
      <c r="O379" s="1290">
        <v>47042</v>
      </c>
      <c r="P379" s="1288">
        <v>1242</v>
      </c>
      <c r="Q379" s="1286">
        <v>171642</v>
      </c>
      <c r="R379" s="1290">
        <v>49282</v>
      </c>
      <c r="S379" s="1301">
        <v>999</v>
      </c>
    </row>
    <row r="380" spans="1:19" x14ac:dyDescent="0.2">
      <c r="A380" s="453">
        <f t="shared" si="5"/>
        <v>2024.11</v>
      </c>
      <c r="B380" s="1286">
        <v>448</v>
      </c>
      <c r="C380" s="1290">
        <v>650</v>
      </c>
      <c r="D380" s="1288">
        <v>6</v>
      </c>
      <c r="E380" s="1286">
        <v>1537</v>
      </c>
      <c r="F380" s="1290">
        <v>748</v>
      </c>
      <c r="G380" s="1288">
        <v>3</v>
      </c>
      <c r="H380" s="1285">
        <v>3250</v>
      </c>
      <c r="I380" s="1290">
        <v>5308</v>
      </c>
      <c r="J380" s="1288">
        <v>178</v>
      </c>
      <c r="K380" s="1286">
        <v>12925</v>
      </c>
      <c r="L380" s="1290">
        <v>5747</v>
      </c>
      <c r="M380" s="1288">
        <v>164</v>
      </c>
      <c r="N380" s="1285">
        <v>36426</v>
      </c>
      <c r="O380" s="1290">
        <v>51197</v>
      </c>
      <c r="P380" s="1288">
        <v>980</v>
      </c>
      <c r="Q380" s="1286">
        <v>151244</v>
      </c>
      <c r="R380" s="1290">
        <v>43813</v>
      </c>
      <c r="S380" s="1301">
        <v>845</v>
      </c>
    </row>
    <row r="381" spans="1:19" x14ac:dyDescent="0.2">
      <c r="A381" s="453">
        <f t="shared" si="5"/>
        <v>2024.12</v>
      </c>
      <c r="B381" s="1286">
        <v>205</v>
      </c>
      <c r="C381" s="1290">
        <v>909</v>
      </c>
      <c r="D381" s="1288">
        <v>4</v>
      </c>
      <c r="E381" s="1286">
        <v>1571</v>
      </c>
      <c r="F381" s="1290">
        <v>647</v>
      </c>
      <c r="G381" s="1288">
        <v>1</v>
      </c>
      <c r="H381" s="1285">
        <v>1755</v>
      </c>
      <c r="I381" s="1290">
        <v>5558</v>
      </c>
      <c r="J381" s="1288">
        <v>170</v>
      </c>
      <c r="K381" s="1286">
        <v>13356</v>
      </c>
      <c r="L381" s="1290">
        <v>5678</v>
      </c>
      <c r="M381" s="1288">
        <v>182</v>
      </c>
      <c r="N381" s="1285">
        <v>22013</v>
      </c>
      <c r="O381" s="1290">
        <v>50697</v>
      </c>
      <c r="P381" s="1288">
        <v>994</v>
      </c>
      <c r="Q381" s="1286">
        <v>160412</v>
      </c>
      <c r="R381" s="1290">
        <v>43555</v>
      </c>
      <c r="S381" s="1301">
        <v>884</v>
      </c>
    </row>
    <row r="382" spans="1:19" x14ac:dyDescent="0.2">
      <c r="A382" s="453">
        <f t="shared" si="5"/>
        <v>2025.01</v>
      </c>
      <c r="B382" s="1286">
        <v>896</v>
      </c>
      <c r="C382" s="1290">
        <v>936</v>
      </c>
      <c r="D382" s="1288">
        <v>3</v>
      </c>
      <c r="E382" s="1286">
        <v>1547</v>
      </c>
      <c r="F382" s="1290">
        <v>888</v>
      </c>
      <c r="G382" s="1288">
        <v>2</v>
      </c>
      <c r="H382" s="1285">
        <v>6531</v>
      </c>
      <c r="I382" s="1290">
        <v>6371</v>
      </c>
      <c r="J382" s="1288">
        <v>190</v>
      </c>
      <c r="K382" s="1286">
        <v>14062</v>
      </c>
      <c r="L382" s="1290">
        <v>6376</v>
      </c>
      <c r="M382" s="1288">
        <v>146</v>
      </c>
      <c r="N382" s="1285">
        <v>69792</v>
      </c>
      <c r="O382" s="1290">
        <v>60324</v>
      </c>
      <c r="P382" s="1288">
        <v>916</v>
      </c>
      <c r="Q382" s="1286">
        <v>170088</v>
      </c>
      <c r="R382" s="1290">
        <v>48466</v>
      </c>
      <c r="S382" s="1301">
        <v>711</v>
      </c>
    </row>
    <row r="383" spans="1:19" x14ac:dyDescent="0.2">
      <c r="A383" s="453">
        <f t="shared" si="5"/>
        <v>2025.02</v>
      </c>
      <c r="B383" s="1286">
        <v>585</v>
      </c>
      <c r="C383" s="1290">
        <v>479</v>
      </c>
      <c r="D383" s="1288">
        <v>7</v>
      </c>
      <c r="E383" s="1286">
        <v>1445</v>
      </c>
      <c r="F383" s="1290">
        <v>736</v>
      </c>
      <c r="G383" s="1288">
        <v>4</v>
      </c>
      <c r="H383" s="1285">
        <v>4044</v>
      </c>
      <c r="I383" s="1290">
        <v>4263</v>
      </c>
      <c r="J383" s="1288">
        <v>160</v>
      </c>
      <c r="K383" s="1286">
        <v>12882</v>
      </c>
      <c r="L383" s="1290">
        <v>5754</v>
      </c>
      <c r="M383" s="1288">
        <v>123</v>
      </c>
      <c r="N383" s="1285">
        <v>44759</v>
      </c>
      <c r="O383" s="1290">
        <v>41878</v>
      </c>
      <c r="P383" s="1288">
        <v>986</v>
      </c>
      <c r="Q383" s="1286">
        <v>149547</v>
      </c>
      <c r="R383" s="1290">
        <v>43308</v>
      </c>
      <c r="S383" s="1301">
        <v>572</v>
      </c>
    </row>
    <row r="384" spans="1:19" x14ac:dyDescent="0.2">
      <c r="A384" s="453">
        <f t="shared" si="5"/>
        <v>2025.03</v>
      </c>
      <c r="B384" s="1286">
        <v>601</v>
      </c>
      <c r="C384" s="1290">
        <v>846</v>
      </c>
      <c r="D384" s="1288">
        <v>4</v>
      </c>
      <c r="E384" s="1286">
        <v>1458</v>
      </c>
      <c r="F384" s="1290">
        <v>666</v>
      </c>
      <c r="G384" s="1288">
        <v>2</v>
      </c>
      <c r="H384" s="1285">
        <v>4471</v>
      </c>
      <c r="I384" s="1290">
        <v>5607</v>
      </c>
      <c r="J384" s="1288">
        <v>145</v>
      </c>
      <c r="K384" s="1286">
        <v>12447</v>
      </c>
      <c r="L384" s="1290">
        <v>5432</v>
      </c>
      <c r="M384" s="1288">
        <v>154</v>
      </c>
      <c r="N384" s="1285">
        <v>48560</v>
      </c>
      <c r="O384" s="1290">
        <v>51972</v>
      </c>
      <c r="P384" s="1288">
        <v>749</v>
      </c>
      <c r="Q384" s="1286">
        <v>143121</v>
      </c>
      <c r="R384" s="1290">
        <v>40597</v>
      </c>
      <c r="S384" s="1301">
        <v>710</v>
      </c>
    </row>
    <row r="385" spans="1:19" x14ac:dyDescent="0.2">
      <c r="A385" s="453">
        <f t="shared" si="5"/>
        <v>2025.04</v>
      </c>
      <c r="B385" s="1286">
        <v>703</v>
      </c>
      <c r="C385" s="1290">
        <v>1018</v>
      </c>
      <c r="D385" s="1288">
        <v>9</v>
      </c>
      <c r="E385" s="1286">
        <v>1709</v>
      </c>
      <c r="F385" s="1290">
        <v>692</v>
      </c>
      <c r="G385" s="1288">
        <v>6</v>
      </c>
      <c r="H385" s="1285">
        <v>5040</v>
      </c>
      <c r="I385" s="1290">
        <v>5815</v>
      </c>
      <c r="J385" s="1288">
        <v>236</v>
      </c>
      <c r="K385" s="1286">
        <v>13624</v>
      </c>
      <c r="L385" s="1290">
        <v>5870</v>
      </c>
      <c r="M385" s="1288">
        <v>201</v>
      </c>
      <c r="N385" s="1285">
        <v>55225</v>
      </c>
      <c r="O385" s="1290">
        <v>53995</v>
      </c>
      <c r="P385" s="1288">
        <v>1294</v>
      </c>
      <c r="Q385" s="1286">
        <v>159208</v>
      </c>
      <c r="R385" s="1290">
        <v>42556</v>
      </c>
      <c r="S385" s="1301">
        <v>804</v>
      </c>
    </row>
    <row r="386" spans="1:19" x14ac:dyDescent="0.2">
      <c r="A386" s="453">
        <f t="shared" si="5"/>
        <v>2025.05</v>
      </c>
      <c r="B386" s="1286">
        <v>764</v>
      </c>
      <c r="C386" s="1290">
        <v>871</v>
      </c>
      <c r="D386" s="1288">
        <v>7</v>
      </c>
      <c r="E386" s="1286">
        <v>1606</v>
      </c>
      <c r="F386" s="1290">
        <v>791</v>
      </c>
      <c r="G386" s="1288">
        <v>8</v>
      </c>
      <c r="H386" s="1285">
        <v>5201</v>
      </c>
      <c r="I386" s="1290">
        <v>5277</v>
      </c>
      <c r="J386" s="1288">
        <v>276</v>
      </c>
      <c r="K386" s="1286">
        <v>13648</v>
      </c>
      <c r="L386" s="1290">
        <v>5918</v>
      </c>
      <c r="M386" s="1288">
        <v>203</v>
      </c>
      <c r="N386" s="1285">
        <v>56535</v>
      </c>
      <c r="O386" s="1290">
        <v>54076</v>
      </c>
      <c r="P386" s="1288">
        <v>1337</v>
      </c>
      <c r="Q386" s="1286">
        <v>155014</v>
      </c>
      <c r="R386" s="1290">
        <v>41496</v>
      </c>
      <c r="S386" s="1301">
        <v>877</v>
      </c>
    </row>
    <row r="387" spans="1:19" x14ac:dyDescent="0.2">
      <c r="A387" s="453">
        <f t="shared" si="5"/>
        <v>2025.06</v>
      </c>
      <c r="B387" s="1286">
        <v>663</v>
      </c>
      <c r="C387" s="1290">
        <v>686</v>
      </c>
      <c r="D387" s="1288">
        <v>8</v>
      </c>
      <c r="E387" s="1286">
        <v>1514</v>
      </c>
      <c r="F387" s="1290">
        <v>724</v>
      </c>
      <c r="G387" s="1288">
        <v>2</v>
      </c>
      <c r="H387" s="1285">
        <v>4830</v>
      </c>
      <c r="I387" s="1290">
        <v>4458</v>
      </c>
      <c r="J387" s="1288">
        <v>201</v>
      </c>
      <c r="K387" s="1286">
        <v>12736</v>
      </c>
      <c r="L387" s="1290">
        <v>5234</v>
      </c>
      <c r="M387" s="1288">
        <v>178</v>
      </c>
      <c r="N387" s="1285">
        <v>52961</v>
      </c>
      <c r="O387" s="1290">
        <v>48344</v>
      </c>
      <c r="P387" s="1288">
        <v>974</v>
      </c>
      <c r="Q387" s="1286">
        <v>143669</v>
      </c>
      <c r="R387" s="1290">
        <v>36631</v>
      </c>
      <c r="S387" s="1301">
        <v>768</v>
      </c>
    </row>
    <row r="388" spans="1:19" x14ac:dyDescent="0.2">
      <c r="A388" s="453">
        <f t="shared" si="5"/>
        <v>2025.07</v>
      </c>
      <c r="B388" s="1286">
        <v>723</v>
      </c>
      <c r="C388" s="1290">
        <v>922</v>
      </c>
      <c r="D388" s="1288">
        <v>3</v>
      </c>
      <c r="E388" s="1286">
        <v>1938</v>
      </c>
      <c r="F388" s="1290">
        <v>774</v>
      </c>
      <c r="G388" s="1288">
        <v>9</v>
      </c>
      <c r="H388" s="1285">
        <v>5719</v>
      </c>
      <c r="I388" s="1290">
        <v>5397</v>
      </c>
      <c r="J388" s="1288">
        <v>228</v>
      </c>
      <c r="K388" s="1286">
        <v>16258</v>
      </c>
      <c r="L388" s="1290">
        <v>5887</v>
      </c>
      <c r="M388" s="1288">
        <v>241</v>
      </c>
      <c r="N388" s="1285">
        <v>63040</v>
      </c>
      <c r="O388" s="1290">
        <v>55165</v>
      </c>
      <c r="P388" s="1288">
        <v>1137</v>
      </c>
      <c r="Q388" s="1286">
        <v>179489</v>
      </c>
      <c r="R388" s="1290">
        <v>42205</v>
      </c>
      <c r="S388" s="1301">
        <v>841</v>
      </c>
    </row>
    <row r="389" spans="1:19" x14ac:dyDescent="0.2">
      <c r="A389" s="453">
        <f t="shared" si="5"/>
        <v>2025.08</v>
      </c>
      <c r="B389" s="1286">
        <v>720</v>
      </c>
      <c r="C389" s="1290">
        <v>916</v>
      </c>
      <c r="D389" s="1288">
        <v>11</v>
      </c>
      <c r="E389" s="1286">
        <v>1726</v>
      </c>
      <c r="F389" s="1290">
        <v>775</v>
      </c>
      <c r="G389" s="1288">
        <v>0</v>
      </c>
      <c r="H389" s="1285">
        <v>5108</v>
      </c>
      <c r="I389" s="1290">
        <v>5489</v>
      </c>
      <c r="J389" s="1288">
        <v>224</v>
      </c>
      <c r="K389" s="1286">
        <v>15208</v>
      </c>
      <c r="L389" s="1290">
        <v>5734</v>
      </c>
      <c r="M389" s="1288">
        <v>232</v>
      </c>
      <c r="N389" s="1285">
        <v>55117</v>
      </c>
      <c r="O389" s="1290">
        <v>55349</v>
      </c>
      <c r="P389" s="1288">
        <v>1059</v>
      </c>
      <c r="Q389" s="1286">
        <v>167702</v>
      </c>
      <c r="R389" s="1290">
        <v>40728</v>
      </c>
      <c r="S389" s="1301">
        <v>1070</v>
      </c>
    </row>
    <row r="390" spans="1:19" x14ac:dyDescent="0.2">
      <c r="A390" s="453">
        <f t="shared" si="5"/>
        <v>2025.09</v>
      </c>
      <c r="B390" s="1286">
        <v>717</v>
      </c>
      <c r="C390" s="1290">
        <v>877</v>
      </c>
      <c r="D390" s="1288">
        <v>7</v>
      </c>
      <c r="E390" s="1286">
        <v>1881</v>
      </c>
      <c r="F390" s="1290">
        <v>767</v>
      </c>
      <c r="G390" s="1288">
        <v>14</v>
      </c>
      <c r="H390" s="1285">
        <v>5274</v>
      </c>
      <c r="I390" s="1290">
        <v>5420</v>
      </c>
      <c r="J390" s="1288">
        <v>247</v>
      </c>
      <c r="K390" s="1286">
        <v>15165</v>
      </c>
      <c r="L390" s="1290">
        <v>6314</v>
      </c>
      <c r="M390" s="1288">
        <v>266</v>
      </c>
      <c r="N390" s="1285">
        <v>56485</v>
      </c>
      <c r="O390" s="1290">
        <v>59912</v>
      </c>
      <c r="P390" s="1288">
        <v>1104</v>
      </c>
      <c r="Q390" s="1286">
        <v>171679</v>
      </c>
      <c r="R390" s="1290">
        <v>45741</v>
      </c>
      <c r="S390" s="1301">
        <v>1164</v>
      </c>
    </row>
    <row r="391" spans="1:19" x14ac:dyDescent="0.2">
      <c r="A391" s="453">
        <f t="shared" ref="A391:A453" si="6">A379+1</f>
        <v>2025.1</v>
      </c>
      <c r="B391" s="1286">
        <v>743</v>
      </c>
      <c r="C391" s="1290">
        <v>942</v>
      </c>
      <c r="D391" s="1288">
        <v>1</v>
      </c>
      <c r="E391" s="1286">
        <v>1748</v>
      </c>
      <c r="F391" s="1290">
        <v>817</v>
      </c>
      <c r="G391" s="1288">
        <v>8</v>
      </c>
      <c r="H391" s="1285">
        <v>4845</v>
      </c>
      <c r="I391" s="1290">
        <v>5886</v>
      </c>
      <c r="J391" s="1288">
        <v>225</v>
      </c>
      <c r="K391" s="1286">
        <v>14324</v>
      </c>
      <c r="L391" s="1290">
        <v>6322</v>
      </c>
      <c r="M391" s="1288">
        <v>279</v>
      </c>
      <c r="N391" s="1285">
        <v>52559</v>
      </c>
      <c r="O391" s="1290">
        <v>64033</v>
      </c>
      <c r="P391" s="1288">
        <v>1064</v>
      </c>
      <c r="Q391" s="1286">
        <v>166612</v>
      </c>
      <c r="R391" s="1290">
        <v>46910</v>
      </c>
      <c r="S391" s="1301">
        <v>1133</v>
      </c>
    </row>
    <row r="392" spans="1:19" x14ac:dyDescent="0.2">
      <c r="A392" s="453">
        <f t="shared" si="6"/>
        <v>2025.11</v>
      </c>
      <c r="B392" s="1286">
        <v>680</v>
      </c>
      <c r="C392" s="1290">
        <v>979</v>
      </c>
      <c r="D392" s="1288">
        <v>5</v>
      </c>
      <c r="E392" s="1286">
        <v>1342</v>
      </c>
      <c r="F392" s="1290">
        <v>639</v>
      </c>
      <c r="G392" s="1288">
        <v>10</v>
      </c>
      <c r="H392" s="1285">
        <v>3341</v>
      </c>
      <c r="I392" s="1290">
        <v>4948</v>
      </c>
      <c r="J392" s="1288">
        <v>190</v>
      </c>
      <c r="K392" s="1286">
        <v>11276</v>
      </c>
      <c r="L392" s="1290">
        <v>5161</v>
      </c>
      <c r="M392" s="1288">
        <v>137</v>
      </c>
      <c r="N392" s="1285">
        <v>35721</v>
      </c>
      <c r="O392" s="1290">
        <v>52742</v>
      </c>
      <c r="P392" s="1288">
        <v>954</v>
      </c>
      <c r="Q392" s="1286">
        <v>132107</v>
      </c>
      <c r="R392" s="1290">
        <v>38014</v>
      </c>
      <c r="S392" s="1301">
        <v>882</v>
      </c>
    </row>
    <row r="393" spans="1:19" x14ac:dyDescent="0.2">
      <c r="A393" s="453">
        <f t="shared" si="6"/>
        <v>2025.12</v>
      </c>
      <c r="B393" s="1286">
        <v>488</v>
      </c>
      <c r="C393" s="1290">
        <v>1179</v>
      </c>
      <c r="D393" s="1288">
        <v>1</v>
      </c>
      <c r="E393" s="1286">
        <v>1592</v>
      </c>
      <c r="F393" s="1290">
        <v>680</v>
      </c>
      <c r="G393" s="1288">
        <v>2</v>
      </c>
      <c r="H393" s="1285">
        <v>2215</v>
      </c>
      <c r="I393" s="1290">
        <v>5821</v>
      </c>
      <c r="J393" s="1288">
        <v>150</v>
      </c>
      <c r="K393" s="1286">
        <v>13375</v>
      </c>
      <c r="L393" s="1290">
        <v>5917</v>
      </c>
      <c r="M393" s="1288">
        <v>216</v>
      </c>
      <c r="N393" s="1285">
        <v>24382</v>
      </c>
      <c r="O393" s="1290">
        <v>60777</v>
      </c>
      <c r="P393" s="1288">
        <v>910</v>
      </c>
      <c r="Q393" s="1286">
        <v>151835</v>
      </c>
      <c r="R393" s="1290">
        <v>40865</v>
      </c>
      <c r="S393" s="1301">
        <v>886</v>
      </c>
    </row>
    <row r="394" spans="1:19" x14ac:dyDescent="0.2">
      <c r="A394" s="453">
        <f t="shared" si="6"/>
        <v>2026.01</v>
      </c>
      <c r="B394" s="1286">
        <v>1015</v>
      </c>
      <c r="C394" s="1290">
        <v>1120</v>
      </c>
      <c r="D394" s="1288">
        <v>2</v>
      </c>
      <c r="E394" s="1286">
        <v>1591</v>
      </c>
      <c r="F394" s="1290">
        <v>713</v>
      </c>
      <c r="G394" s="1288">
        <v>1</v>
      </c>
      <c r="H394" s="1285">
        <v>6350</v>
      </c>
      <c r="I394" s="1290">
        <v>7058</v>
      </c>
      <c r="J394" s="1288">
        <v>169</v>
      </c>
      <c r="K394" s="1286">
        <v>13269</v>
      </c>
      <c r="L394" s="1290">
        <v>5911</v>
      </c>
      <c r="M394" s="1288">
        <v>211</v>
      </c>
      <c r="N394" s="1285">
        <v>66768</v>
      </c>
      <c r="O394" s="1290">
        <v>69431</v>
      </c>
      <c r="P394" s="1288">
        <v>897</v>
      </c>
      <c r="Q394" s="1286">
        <v>153361</v>
      </c>
      <c r="R394" s="1290">
        <v>43351</v>
      </c>
      <c r="S394" s="1301">
        <v>804</v>
      </c>
    </row>
    <row r="395" spans="1:19" x14ac:dyDescent="0.2">
      <c r="A395" s="453">
        <f t="shared" si="6"/>
        <v>2026.02</v>
      </c>
      <c r="B395" s="1286">
        <v>484</v>
      </c>
      <c r="C395" s="1290">
        <v>1077</v>
      </c>
      <c r="D395" s="1288">
        <v>5</v>
      </c>
      <c r="E395" s="1286">
        <v>1381</v>
      </c>
      <c r="F395" s="1290">
        <v>647</v>
      </c>
      <c r="G395" s="1288">
        <v>3</v>
      </c>
      <c r="H395" s="1285">
        <v>3733</v>
      </c>
      <c r="I395" s="1290">
        <v>7203</v>
      </c>
      <c r="J395" s="1288">
        <v>145</v>
      </c>
      <c r="K395" s="1286">
        <v>11682</v>
      </c>
      <c r="L395" s="1290">
        <v>5337</v>
      </c>
      <c r="M395" s="1288">
        <v>207</v>
      </c>
      <c r="N395" s="1285">
        <v>42301</v>
      </c>
      <c r="O395" s="1290">
        <v>71614</v>
      </c>
      <c r="P395" s="1288">
        <v>735</v>
      </c>
      <c r="Q395" s="1286">
        <v>130979</v>
      </c>
      <c r="R395" s="1290">
        <v>39232</v>
      </c>
      <c r="S395" s="1301">
        <v>703</v>
      </c>
    </row>
    <row r="396" spans="1:19" x14ac:dyDescent="0.2">
      <c r="A396" s="453">
        <f t="shared" si="6"/>
        <v>2026.03</v>
      </c>
      <c r="B396" s="1286">
        <v>690</v>
      </c>
      <c r="C396" s="1290">
        <v>1215</v>
      </c>
      <c r="D396" s="1288">
        <v>2</v>
      </c>
      <c r="E396" s="1286">
        <v>1584</v>
      </c>
      <c r="F396" s="1290">
        <v>743</v>
      </c>
      <c r="G396" s="1288">
        <v>8</v>
      </c>
      <c r="H396" s="1285">
        <v>4593</v>
      </c>
      <c r="I396" s="1290">
        <v>7996</v>
      </c>
      <c r="J396" s="1288">
        <v>164</v>
      </c>
      <c r="K396" s="1286">
        <v>13519</v>
      </c>
      <c r="L396" s="1290">
        <v>6265</v>
      </c>
      <c r="M396" s="1288">
        <v>250</v>
      </c>
      <c r="N396" s="1285">
        <v>49565</v>
      </c>
      <c r="O396" s="1290">
        <v>82238</v>
      </c>
      <c r="P396" s="1288">
        <v>877</v>
      </c>
      <c r="Q396" s="1286">
        <v>154152</v>
      </c>
      <c r="R396" s="1290">
        <v>46988</v>
      </c>
      <c r="S396" s="1301">
        <v>949</v>
      </c>
    </row>
    <row r="397" spans="1:19" x14ac:dyDescent="0.2">
      <c r="A397" s="453">
        <f t="shared" si="6"/>
        <v>2026.04</v>
      </c>
      <c r="B397" s="1286">
        <v>676</v>
      </c>
      <c r="C397" s="1290">
        <v>1218</v>
      </c>
      <c r="D397" s="1288">
        <v>1</v>
      </c>
      <c r="E397" s="1286">
        <v>1551</v>
      </c>
      <c r="F397" s="1290">
        <v>786</v>
      </c>
      <c r="G397" s="1288">
        <v>4</v>
      </c>
      <c r="H397" s="1285">
        <v>4502</v>
      </c>
      <c r="I397" s="1290">
        <v>7897</v>
      </c>
      <c r="J397" s="1288">
        <v>261</v>
      </c>
      <c r="K397" s="1286">
        <v>13144</v>
      </c>
      <c r="L397" s="1290">
        <v>6122</v>
      </c>
      <c r="M397" s="1288">
        <v>232</v>
      </c>
      <c r="N397" s="1285">
        <v>48047</v>
      </c>
      <c r="O397" s="1290">
        <v>81767</v>
      </c>
      <c r="P397" s="1288">
        <v>1362</v>
      </c>
      <c r="Q397" s="1286">
        <v>154366</v>
      </c>
      <c r="R397" s="1290">
        <v>45950</v>
      </c>
      <c r="S397" s="1301">
        <v>999</v>
      </c>
    </row>
    <row r="398" spans="1:19" x14ac:dyDescent="0.2">
      <c r="A398" s="453">
        <f t="shared" si="6"/>
        <v>2026.05</v>
      </c>
      <c r="B398" s="1286" t="e">
        <v>#N/A</v>
      </c>
      <c r="C398" s="1290" t="e">
        <v>#N/A</v>
      </c>
      <c r="D398" s="1288" t="e">
        <v>#N/A</v>
      </c>
      <c r="E398" s="1286" t="e">
        <v>#N/A</v>
      </c>
      <c r="F398" s="1290" t="e">
        <v>#N/A</v>
      </c>
      <c r="G398" s="1288" t="e">
        <v>#N/A</v>
      </c>
      <c r="H398" s="1285" t="e">
        <v>#N/A</v>
      </c>
      <c r="I398" s="1290" t="e">
        <v>#N/A</v>
      </c>
      <c r="J398" s="1288" t="e">
        <v>#N/A</v>
      </c>
      <c r="K398" s="1286" t="e">
        <v>#N/A</v>
      </c>
      <c r="L398" s="1290" t="e">
        <v>#N/A</v>
      </c>
      <c r="M398" s="1288" t="e">
        <v>#N/A</v>
      </c>
      <c r="N398" s="1285" t="e">
        <v>#N/A</v>
      </c>
      <c r="O398" s="1290" t="e">
        <v>#N/A</v>
      </c>
      <c r="P398" s="1288" t="e">
        <v>#N/A</v>
      </c>
      <c r="Q398" s="1286" t="e">
        <v>#N/A</v>
      </c>
      <c r="R398" s="1290" t="e">
        <v>#N/A</v>
      </c>
      <c r="S398" s="1301" t="e">
        <v>#N/A</v>
      </c>
    </row>
    <row r="399" spans="1:19" x14ac:dyDescent="0.2">
      <c r="A399" s="453">
        <f t="shared" si="6"/>
        <v>2026.06</v>
      </c>
      <c r="B399" s="1286" t="e">
        <v>#N/A</v>
      </c>
      <c r="C399" s="1290" t="e">
        <v>#N/A</v>
      </c>
      <c r="D399" s="1288" t="e">
        <v>#N/A</v>
      </c>
      <c r="E399" s="1286" t="e">
        <v>#N/A</v>
      </c>
      <c r="F399" s="1290" t="e">
        <v>#N/A</v>
      </c>
      <c r="G399" s="1288" t="e">
        <v>#N/A</v>
      </c>
      <c r="H399" s="1285" t="e">
        <v>#N/A</v>
      </c>
      <c r="I399" s="1290" t="e">
        <v>#N/A</v>
      </c>
      <c r="J399" s="1288" t="e">
        <v>#N/A</v>
      </c>
      <c r="K399" s="1286" t="e">
        <v>#N/A</v>
      </c>
      <c r="L399" s="1290" t="e">
        <v>#N/A</v>
      </c>
      <c r="M399" s="1288" t="e">
        <v>#N/A</v>
      </c>
      <c r="N399" s="1285" t="e">
        <v>#N/A</v>
      </c>
      <c r="O399" s="1290" t="e">
        <v>#N/A</v>
      </c>
      <c r="P399" s="1288" t="e">
        <v>#N/A</v>
      </c>
      <c r="Q399" s="1286" t="e">
        <v>#N/A</v>
      </c>
      <c r="R399" s="1290" t="e">
        <v>#N/A</v>
      </c>
      <c r="S399" s="1301" t="e">
        <v>#N/A</v>
      </c>
    </row>
    <row r="400" spans="1:19" x14ac:dyDescent="0.2">
      <c r="A400" s="453">
        <f t="shared" si="6"/>
        <v>2026.07</v>
      </c>
      <c r="B400" s="1286" t="e">
        <v>#N/A</v>
      </c>
      <c r="C400" s="1290" t="e">
        <v>#N/A</v>
      </c>
      <c r="D400" s="1288" t="e">
        <v>#N/A</v>
      </c>
      <c r="E400" s="1286" t="e">
        <v>#N/A</v>
      </c>
      <c r="F400" s="1290" t="e">
        <v>#N/A</v>
      </c>
      <c r="G400" s="1288" t="e">
        <v>#N/A</v>
      </c>
      <c r="H400" s="1285" t="e">
        <v>#N/A</v>
      </c>
      <c r="I400" s="1290" t="e">
        <v>#N/A</v>
      </c>
      <c r="J400" s="1288" t="e">
        <v>#N/A</v>
      </c>
      <c r="K400" s="1286" t="e">
        <v>#N/A</v>
      </c>
      <c r="L400" s="1290" t="e">
        <v>#N/A</v>
      </c>
      <c r="M400" s="1288" t="e">
        <v>#N/A</v>
      </c>
      <c r="N400" s="1285" t="e">
        <v>#N/A</v>
      </c>
      <c r="O400" s="1290" t="e">
        <v>#N/A</v>
      </c>
      <c r="P400" s="1288" t="e">
        <v>#N/A</v>
      </c>
      <c r="Q400" s="1286" t="e">
        <v>#N/A</v>
      </c>
      <c r="R400" s="1290" t="e">
        <v>#N/A</v>
      </c>
      <c r="S400" s="1301" t="e">
        <v>#N/A</v>
      </c>
    </row>
    <row r="401" spans="1:19" x14ac:dyDescent="0.2">
      <c r="A401" s="453">
        <f t="shared" si="6"/>
        <v>2026.08</v>
      </c>
      <c r="B401" s="1286" t="e">
        <v>#N/A</v>
      </c>
      <c r="C401" s="1290" t="e">
        <v>#N/A</v>
      </c>
      <c r="D401" s="1288" t="e">
        <v>#N/A</v>
      </c>
      <c r="E401" s="1286" t="e">
        <v>#N/A</v>
      </c>
      <c r="F401" s="1290" t="e">
        <v>#N/A</v>
      </c>
      <c r="G401" s="1288" t="e">
        <v>#N/A</v>
      </c>
      <c r="H401" s="1285" t="e">
        <v>#N/A</v>
      </c>
      <c r="I401" s="1290" t="e">
        <v>#N/A</v>
      </c>
      <c r="J401" s="1288" t="e">
        <v>#N/A</v>
      </c>
      <c r="K401" s="1286" t="e">
        <v>#N/A</v>
      </c>
      <c r="L401" s="1290" t="e">
        <v>#N/A</v>
      </c>
      <c r="M401" s="1288" t="e">
        <v>#N/A</v>
      </c>
      <c r="N401" s="1285" t="e">
        <v>#N/A</v>
      </c>
      <c r="O401" s="1290" t="e">
        <v>#N/A</v>
      </c>
      <c r="P401" s="1288" t="e">
        <v>#N/A</v>
      </c>
      <c r="Q401" s="1286" t="e">
        <v>#N/A</v>
      </c>
      <c r="R401" s="1290" t="e">
        <v>#N/A</v>
      </c>
      <c r="S401" s="1301" t="e">
        <v>#N/A</v>
      </c>
    </row>
    <row r="402" spans="1:19" x14ac:dyDescent="0.2">
      <c r="A402" s="453">
        <f t="shared" si="6"/>
        <v>2026.09</v>
      </c>
      <c r="B402" s="1286" t="e">
        <v>#N/A</v>
      </c>
      <c r="C402" s="1290" t="e">
        <v>#N/A</v>
      </c>
      <c r="D402" s="1288" t="e">
        <v>#N/A</v>
      </c>
      <c r="E402" s="1286" t="e">
        <v>#N/A</v>
      </c>
      <c r="F402" s="1290" t="e">
        <v>#N/A</v>
      </c>
      <c r="G402" s="1288" t="e">
        <v>#N/A</v>
      </c>
      <c r="H402" s="1285" t="e">
        <v>#N/A</v>
      </c>
      <c r="I402" s="1290" t="e">
        <v>#N/A</v>
      </c>
      <c r="J402" s="1288" t="e">
        <v>#N/A</v>
      </c>
      <c r="K402" s="1286" t="e">
        <v>#N/A</v>
      </c>
      <c r="L402" s="1290" t="e">
        <v>#N/A</v>
      </c>
      <c r="M402" s="1288" t="e">
        <v>#N/A</v>
      </c>
      <c r="N402" s="1285" t="e">
        <v>#N/A</v>
      </c>
      <c r="O402" s="1290" t="e">
        <v>#N/A</v>
      </c>
      <c r="P402" s="1288" t="e">
        <v>#N/A</v>
      </c>
      <c r="Q402" s="1286" t="e">
        <v>#N/A</v>
      </c>
      <c r="R402" s="1290" t="e">
        <v>#N/A</v>
      </c>
      <c r="S402" s="1301" t="e">
        <v>#N/A</v>
      </c>
    </row>
    <row r="403" spans="1:19" x14ac:dyDescent="0.2">
      <c r="A403" s="453">
        <f t="shared" si="6"/>
        <v>2026.1</v>
      </c>
      <c r="B403" s="1286" t="e">
        <v>#N/A</v>
      </c>
      <c r="C403" s="1290" t="e">
        <v>#N/A</v>
      </c>
      <c r="D403" s="1288" t="e">
        <v>#N/A</v>
      </c>
      <c r="E403" s="1286" t="e">
        <v>#N/A</v>
      </c>
      <c r="F403" s="1290" t="e">
        <v>#N/A</v>
      </c>
      <c r="G403" s="1288" t="e">
        <v>#N/A</v>
      </c>
      <c r="H403" s="1285" t="e">
        <v>#N/A</v>
      </c>
      <c r="I403" s="1290" t="e">
        <v>#N/A</v>
      </c>
      <c r="J403" s="1288" t="e">
        <v>#N/A</v>
      </c>
      <c r="K403" s="1286" t="e">
        <v>#N/A</v>
      </c>
      <c r="L403" s="1290" t="e">
        <v>#N/A</v>
      </c>
      <c r="M403" s="1288" t="e">
        <v>#N/A</v>
      </c>
      <c r="N403" s="1285" t="e">
        <v>#N/A</v>
      </c>
      <c r="O403" s="1290" t="e">
        <v>#N/A</v>
      </c>
      <c r="P403" s="1288" t="e">
        <v>#N/A</v>
      </c>
      <c r="Q403" s="1286" t="e">
        <v>#N/A</v>
      </c>
      <c r="R403" s="1290" t="e">
        <v>#N/A</v>
      </c>
      <c r="S403" s="1301" t="e">
        <v>#N/A</v>
      </c>
    </row>
    <row r="404" spans="1:19" x14ac:dyDescent="0.2">
      <c r="A404" s="453">
        <f t="shared" si="6"/>
        <v>2026.11</v>
      </c>
      <c r="B404" s="1286" t="e">
        <v>#N/A</v>
      </c>
      <c r="C404" s="1290" t="e">
        <v>#N/A</v>
      </c>
      <c r="D404" s="1288" t="e">
        <v>#N/A</v>
      </c>
      <c r="E404" s="1286" t="e">
        <v>#N/A</v>
      </c>
      <c r="F404" s="1290" t="e">
        <v>#N/A</v>
      </c>
      <c r="G404" s="1288" t="e">
        <v>#N/A</v>
      </c>
      <c r="H404" s="1285" t="e">
        <v>#N/A</v>
      </c>
      <c r="I404" s="1290" t="e">
        <v>#N/A</v>
      </c>
      <c r="J404" s="1288" t="e">
        <v>#N/A</v>
      </c>
      <c r="K404" s="1286" t="e">
        <v>#N/A</v>
      </c>
      <c r="L404" s="1290" t="e">
        <v>#N/A</v>
      </c>
      <c r="M404" s="1288" t="e">
        <v>#N/A</v>
      </c>
      <c r="N404" s="1285" t="e">
        <v>#N/A</v>
      </c>
      <c r="O404" s="1290" t="e">
        <v>#N/A</v>
      </c>
      <c r="P404" s="1288" t="e">
        <v>#N/A</v>
      </c>
      <c r="Q404" s="1286" t="e">
        <v>#N/A</v>
      </c>
      <c r="R404" s="1290" t="e">
        <v>#N/A</v>
      </c>
      <c r="S404" s="1301" t="e">
        <v>#N/A</v>
      </c>
    </row>
    <row r="405" spans="1:19" x14ac:dyDescent="0.2">
      <c r="A405" s="453">
        <f t="shared" si="6"/>
        <v>2026.12</v>
      </c>
      <c r="B405" s="1286" t="e">
        <v>#N/A</v>
      </c>
      <c r="C405" s="1290" t="e">
        <v>#N/A</v>
      </c>
      <c r="D405" s="1288" t="e">
        <v>#N/A</v>
      </c>
      <c r="E405" s="1286" t="e">
        <v>#N/A</v>
      </c>
      <c r="F405" s="1290" t="e">
        <v>#N/A</v>
      </c>
      <c r="G405" s="1288" t="e">
        <v>#N/A</v>
      </c>
      <c r="H405" s="1285" t="e">
        <v>#N/A</v>
      </c>
      <c r="I405" s="1290" t="e">
        <v>#N/A</v>
      </c>
      <c r="J405" s="1288" t="e">
        <v>#N/A</v>
      </c>
      <c r="K405" s="1286" t="e">
        <v>#N/A</v>
      </c>
      <c r="L405" s="1290" t="e">
        <v>#N/A</v>
      </c>
      <c r="M405" s="1288" t="e">
        <v>#N/A</v>
      </c>
      <c r="N405" s="1285" t="e">
        <v>#N/A</v>
      </c>
      <c r="O405" s="1290" t="e">
        <v>#N/A</v>
      </c>
      <c r="P405" s="1288" t="e">
        <v>#N/A</v>
      </c>
      <c r="Q405" s="1286" t="e">
        <v>#N/A</v>
      </c>
      <c r="R405" s="1290" t="e">
        <v>#N/A</v>
      </c>
      <c r="S405" s="1301" t="e">
        <v>#N/A</v>
      </c>
    </row>
    <row r="406" spans="1:19" x14ac:dyDescent="0.2">
      <c r="A406" s="453">
        <f t="shared" si="6"/>
        <v>2027.01</v>
      </c>
      <c r="B406" s="1286" t="e">
        <v>#N/A</v>
      </c>
      <c r="C406" s="1290" t="e">
        <v>#N/A</v>
      </c>
      <c r="D406" s="1288" t="e">
        <v>#N/A</v>
      </c>
      <c r="E406" s="1286" t="e">
        <v>#N/A</v>
      </c>
      <c r="F406" s="1290" t="e">
        <v>#N/A</v>
      </c>
      <c r="G406" s="1288" t="e">
        <v>#N/A</v>
      </c>
      <c r="H406" s="1285" t="e">
        <v>#N/A</v>
      </c>
      <c r="I406" s="1290" t="e">
        <v>#N/A</v>
      </c>
      <c r="J406" s="1288" t="e">
        <v>#N/A</v>
      </c>
      <c r="K406" s="1286" t="e">
        <v>#N/A</v>
      </c>
      <c r="L406" s="1290" t="e">
        <v>#N/A</v>
      </c>
      <c r="M406" s="1288" t="e">
        <v>#N/A</v>
      </c>
      <c r="N406" s="1285" t="e">
        <v>#N/A</v>
      </c>
      <c r="O406" s="1290" t="e">
        <v>#N/A</v>
      </c>
      <c r="P406" s="1288" t="e">
        <v>#N/A</v>
      </c>
      <c r="Q406" s="1286" t="e">
        <v>#N/A</v>
      </c>
      <c r="R406" s="1290" t="e">
        <v>#N/A</v>
      </c>
      <c r="S406" s="1301" t="e">
        <v>#N/A</v>
      </c>
    </row>
    <row r="407" spans="1:19" x14ac:dyDescent="0.2">
      <c r="A407" s="453">
        <f t="shared" si="6"/>
        <v>2027.02</v>
      </c>
      <c r="B407" s="1286" t="e">
        <v>#N/A</v>
      </c>
      <c r="C407" s="1290" t="e">
        <v>#N/A</v>
      </c>
      <c r="D407" s="1288" t="e">
        <v>#N/A</v>
      </c>
      <c r="E407" s="1286" t="e">
        <v>#N/A</v>
      </c>
      <c r="F407" s="1290" t="e">
        <v>#N/A</v>
      </c>
      <c r="G407" s="1288" t="e">
        <v>#N/A</v>
      </c>
      <c r="H407" s="1285" t="e">
        <v>#N/A</v>
      </c>
      <c r="I407" s="1290" t="e">
        <v>#N/A</v>
      </c>
      <c r="J407" s="1288" t="e">
        <v>#N/A</v>
      </c>
      <c r="K407" s="1286" t="e">
        <v>#N/A</v>
      </c>
      <c r="L407" s="1290" t="e">
        <v>#N/A</v>
      </c>
      <c r="M407" s="1288" t="e">
        <v>#N/A</v>
      </c>
      <c r="N407" s="1285" t="e">
        <v>#N/A</v>
      </c>
      <c r="O407" s="1290" t="e">
        <v>#N/A</v>
      </c>
      <c r="P407" s="1288" t="e">
        <v>#N/A</v>
      </c>
      <c r="Q407" s="1286" t="e">
        <v>#N/A</v>
      </c>
      <c r="R407" s="1290" t="e">
        <v>#N/A</v>
      </c>
      <c r="S407" s="1301" t="e">
        <v>#N/A</v>
      </c>
    </row>
    <row r="408" spans="1:19" x14ac:dyDescent="0.2">
      <c r="A408" s="453">
        <f t="shared" si="6"/>
        <v>2027.03</v>
      </c>
      <c r="B408" s="1286" t="e">
        <v>#N/A</v>
      </c>
      <c r="C408" s="1290" t="e">
        <v>#N/A</v>
      </c>
      <c r="D408" s="1288" t="e">
        <v>#N/A</v>
      </c>
      <c r="E408" s="1286" t="e">
        <v>#N/A</v>
      </c>
      <c r="F408" s="1290" t="e">
        <v>#N/A</v>
      </c>
      <c r="G408" s="1288" t="e">
        <v>#N/A</v>
      </c>
      <c r="H408" s="1285" t="e">
        <v>#N/A</v>
      </c>
      <c r="I408" s="1290" t="e">
        <v>#N/A</v>
      </c>
      <c r="J408" s="1288" t="e">
        <v>#N/A</v>
      </c>
      <c r="K408" s="1286" t="e">
        <v>#N/A</v>
      </c>
      <c r="L408" s="1290" t="e">
        <v>#N/A</v>
      </c>
      <c r="M408" s="1288" t="e">
        <v>#N/A</v>
      </c>
      <c r="N408" s="1285" t="e">
        <v>#N/A</v>
      </c>
      <c r="O408" s="1290" t="e">
        <v>#N/A</v>
      </c>
      <c r="P408" s="1288" t="e">
        <v>#N/A</v>
      </c>
      <c r="Q408" s="1286" t="e">
        <v>#N/A</v>
      </c>
      <c r="R408" s="1290" t="e">
        <v>#N/A</v>
      </c>
      <c r="S408" s="1301" t="e">
        <v>#N/A</v>
      </c>
    </row>
    <row r="409" spans="1:19" x14ac:dyDescent="0.2">
      <c r="A409" s="453">
        <f t="shared" si="6"/>
        <v>2027.04</v>
      </c>
      <c r="B409" s="1286" t="e">
        <v>#N/A</v>
      </c>
      <c r="C409" s="1290" t="e">
        <v>#N/A</v>
      </c>
      <c r="D409" s="1288" t="e">
        <v>#N/A</v>
      </c>
      <c r="E409" s="1286" t="e">
        <v>#N/A</v>
      </c>
      <c r="F409" s="1290" t="e">
        <v>#N/A</v>
      </c>
      <c r="G409" s="1288" t="e">
        <v>#N/A</v>
      </c>
      <c r="H409" s="1285" t="e">
        <v>#N/A</v>
      </c>
      <c r="I409" s="1290" t="e">
        <v>#N/A</v>
      </c>
      <c r="J409" s="1288" t="e">
        <v>#N/A</v>
      </c>
      <c r="K409" s="1286" t="e">
        <v>#N/A</v>
      </c>
      <c r="L409" s="1290" t="e">
        <v>#N/A</v>
      </c>
      <c r="M409" s="1288" t="e">
        <v>#N/A</v>
      </c>
      <c r="N409" s="1285" t="e">
        <v>#N/A</v>
      </c>
      <c r="O409" s="1290" t="e">
        <v>#N/A</v>
      </c>
      <c r="P409" s="1288" t="e">
        <v>#N/A</v>
      </c>
      <c r="Q409" s="1286" t="e">
        <v>#N/A</v>
      </c>
      <c r="R409" s="1290" t="e">
        <v>#N/A</v>
      </c>
      <c r="S409" s="1301" t="e">
        <v>#N/A</v>
      </c>
    </row>
    <row r="410" spans="1:19" x14ac:dyDescent="0.2">
      <c r="A410" s="453">
        <f t="shared" si="6"/>
        <v>2027.05</v>
      </c>
      <c r="B410" s="1286" t="e">
        <v>#N/A</v>
      </c>
      <c r="C410" s="1290" t="e">
        <v>#N/A</v>
      </c>
      <c r="D410" s="1288" t="e">
        <v>#N/A</v>
      </c>
      <c r="E410" s="1286" t="e">
        <v>#N/A</v>
      </c>
      <c r="F410" s="1290" t="e">
        <v>#N/A</v>
      </c>
      <c r="G410" s="1288" t="e">
        <v>#N/A</v>
      </c>
      <c r="H410" s="1285" t="e">
        <v>#N/A</v>
      </c>
      <c r="I410" s="1290" t="e">
        <v>#N/A</v>
      </c>
      <c r="J410" s="1288" t="e">
        <v>#N/A</v>
      </c>
      <c r="K410" s="1286" t="e">
        <v>#N/A</v>
      </c>
      <c r="L410" s="1290" t="e">
        <v>#N/A</v>
      </c>
      <c r="M410" s="1288" t="e">
        <v>#N/A</v>
      </c>
      <c r="N410" s="1285" t="e">
        <v>#N/A</v>
      </c>
      <c r="O410" s="1290" t="e">
        <v>#N/A</v>
      </c>
      <c r="P410" s="1288" t="e">
        <v>#N/A</v>
      </c>
      <c r="Q410" s="1286" t="e">
        <v>#N/A</v>
      </c>
      <c r="R410" s="1290" t="e">
        <v>#N/A</v>
      </c>
      <c r="S410" s="1301" t="e">
        <v>#N/A</v>
      </c>
    </row>
    <row r="411" spans="1:19" x14ac:dyDescent="0.2">
      <c r="A411" s="453">
        <f t="shared" si="6"/>
        <v>2027.06</v>
      </c>
      <c r="B411" s="1286" t="e">
        <v>#N/A</v>
      </c>
      <c r="C411" s="1290" t="e">
        <v>#N/A</v>
      </c>
      <c r="D411" s="1288" t="e">
        <v>#N/A</v>
      </c>
      <c r="E411" s="1286" t="e">
        <v>#N/A</v>
      </c>
      <c r="F411" s="1290" t="e">
        <v>#N/A</v>
      </c>
      <c r="G411" s="1288" t="e">
        <v>#N/A</v>
      </c>
      <c r="H411" s="1285" t="e">
        <v>#N/A</v>
      </c>
      <c r="I411" s="1290" t="e">
        <v>#N/A</v>
      </c>
      <c r="J411" s="1288" t="e">
        <v>#N/A</v>
      </c>
      <c r="K411" s="1286" t="e">
        <v>#N/A</v>
      </c>
      <c r="L411" s="1290" t="e">
        <v>#N/A</v>
      </c>
      <c r="M411" s="1288" t="e">
        <v>#N/A</v>
      </c>
      <c r="N411" s="1285" t="e">
        <v>#N/A</v>
      </c>
      <c r="O411" s="1290" t="e">
        <v>#N/A</v>
      </c>
      <c r="P411" s="1288" t="e">
        <v>#N/A</v>
      </c>
      <c r="Q411" s="1286" t="e">
        <v>#N/A</v>
      </c>
      <c r="R411" s="1290" t="e">
        <v>#N/A</v>
      </c>
      <c r="S411" s="1301" t="e">
        <v>#N/A</v>
      </c>
    </row>
    <row r="412" spans="1:19" x14ac:dyDescent="0.2">
      <c r="A412" s="453">
        <f t="shared" si="6"/>
        <v>2027.07</v>
      </c>
      <c r="B412" s="1286" t="e">
        <v>#N/A</v>
      </c>
      <c r="C412" s="1290" t="e">
        <v>#N/A</v>
      </c>
      <c r="D412" s="1288" t="e">
        <v>#N/A</v>
      </c>
      <c r="E412" s="1286" t="e">
        <v>#N/A</v>
      </c>
      <c r="F412" s="1290" t="e">
        <v>#N/A</v>
      </c>
      <c r="G412" s="1288" t="e">
        <v>#N/A</v>
      </c>
      <c r="H412" s="1285" t="e">
        <v>#N/A</v>
      </c>
      <c r="I412" s="1290" t="e">
        <v>#N/A</v>
      </c>
      <c r="J412" s="1288" t="e">
        <v>#N/A</v>
      </c>
      <c r="K412" s="1286" t="e">
        <v>#N/A</v>
      </c>
      <c r="L412" s="1290" t="e">
        <v>#N/A</v>
      </c>
      <c r="M412" s="1288" t="e">
        <v>#N/A</v>
      </c>
      <c r="N412" s="1285" t="e">
        <v>#N/A</v>
      </c>
      <c r="O412" s="1290" t="e">
        <v>#N/A</v>
      </c>
      <c r="P412" s="1288" t="e">
        <v>#N/A</v>
      </c>
      <c r="Q412" s="1286" t="e">
        <v>#N/A</v>
      </c>
      <c r="R412" s="1290" t="e">
        <v>#N/A</v>
      </c>
      <c r="S412" s="1301" t="e">
        <v>#N/A</v>
      </c>
    </row>
    <row r="413" spans="1:19" x14ac:dyDescent="0.2">
      <c r="A413" s="453">
        <f t="shared" si="6"/>
        <v>2027.08</v>
      </c>
      <c r="B413" s="1286" t="e">
        <v>#N/A</v>
      </c>
      <c r="C413" s="1290" t="e">
        <v>#N/A</v>
      </c>
      <c r="D413" s="1288" t="e">
        <v>#N/A</v>
      </c>
      <c r="E413" s="1286" t="e">
        <v>#N/A</v>
      </c>
      <c r="F413" s="1290" t="e">
        <v>#N/A</v>
      </c>
      <c r="G413" s="1288" t="e">
        <v>#N/A</v>
      </c>
      <c r="H413" s="1285" t="e">
        <v>#N/A</v>
      </c>
      <c r="I413" s="1290" t="e">
        <v>#N/A</v>
      </c>
      <c r="J413" s="1288" t="e">
        <v>#N/A</v>
      </c>
      <c r="K413" s="1286" t="e">
        <v>#N/A</v>
      </c>
      <c r="L413" s="1290" t="e">
        <v>#N/A</v>
      </c>
      <c r="M413" s="1288" t="e">
        <v>#N/A</v>
      </c>
      <c r="N413" s="1285" t="e">
        <v>#N/A</v>
      </c>
      <c r="O413" s="1290" t="e">
        <v>#N/A</v>
      </c>
      <c r="P413" s="1288" t="e">
        <v>#N/A</v>
      </c>
      <c r="Q413" s="1286" t="e">
        <v>#N/A</v>
      </c>
      <c r="R413" s="1290" t="e">
        <v>#N/A</v>
      </c>
      <c r="S413" s="1301" t="e">
        <v>#N/A</v>
      </c>
    </row>
    <row r="414" spans="1:19" x14ac:dyDescent="0.2">
      <c r="A414" s="453">
        <f t="shared" si="6"/>
        <v>2027.09</v>
      </c>
      <c r="B414" s="1286" t="e">
        <v>#N/A</v>
      </c>
      <c r="C414" s="1290" t="e">
        <v>#N/A</v>
      </c>
      <c r="D414" s="1288" t="e">
        <v>#N/A</v>
      </c>
      <c r="E414" s="1286" t="e">
        <v>#N/A</v>
      </c>
      <c r="F414" s="1290" t="e">
        <v>#N/A</v>
      </c>
      <c r="G414" s="1288" t="e">
        <v>#N/A</v>
      </c>
      <c r="H414" s="1285" t="e">
        <v>#N/A</v>
      </c>
      <c r="I414" s="1290" t="e">
        <v>#N/A</v>
      </c>
      <c r="J414" s="1288" t="e">
        <v>#N/A</v>
      </c>
      <c r="K414" s="1286" t="e">
        <v>#N/A</v>
      </c>
      <c r="L414" s="1290" t="e">
        <v>#N/A</v>
      </c>
      <c r="M414" s="1288" t="e">
        <v>#N/A</v>
      </c>
      <c r="N414" s="1285" t="e">
        <v>#N/A</v>
      </c>
      <c r="O414" s="1290" t="e">
        <v>#N/A</v>
      </c>
      <c r="P414" s="1288" t="e">
        <v>#N/A</v>
      </c>
      <c r="Q414" s="1286" t="e">
        <v>#N/A</v>
      </c>
      <c r="R414" s="1290" t="e">
        <v>#N/A</v>
      </c>
      <c r="S414" s="1301" t="e">
        <v>#N/A</v>
      </c>
    </row>
    <row r="415" spans="1:19" x14ac:dyDescent="0.2">
      <c r="A415" s="453">
        <f t="shared" si="6"/>
        <v>2027.1</v>
      </c>
      <c r="B415" s="1286" t="e">
        <v>#N/A</v>
      </c>
      <c r="C415" s="1290" t="e">
        <v>#N/A</v>
      </c>
      <c r="D415" s="1288" t="e">
        <v>#N/A</v>
      </c>
      <c r="E415" s="1286" t="e">
        <v>#N/A</v>
      </c>
      <c r="F415" s="1290" t="e">
        <v>#N/A</v>
      </c>
      <c r="G415" s="1288" t="e">
        <v>#N/A</v>
      </c>
      <c r="H415" s="1285" t="e">
        <v>#N/A</v>
      </c>
      <c r="I415" s="1290" t="e">
        <v>#N/A</v>
      </c>
      <c r="J415" s="1288" t="e">
        <v>#N/A</v>
      </c>
      <c r="K415" s="1286" t="e">
        <v>#N/A</v>
      </c>
      <c r="L415" s="1290" t="e">
        <v>#N/A</v>
      </c>
      <c r="M415" s="1288" t="e">
        <v>#N/A</v>
      </c>
      <c r="N415" s="1285" t="e">
        <v>#N/A</v>
      </c>
      <c r="O415" s="1290" t="e">
        <v>#N/A</v>
      </c>
      <c r="P415" s="1288" t="e">
        <v>#N/A</v>
      </c>
      <c r="Q415" s="1286" t="e">
        <v>#N/A</v>
      </c>
      <c r="R415" s="1290" t="e">
        <v>#N/A</v>
      </c>
      <c r="S415" s="1301" t="e">
        <v>#N/A</v>
      </c>
    </row>
    <row r="416" spans="1:19" x14ac:dyDescent="0.2">
      <c r="A416" s="453">
        <f t="shared" si="6"/>
        <v>2027.11</v>
      </c>
      <c r="B416" s="1286" t="e">
        <v>#N/A</v>
      </c>
      <c r="C416" s="1290" t="e">
        <v>#N/A</v>
      </c>
      <c r="D416" s="1288" t="e">
        <v>#N/A</v>
      </c>
      <c r="E416" s="1286" t="e">
        <v>#N/A</v>
      </c>
      <c r="F416" s="1290" t="e">
        <v>#N/A</v>
      </c>
      <c r="G416" s="1288" t="e">
        <v>#N/A</v>
      </c>
      <c r="H416" s="1285" t="e">
        <v>#N/A</v>
      </c>
      <c r="I416" s="1290" t="e">
        <v>#N/A</v>
      </c>
      <c r="J416" s="1288" t="e">
        <v>#N/A</v>
      </c>
      <c r="K416" s="1286" t="e">
        <v>#N/A</v>
      </c>
      <c r="L416" s="1290" t="e">
        <v>#N/A</v>
      </c>
      <c r="M416" s="1288" t="e">
        <v>#N/A</v>
      </c>
      <c r="N416" s="1285" t="e">
        <v>#N/A</v>
      </c>
      <c r="O416" s="1290" t="e">
        <v>#N/A</v>
      </c>
      <c r="P416" s="1288" t="e">
        <v>#N/A</v>
      </c>
      <c r="Q416" s="1286" t="e">
        <v>#N/A</v>
      </c>
      <c r="R416" s="1290" t="e">
        <v>#N/A</v>
      </c>
      <c r="S416" s="1301" t="e">
        <v>#N/A</v>
      </c>
    </row>
    <row r="417" spans="1:19" x14ac:dyDescent="0.2">
      <c r="A417" s="453">
        <f t="shared" si="6"/>
        <v>2027.12</v>
      </c>
      <c r="B417" s="1286" t="e">
        <v>#N/A</v>
      </c>
      <c r="C417" s="1290" t="e">
        <v>#N/A</v>
      </c>
      <c r="D417" s="1288" t="e">
        <v>#N/A</v>
      </c>
      <c r="E417" s="1286" t="e">
        <v>#N/A</v>
      </c>
      <c r="F417" s="1290" t="e">
        <v>#N/A</v>
      </c>
      <c r="G417" s="1288" t="e">
        <v>#N/A</v>
      </c>
      <c r="H417" s="1285" t="e">
        <v>#N/A</v>
      </c>
      <c r="I417" s="1290" t="e">
        <v>#N/A</v>
      </c>
      <c r="J417" s="1288" t="e">
        <v>#N/A</v>
      </c>
      <c r="K417" s="1286" t="e">
        <v>#N/A</v>
      </c>
      <c r="L417" s="1290" t="e">
        <v>#N/A</v>
      </c>
      <c r="M417" s="1288" t="e">
        <v>#N/A</v>
      </c>
      <c r="N417" s="1285" t="e">
        <v>#N/A</v>
      </c>
      <c r="O417" s="1290" t="e">
        <v>#N/A</v>
      </c>
      <c r="P417" s="1288" t="e">
        <v>#N/A</v>
      </c>
      <c r="Q417" s="1286" t="e">
        <v>#N/A</v>
      </c>
      <c r="R417" s="1290" t="e">
        <v>#N/A</v>
      </c>
      <c r="S417" s="1301" t="e">
        <v>#N/A</v>
      </c>
    </row>
    <row r="418" spans="1:19" x14ac:dyDescent="0.2">
      <c r="A418" s="453">
        <f t="shared" si="6"/>
        <v>2028.01</v>
      </c>
      <c r="B418" s="1286" t="e">
        <v>#N/A</v>
      </c>
      <c r="C418" s="1290" t="e">
        <v>#N/A</v>
      </c>
      <c r="D418" s="1288" t="e">
        <v>#N/A</v>
      </c>
      <c r="E418" s="1286" t="e">
        <v>#N/A</v>
      </c>
      <c r="F418" s="1290" t="e">
        <v>#N/A</v>
      </c>
      <c r="G418" s="1288" t="e">
        <v>#N/A</v>
      </c>
      <c r="H418" s="1285" t="e">
        <v>#N/A</v>
      </c>
      <c r="I418" s="1290" t="e">
        <v>#N/A</v>
      </c>
      <c r="J418" s="1288" t="e">
        <v>#N/A</v>
      </c>
      <c r="K418" s="1286" t="e">
        <v>#N/A</v>
      </c>
      <c r="L418" s="1290" t="e">
        <v>#N/A</v>
      </c>
      <c r="M418" s="1288" t="e">
        <v>#N/A</v>
      </c>
      <c r="N418" s="1285" t="e">
        <v>#N/A</v>
      </c>
      <c r="O418" s="1290" t="e">
        <v>#N/A</v>
      </c>
      <c r="P418" s="1288" t="e">
        <v>#N/A</v>
      </c>
      <c r="Q418" s="1286" t="e">
        <v>#N/A</v>
      </c>
      <c r="R418" s="1290" t="e">
        <v>#N/A</v>
      </c>
      <c r="S418" s="1301" t="e">
        <v>#N/A</v>
      </c>
    </row>
    <row r="419" spans="1:19" x14ac:dyDescent="0.2">
      <c r="A419" s="453">
        <f t="shared" si="6"/>
        <v>2028.02</v>
      </c>
      <c r="B419" s="1286" t="e">
        <v>#N/A</v>
      </c>
      <c r="C419" s="1290" t="e">
        <v>#N/A</v>
      </c>
      <c r="D419" s="1288" t="e">
        <v>#N/A</v>
      </c>
      <c r="E419" s="1286" t="e">
        <v>#N/A</v>
      </c>
      <c r="F419" s="1290" t="e">
        <v>#N/A</v>
      </c>
      <c r="G419" s="1288" t="e">
        <v>#N/A</v>
      </c>
      <c r="H419" s="1285" t="e">
        <v>#N/A</v>
      </c>
      <c r="I419" s="1290" t="e">
        <v>#N/A</v>
      </c>
      <c r="J419" s="1288" t="e">
        <v>#N/A</v>
      </c>
      <c r="K419" s="1286" t="e">
        <v>#N/A</v>
      </c>
      <c r="L419" s="1290" t="e">
        <v>#N/A</v>
      </c>
      <c r="M419" s="1288" t="e">
        <v>#N/A</v>
      </c>
      <c r="N419" s="1285" t="e">
        <v>#N/A</v>
      </c>
      <c r="O419" s="1290" t="e">
        <v>#N/A</v>
      </c>
      <c r="P419" s="1288" t="e">
        <v>#N/A</v>
      </c>
      <c r="Q419" s="1286" t="e">
        <v>#N/A</v>
      </c>
      <c r="R419" s="1290" t="e">
        <v>#N/A</v>
      </c>
      <c r="S419" s="1301" t="e">
        <v>#N/A</v>
      </c>
    </row>
    <row r="420" spans="1:19" x14ac:dyDescent="0.2">
      <c r="A420" s="453">
        <f t="shared" si="6"/>
        <v>2028.03</v>
      </c>
      <c r="B420" s="1286" t="e">
        <v>#N/A</v>
      </c>
      <c r="C420" s="1290" t="e">
        <v>#N/A</v>
      </c>
      <c r="D420" s="1288" t="e">
        <v>#N/A</v>
      </c>
      <c r="E420" s="1286" t="e">
        <v>#N/A</v>
      </c>
      <c r="F420" s="1290" t="e">
        <v>#N/A</v>
      </c>
      <c r="G420" s="1288" t="e">
        <v>#N/A</v>
      </c>
      <c r="H420" s="1285" t="e">
        <v>#N/A</v>
      </c>
      <c r="I420" s="1290" t="e">
        <v>#N/A</v>
      </c>
      <c r="J420" s="1288" t="e">
        <v>#N/A</v>
      </c>
      <c r="K420" s="1286" t="e">
        <v>#N/A</v>
      </c>
      <c r="L420" s="1290" t="e">
        <v>#N/A</v>
      </c>
      <c r="M420" s="1288" t="e">
        <v>#N/A</v>
      </c>
      <c r="N420" s="1285" t="e">
        <v>#N/A</v>
      </c>
      <c r="O420" s="1290" t="e">
        <v>#N/A</v>
      </c>
      <c r="P420" s="1288" t="e">
        <v>#N/A</v>
      </c>
      <c r="Q420" s="1286" t="e">
        <v>#N/A</v>
      </c>
      <c r="R420" s="1290" t="e">
        <v>#N/A</v>
      </c>
      <c r="S420" s="1301" t="e">
        <v>#N/A</v>
      </c>
    </row>
    <row r="421" spans="1:19" x14ac:dyDescent="0.2">
      <c r="A421" s="453">
        <f t="shared" si="6"/>
        <v>2028.04</v>
      </c>
      <c r="B421" s="1286" t="e">
        <v>#N/A</v>
      </c>
      <c r="C421" s="1290" t="e">
        <v>#N/A</v>
      </c>
      <c r="D421" s="1288" t="e">
        <v>#N/A</v>
      </c>
      <c r="E421" s="1286" t="e">
        <v>#N/A</v>
      </c>
      <c r="F421" s="1290" t="e">
        <v>#N/A</v>
      </c>
      <c r="G421" s="1288" t="e">
        <v>#N/A</v>
      </c>
      <c r="H421" s="1285" t="e">
        <v>#N/A</v>
      </c>
      <c r="I421" s="1290" t="e">
        <v>#N/A</v>
      </c>
      <c r="J421" s="1288" t="e">
        <v>#N/A</v>
      </c>
      <c r="K421" s="1286" t="e">
        <v>#N/A</v>
      </c>
      <c r="L421" s="1290" t="e">
        <v>#N/A</v>
      </c>
      <c r="M421" s="1288" t="e">
        <v>#N/A</v>
      </c>
      <c r="N421" s="1285" t="e">
        <v>#N/A</v>
      </c>
      <c r="O421" s="1290" t="e">
        <v>#N/A</v>
      </c>
      <c r="P421" s="1288" t="e">
        <v>#N/A</v>
      </c>
      <c r="Q421" s="1286" t="e">
        <v>#N/A</v>
      </c>
      <c r="R421" s="1290" t="e">
        <v>#N/A</v>
      </c>
      <c r="S421" s="1301" t="e">
        <v>#N/A</v>
      </c>
    </row>
    <row r="422" spans="1:19" x14ac:dyDescent="0.2">
      <c r="A422" s="453">
        <f t="shared" si="6"/>
        <v>2028.05</v>
      </c>
      <c r="B422" s="1286" t="e">
        <v>#N/A</v>
      </c>
      <c r="C422" s="1290" t="e">
        <v>#N/A</v>
      </c>
      <c r="D422" s="1288" t="e">
        <v>#N/A</v>
      </c>
      <c r="E422" s="1286" t="e">
        <v>#N/A</v>
      </c>
      <c r="F422" s="1290" t="e">
        <v>#N/A</v>
      </c>
      <c r="G422" s="1288" t="e">
        <v>#N/A</v>
      </c>
      <c r="H422" s="1285" t="e">
        <v>#N/A</v>
      </c>
      <c r="I422" s="1290" t="e">
        <v>#N/A</v>
      </c>
      <c r="J422" s="1288" t="e">
        <v>#N/A</v>
      </c>
      <c r="K422" s="1286" t="e">
        <v>#N/A</v>
      </c>
      <c r="L422" s="1290" t="e">
        <v>#N/A</v>
      </c>
      <c r="M422" s="1288" t="e">
        <v>#N/A</v>
      </c>
      <c r="N422" s="1285" t="e">
        <v>#N/A</v>
      </c>
      <c r="O422" s="1290" t="e">
        <v>#N/A</v>
      </c>
      <c r="P422" s="1288" t="e">
        <v>#N/A</v>
      </c>
      <c r="Q422" s="1286" t="e">
        <v>#N/A</v>
      </c>
      <c r="R422" s="1290" t="e">
        <v>#N/A</v>
      </c>
      <c r="S422" s="1301" t="e">
        <v>#N/A</v>
      </c>
    </row>
    <row r="423" spans="1:19" x14ac:dyDescent="0.2">
      <c r="A423" s="453">
        <f t="shared" si="6"/>
        <v>2028.06</v>
      </c>
      <c r="B423" s="1286" t="e">
        <v>#N/A</v>
      </c>
      <c r="C423" s="1290" t="e">
        <v>#N/A</v>
      </c>
      <c r="D423" s="1288" t="e">
        <v>#N/A</v>
      </c>
      <c r="E423" s="1286" t="e">
        <v>#N/A</v>
      </c>
      <c r="F423" s="1290" t="e">
        <v>#N/A</v>
      </c>
      <c r="G423" s="1288" t="e">
        <v>#N/A</v>
      </c>
      <c r="H423" s="1285" t="e">
        <v>#N/A</v>
      </c>
      <c r="I423" s="1290" t="e">
        <v>#N/A</v>
      </c>
      <c r="J423" s="1288" t="e">
        <v>#N/A</v>
      </c>
      <c r="K423" s="1286" t="e">
        <v>#N/A</v>
      </c>
      <c r="L423" s="1290" t="e">
        <v>#N/A</v>
      </c>
      <c r="M423" s="1288" t="e">
        <v>#N/A</v>
      </c>
      <c r="N423" s="1285" t="e">
        <v>#N/A</v>
      </c>
      <c r="O423" s="1290" t="e">
        <v>#N/A</v>
      </c>
      <c r="P423" s="1288" t="e">
        <v>#N/A</v>
      </c>
      <c r="Q423" s="1286" t="e">
        <v>#N/A</v>
      </c>
      <c r="R423" s="1290" t="e">
        <v>#N/A</v>
      </c>
      <c r="S423" s="1301" t="e">
        <v>#N/A</v>
      </c>
    </row>
    <row r="424" spans="1:19" x14ac:dyDescent="0.2">
      <c r="A424" s="453">
        <f t="shared" si="6"/>
        <v>2028.07</v>
      </c>
      <c r="B424" s="1286" t="e">
        <v>#N/A</v>
      </c>
      <c r="C424" s="1290" t="e">
        <v>#N/A</v>
      </c>
      <c r="D424" s="1288" t="e">
        <v>#N/A</v>
      </c>
      <c r="E424" s="1286" t="e">
        <v>#N/A</v>
      </c>
      <c r="F424" s="1290" t="e">
        <v>#N/A</v>
      </c>
      <c r="G424" s="1288" t="e">
        <v>#N/A</v>
      </c>
      <c r="H424" s="1285" t="e">
        <v>#N/A</v>
      </c>
      <c r="I424" s="1290" t="e">
        <v>#N/A</v>
      </c>
      <c r="J424" s="1288" t="e">
        <v>#N/A</v>
      </c>
      <c r="K424" s="1286" t="e">
        <v>#N/A</v>
      </c>
      <c r="L424" s="1290" t="e">
        <v>#N/A</v>
      </c>
      <c r="M424" s="1288" t="e">
        <v>#N/A</v>
      </c>
      <c r="N424" s="1285" t="e">
        <v>#N/A</v>
      </c>
      <c r="O424" s="1290" t="e">
        <v>#N/A</v>
      </c>
      <c r="P424" s="1288" t="e">
        <v>#N/A</v>
      </c>
      <c r="Q424" s="1286" t="e">
        <v>#N/A</v>
      </c>
      <c r="R424" s="1290" t="e">
        <v>#N/A</v>
      </c>
      <c r="S424" s="1301" t="e">
        <v>#N/A</v>
      </c>
    </row>
    <row r="425" spans="1:19" x14ac:dyDescent="0.2">
      <c r="A425" s="453">
        <f t="shared" si="6"/>
        <v>2028.08</v>
      </c>
      <c r="B425" s="1286" t="e">
        <v>#N/A</v>
      </c>
      <c r="C425" s="1290" t="e">
        <v>#N/A</v>
      </c>
      <c r="D425" s="1288" t="e">
        <v>#N/A</v>
      </c>
      <c r="E425" s="1286" t="e">
        <v>#N/A</v>
      </c>
      <c r="F425" s="1290" t="e">
        <v>#N/A</v>
      </c>
      <c r="G425" s="1288" t="e">
        <v>#N/A</v>
      </c>
      <c r="H425" s="1285" t="e">
        <v>#N/A</v>
      </c>
      <c r="I425" s="1290" t="e">
        <v>#N/A</v>
      </c>
      <c r="J425" s="1288" t="e">
        <v>#N/A</v>
      </c>
      <c r="K425" s="1286" t="e">
        <v>#N/A</v>
      </c>
      <c r="L425" s="1290" t="e">
        <v>#N/A</v>
      </c>
      <c r="M425" s="1288" t="e">
        <v>#N/A</v>
      </c>
      <c r="N425" s="1285" t="e">
        <v>#N/A</v>
      </c>
      <c r="O425" s="1290" t="e">
        <v>#N/A</v>
      </c>
      <c r="P425" s="1288" t="e">
        <v>#N/A</v>
      </c>
      <c r="Q425" s="1286" t="e">
        <v>#N/A</v>
      </c>
      <c r="R425" s="1290" t="e">
        <v>#N/A</v>
      </c>
      <c r="S425" s="1301" t="e">
        <v>#N/A</v>
      </c>
    </row>
    <row r="426" spans="1:19" x14ac:dyDescent="0.2">
      <c r="A426" s="453">
        <f t="shared" si="6"/>
        <v>2028.09</v>
      </c>
      <c r="B426" s="1286" t="e">
        <v>#N/A</v>
      </c>
      <c r="C426" s="1290" t="e">
        <v>#N/A</v>
      </c>
      <c r="D426" s="1288" t="e">
        <v>#N/A</v>
      </c>
      <c r="E426" s="1286" t="e">
        <v>#N/A</v>
      </c>
      <c r="F426" s="1290" t="e">
        <v>#N/A</v>
      </c>
      <c r="G426" s="1288" t="e">
        <v>#N/A</v>
      </c>
      <c r="H426" s="1285" t="e">
        <v>#N/A</v>
      </c>
      <c r="I426" s="1290" t="e">
        <v>#N/A</v>
      </c>
      <c r="J426" s="1288" t="e">
        <v>#N/A</v>
      </c>
      <c r="K426" s="1286" t="e">
        <v>#N/A</v>
      </c>
      <c r="L426" s="1290" t="e">
        <v>#N/A</v>
      </c>
      <c r="M426" s="1288" t="e">
        <v>#N/A</v>
      </c>
      <c r="N426" s="1285" t="e">
        <v>#N/A</v>
      </c>
      <c r="O426" s="1290" t="e">
        <v>#N/A</v>
      </c>
      <c r="P426" s="1288" t="e">
        <v>#N/A</v>
      </c>
      <c r="Q426" s="1286" t="e">
        <v>#N/A</v>
      </c>
      <c r="R426" s="1290" t="e">
        <v>#N/A</v>
      </c>
      <c r="S426" s="1301" t="e">
        <v>#N/A</v>
      </c>
    </row>
    <row r="427" spans="1:19" x14ac:dyDescent="0.2">
      <c r="A427" s="453">
        <f t="shared" si="6"/>
        <v>2028.1</v>
      </c>
      <c r="B427" s="1286" t="e">
        <v>#N/A</v>
      </c>
      <c r="C427" s="1290" t="e">
        <v>#N/A</v>
      </c>
      <c r="D427" s="1288" t="e">
        <v>#N/A</v>
      </c>
      <c r="E427" s="1286" t="e">
        <v>#N/A</v>
      </c>
      <c r="F427" s="1290" t="e">
        <v>#N/A</v>
      </c>
      <c r="G427" s="1288" t="e">
        <v>#N/A</v>
      </c>
      <c r="H427" s="1285" t="e">
        <v>#N/A</v>
      </c>
      <c r="I427" s="1290" t="e">
        <v>#N/A</v>
      </c>
      <c r="J427" s="1288" t="e">
        <v>#N/A</v>
      </c>
      <c r="K427" s="1286" t="e">
        <v>#N/A</v>
      </c>
      <c r="L427" s="1290" t="e">
        <v>#N/A</v>
      </c>
      <c r="M427" s="1288" t="e">
        <v>#N/A</v>
      </c>
      <c r="N427" s="1285" t="e">
        <v>#N/A</v>
      </c>
      <c r="O427" s="1290" t="e">
        <v>#N/A</v>
      </c>
      <c r="P427" s="1288" t="e">
        <v>#N/A</v>
      </c>
      <c r="Q427" s="1286" t="e">
        <v>#N/A</v>
      </c>
      <c r="R427" s="1290" t="e">
        <v>#N/A</v>
      </c>
      <c r="S427" s="1301" t="e">
        <v>#N/A</v>
      </c>
    </row>
    <row r="428" spans="1:19" x14ac:dyDescent="0.2">
      <c r="A428" s="453">
        <f t="shared" si="6"/>
        <v>2028.11</v>
      </c>
      <c r="B428" s="1286" t="e">
        <v>#N/A</v>
      </c>
      <c r="C428" s="1290" t="e">
        <v>#N/A</v>
      </c>
      <c r="D428" s="1288" t="e">
        <v>#N/A</v>
      </c>
      <c r="E428" s="1286" t="e">
        <v>#N/A</v>
      </c>
      <c r="F428" s="1290" t="e">
        <v>#N/A</v>
      </c>
      <c r="G428" s="1288" t="e">
        <v>#N/A</v>
      </c>
      <c r="H428" s="1285" t="e">
        <v>#N/A</v>
      </c>
      <c r="I428" s="1290" t="e">
        <v>#N/A</v>
      </c>
      <c r="J428" s="1288" t="e">
        <v>#N/A</v>
      </c>
      <c r="K428" s="1286" t="e">
        <v>#N/A</v>
      </c>
      <c r="L428" s="1290" t="e">
        <v>#N/A</v>
      </c>
      <c r="M428" s="1288" t="e">
        <v>#N/A</v>
      </c>
      <c r="N428" s="1285" t="e">
        <v>#N/A</v>
      </c>
      <c r="O428" s="1290" t="e">
        <v>#N/A</v>
      </c>
      <c r="P428" s="1288" t="e">
        <v>#N/A</v>
      </c>
      <c r="Q428" s="1286" t="e">
        <v>#N/A</v>
      </c>
      <c r="R428" s="1290" t="e">
        <v>#N/A</v>
      </c>
      <c r="S428" s="1301" t="e">
        <v>#N/A</v>
      </c>
    </row>
    <row r="429" spans="1:19" x14ac:dyDescent="0.2">
      <c r="A429" s="453">
        <f t="shared" si="6"/>
        <v>2028.12</v>
      </c>
      <c r="B429" s="1286" t="e">
        <v>#N/A</v>
      </c>
      <c r="C429" s="1290" t="e">
        <v>#N/A</v>
      </c>
      <c r="D429" s="1288" t="e">
        <v>#N/A</v>
      </c>
      <c r="E429" s="1286" t="e">
        <v>#N/A</v>
      </c>
      <c r="F429" s="1290" t="e">
        <v>#N/A</v>
      </c>
      <c r="G429" s="1288" t="e">
        <v>#N/A</v>
      </c>
      <c r="H429" s="1285" t="e">
        <v>#N/A</v>
      </c>
      <c r="I429" s="1290" t="e">
        <v>#N/A</v>
      </c>
      <c r="J429" s="1288" t="e">
        <v>#N/A</v>
      </c>
      <c r="K429" s="1286" t="e">
        <v>#N/A</v>
      </c>
      <c r="L429" s="1290" t="e">
        <v>#N/A</v>
      </c>
      <c r="M429" s="1288" t="e">
        <v>#N/A</v>
      </c>
      <c r="N429" s="1285" t="e">
        <v>#N/A</v>
      </c>
      <c r="O429" s="1290" t="e">
        <v>#N/A</v>
      </c>
      <c r="P429" s="1288" t="e">
        <v>#N/A</v>
      </c>
      <c r="Q429" s="1286" t="e">
        <v>#N/A</v>
      </c>
      <c r="R429" s="1290" t="e">
        <v>#N/A</v>
      </c>
      <c r="S429" s="1301" t="e">
        <v>#N/A</v>
      </c>
    </row>
    <row r="430" spans="1:19" x14ac:dyDescent="0.2">
      <c r="A430" s="453">
        <f t="shared" si="6"/>
        <v>2029.01</v>
      </c>
      <c r="B430" s="1286" t="e">
        <v>#N/A</v>
      </c>
      <c r="C430" s="1290" t="e">
        <v>#N/A</v>
      </c>
      <c r="D430" s="1288" t="e">
        <v>#N/A</v>
      </c>
      <c r="E430" s="1286" t="e">
        <v>#N/A</v>
      </c>
      <c r="F430" s="1290" t="e">
        <v>#N/A</v>
      </c>
      <c r="G430" s="1288" t="e">
        <v>#N/A</v>
      </c>
      <c r="H430" s="1285" t="e">
        <v>#N/A</v>
      </c>
      <c r="I430" s="1290" t="e">
        <v>#N/A</v>
      </c>
      <c r="J430" s="1288" t="e">
        <v>#N/A</v>
      </c>
      <c r="K430" s="1286" t="e">
        <v>#N/A</v>
      </c>
      <c r="L430" s="1290" t="e">
        <v>#N/A</v>
      </c>
      <c r="M430" s="1288" t="e">
        <v>#N/A</v>
      </c>
      <c r="N430" s="1285" t="e">
        <v>#N/A</v>
      </c>
      <c r="O430" s="1290" t="e">
        <v>#N/A</v>
      </c>
      <c r="P430" s="1288" t="e">
        <v>#N/A</v>
      </c>
      <c r="Q430" s="1286" t="e">
        <v>#N/A</v>
      </c>
      <c r="R430" s="1290" t="e">
        <v>#N/A</v>
      </c>
      <c r="S430" s="1301" t="e">
        <v>#N/A</v>
      </c>
    </row>
    <row r="431" spans="1:19" x14ac:dyDescent="0.2">
      <c r="A431" s="453">
        <f t="shared" si="6"/>
        <v>2029.02</v>
      </c>
      <c r="B431" s="1286" t="e">
        <v>#N/A</v>
      </c>
      <c r="C431" s="1290" t="e">
        <v>#N/A</v>
      </c>
      <c r="D431" s="1288" t="e">
        <v>#N/A</v>
      </c>
      <c r="E431" s="1286" t="e">
        <v>#N/A</v>
      </c>
      <c r="F431" s="1290" t="e">
        <v>#N/A</v>
      </c>
      <c r="G431" s="1288" t="e">
        <v>#N/A</v>
      </c>
      <c r="H431" s="1285" t="e">
        <v>#N/A</v>
      </c>
      <c r="I431" s="1290" t="e">
        <v>#N/A</v>
      </c>
      <c r="J431" s="1288" t="e">
        <v>#N/A</v>
      </c>
      <c r="K431" s="1286" t="e">
        <v>#N/A</v>
      </c>
      <c r="L431" s="1290" t="e">
        <v>#N/A</v>
      </c>
      <c r="M431" s="1288" t="e">
        <v>#N/A</v>
      </c>
      <c r="N431" s="1285" t="e">
        <v>#N/A</v>
      </c>
      <c r="O431" s="1290" t="e">
        <v>#N/A</v>
      </c>
      <c r="P431" s="1288" t="e">
        <v>#N/A</v>
      </c>
      <c r="Q431" s="1286" t="e">
        <v>#N/A</v>
      </c>
      <c r="R431" s="1290" t="e">
        <v>#N/A</v>
      </c>
      <c r="S431" s="1301" t="e">
        <v>#N/A</v>
      </c>
    </row>
    <row r="432" spans="1:19" x14ac:dyDescent="0.2">
      <c r="A432" s="453">
        <f t="shared" si="6"/>
        <v>2029.03</v>
      </c>
      <c r="B432" s="1286" t="e">
        <v>#N/A</v>
      </c>
      <c r="C432" s="1290" t="e">
        <v>#N/A</v>
      </c>
      <c r="D432" s="1288" t="e">
        <v>#N/A</v>
      </c>
      <c r="E432" s="1286" t="e">
        <v>#N/A</v>
      </c>
      <c r="F432" s="1290" t="e">
        <v>#N/A</v>
      </c>
      <c r="G432" s="1288" t="e">
        <v>#N/A</v>
      </c>
      <c r="H432" s="1285" t="e">
        <v>#N/A</v>
      </c>
      <c r="I432" s="1290" t="e">
        <v>#N/A</v>
      </c>
      <c r="J432" s="1288" t="e">
        <v>#N/A</v>
      </c>
      <c r="K432" s="1286" t="e">
        <v>#N/A</v>
      </c>
      <c r="L432" s="1290" t="e">
        <v>#N/A</v>
      </c>
      <c r="M432" s="1288" t="e">
        <v>#N/A</v>
      </c>
      <c r="N432" s="1285" t="e">
        <v>#N/A</v>
      </c>
      <c r="O432" s="1290" t="e">
        <v>#N/A</v>
      </c>
      <c r="P432" s="1288" t="e">
        <v>#N/A</v>
      </c>
      <c r="Q432" s="1286" t="e">
        <v>#N/A</v>
      </c>
      <c r="R432" s="1290" t="e">
        <v>#N/A</v>
      </c>
      <c r="S432" s="1301" t="e">
        <v>#N/A</v>
      </c>
    </row>
    <row r="433" spans="1:19" x14ac:dyDescent="0.2">
      <c r="A433" s="453">
        <f t="shared" si="6"/>
        <v>2029.04</v>
      </c>
      <c r="B433" s="1286" t="e">
        <v>#N/A</v>
      </c>
      <c r="C433" s="1290" t="e">
        <v>#N/A</v>
      </c>
      <c r="D433" s="1288" t="e">
        <v>#N/A</v>
      </c>
      <c r="E433" s="1286" t="e">
        <v>#N/A</v>
      </c>
      <c r="F433" s="1290" t="e">
        <v>#N/A</v>
      </c>
      <c r="G433" s="1288" t="e">
        <v>#N/A</v>
      </c>
      <c r="H433" s="1285" t="e">
        <v>#N/A</v>
      </c>
      <c r="I433" s="1290" t="e">
        <v>#N/A</v>
      </c>
      <c r="J433" s="1288" t="e">
        <v>#N/A</v>
      </c>
      <c r="K433" s="1286" t="e">
        <v>#N/A</v>
      </c>
      <c r="L433" s="1290" t="e">
        <v>#N/A</v>
      </c>
      <c r="M433" s="1288" t="e">
        <v>#N/A</v>
      </c>
      <c r="N433" s="1285" t="e">
        <v>#N/A</v>
      </c>
      <c r="O433" s="1290" t="e">
        <v>#N/A</v>
      </c>
      <c r="P433" s="1288" t="e">
        <v>#N/A</v>
      </c>
      <c r="Q433" s="1286" t="e">
        <v>#N/A</v>
      </c>
      <c r="R433" s="1290" t="e">
        <v>#N/A</v>
      </c>
      <c r="S433" s="1301" t="e">
        <v>#N/A</v>
      </c>
    </row>
    <row r="434" spans="1:19" x14ac:dyDescent="0.2">
      <c r="A434" s="453">
        <f t="shared" si="6"/>
        <v>2029.05</v>
      </c>
      <c r="B434" s="1286" t="e">
        <v>#N/A</v>
      </c>
      <c r="C434" s="1290" t="e">
        <v>#N/A</v>
      </c>
      <c r="D434" s="1288" t="e">
        <v>#N/A</v>
      </c>
      <c r="E434" s="1286" t="e">
        <v>#N/A</v>
      </c>
      <c r="F434" s="1290" t="e">
        <v>#N/A</v>
      </c>
      <c r="G434" s="1288" t="e">
        <v>#N/A</v>
      </c>
      <c r="H434" s="1285" t="e">
        <v>#N/A</v>
      </c>
      <c r="I434" s="1290" t="e">
        <v>#N/A</v>
      </c>
      <c r="J434" s="1288" t="e">
        <v>#N/A</v>
      </c>
      <c r="K434" s="1286" t="e">
        <v>#N/A</v>
      </c>
      <c r="L434" s="1290" t="e">
        <v>#N/A</v>
      </c>
      <c r="M434" s="1288" t="e">
        <v>#N/A</v>
      </c>
      <c r="N434" s="1285" t="e">
        <v>#N/A</v>
      </c>
      <c r="O434" s="1290" t="e">
        <v>#N/A</v>
      </c>
      <c r="P434" s="1288" t="e">
        <v>#N/A</v>
      </c>
      <c r="Q434" s="1286" t="e">
        <v>#N/A</v>
      </c>
      <c r="R434" s="1290" t="e">
        <v>#N/A</v>
      </c>
      <c r="S434" s="1301" t="e">
        <v>#N/A</v>
      </c>
    </row>
    <row r="435" spans="1:19" x14ac:dyDescent="0.2">
      <c r="A435" s="453">
        <f t="shared" si="6"/>
        <v>2029.06</v>
      </c>
      <c r="B435" s="1286" t="e">
        <v>#N/A</v>
      </c>
      <c r="C435" s="1290" t="e">
        <v>#N/A</v>
      </c>
      <c r="D435" s="1288" t="e">
        <v>#N/A</v>
      </c>
      <c r="E435" s="1286" t="e">
        <v>#N/A</v>
      </c>
      <c r="F435" s="1290" t="e">
        <v>#N/A</v>
      </c>
      <c r="G435" s="1288" t="e">
        <v>#N/A</v>
      </c>
      <c r="H435" s="1285" t="e">
        <v>#N/A</v>
      </c>
      <c r="I435" s="1290" t="e">
        <v>#N/A</v>
      </c>
      <c r="J435" s="1288" t="e">
        <v>#N/A</v>
      </c>
      <c r="K435" s="1286" t="e">
        <v>#N/A</v>
      </c>
      <c r="L435" s="1290" t="e">
        <v>#N/A</v>
      </c>
      <c r="M435" s="1288" t="e">
        <v>#N/A</v>
      </c>
      <c r="N435" s="1285" t="e">
        <v>#N/A</v>
      </c>
      <c r="O435" s="1290" t="e">
        <v>#N/A</v>
      </c>
      <c r="P435" s="1288" t="e">
        <v>#N/A</v>
      </c>
      <c r="Q435" s="1286" t="e">
        <v>#N/A</v>
      </c>
      <c r="R435" s="1290" t="e">
        <v>#N/A</v>
      </c>
      <c r="S435" s="1301" t="e">
        <v>#N/A</v>
      </c>
    </row>
    <row r="436" spans="1:19" x14ac:dyDescent="0.2">
      <c r="A436" s="453">
        <f t="shared" si="6"/>
        <v>2029.07</v>
      </c>
      <c r="B436" s="1286" t="e">
        <v>#N/A</v>
      </c>
      <c r="C436" s="1290" t="e">
        <v>#N/A</v>
      </c>
      <c r="D436" s="1288" t="e">
        <v>#N/A</v>
      </c>
      <c r="E436" s="1286" t="e">
        <v>#N/A</v>
      </c>
      <c r="F436" s="1290" t="e">
        <v>#N/A</v>
      </c>
      <c r="G436" s="1288" t="e">
        <v>#N/A</v>
      </c>
      <c r="H436" s="1285" t="e">
        <v>#N/A</v>
      </c>
      <c r="I436" s="1290" t="e">
        <v>#N/A</v>
      </c>
      <c r="J436" s="1288" t="e">
        <v>#N/A</v>
      </c>
      <c r="K436" s="1286" t="e">
        <v>#N/A</v>
      </c>
      <c r="L436" s="1290" t="e">
        <v>#N/A</v>
      </c>
      <c r="M436" s="1288" t="e">
        <v>#N/A</v>
      </c>
      <c r="N436" s="1285" t="e">
        <v>#N/A</v>
      </c>
      <c r="O436" s="1290" t="e">
        <v>#N/A</v>
      </c>
      <c r="P436" s="1288" t="e">
        <v>#N/A</v>
      </c>
      <c r="Q436" s="1286" t="e">
        <v>#N/A</v>
      </c>
      <c r="R436" s="1290" t="e">
        <v>#N/A</v>
      </c>
      <c r="S436" s="1301" t="e">
        <v>#N/A</v>
      </c>
    </row>
    <row r="437" spans="1:19" x14ac:dyDescent="0.2">
      <c r="A437" s="453">
        <f t="shared" si="6"/>
        <v>2029.08</v>
      </c>
      <c r="B437" s="1286" t="e">
        <v>#N/A</v>
      </c>
      <c r="C437" s="1290" t="e">
        <v>#N/A</v>
      </c>
      <c r="D437" s="1288" t="e">
        <v>#N/A</v>
      </c>
      <c r="E437" s="1286" t="e">
        <v>#N/A</v>
      </c>
      <c r="F437" s="1290" t="e">
        <v>#N/A</v>
      </c>
      <c r="G437" s="1288" t="e">
        <v>#N/A</v>
      </c>
      <c r="H437" s="1285" t="e">
        <v>#N/A</v>
      </c>
      <c r="I437" s="1290" t="e">
        <v>#N/A</v>
      </c>
      <c r="J437" s="1288" t="e">
        <v>#N/A</v>
      </c>
      <c r="K437" s="1286" t="e">
        <v>#N/A</v>
      </c>
      <c r="L437" s="1290" t="e">
        <v>#N/A</v>
      </c>
      <c r="M437" s="1288" t="e">
        <v>#N/A</v>
      </c>
      <c r="N437" s="1285" t="e">
        <v>#N/A</v>
      </c>
      <c r="O437" s="1290" t="e">
        <v>#N/A</v>
      </c>
      <c r="P437" s="1288" t="e">
        <v>#N/A</v>
      </c>
      <c r="Q437" s="1286" t="e">
        <v>#N/A</v>
      </c>
      <c r="R437" s="1290" t="e">
        <v>#N/A</v>
      </c>
      <c r="S437" s="1301" t="e">
        <v>#N/A</v>
      </c>
    </row>
    <row r="438" spans="1:19" x14ac:dyDescent="0.2">
      <c r="A438" s="453">
        <f t="shared" si="6"/>
        <v>2029.09</v>
      </c>
      <c r="B438" s="1286" t="e">
        <v>#N/A</v>
      </c>
      <c r="C438" s="1290" t="e">
        <v>#N/A</v>
      </c>
      <c r="D438" s="1288" t="e">
        <v>#N/A</v>
      </c>
      <c r="E438" s="1286" t="e">
        <v>#N/A</v>
      </c>
      <c r="F438" s="1290" t="e">
        <v>#N/A</v>
      </c>
      <c r="G438" s="1288" t="e">
        <v>#N/A</v>
      </c>
      <c r="H438" s="1285" t="e">
        <v>#N/A</v>
      </c>
      <c r="I438" s="1290" t="e">
        <v>#N/A</v>
      </c>
      <c r="J438" s="1288" t="e">
        <v>#N/A</v>
      </c>
      <c r="K438" s="1286" t="e">
        <v>#N/A</v>
      </c>
      <c r="L438" s="1290" t="e">
        <v>#N/A</v>
      </c>
      <c r="M438" s="1288" t="e">
        <v>#N/A</v>
      </c>
      <c r="N438" s="1285" t="e">
        <v>#N/A</v>
      </c>
      <c r="O438" s="1290" t="e">
        <v>#N/A</v>
      </c>
      <c r="P438" s="1288" t="e">
        <v>#N/A</v>
      </c>
      <c r="Q438" s="1286" t="e">
        <v>#N/A</v>
      </c>
      <c r="R438" s="1290" t="e">
        <v>#N/A</v>
      </c>
      <c r="S438" s="1301" t="e">
        <v>#N/A</v>
      </c>
    </row>
    <row r="439" spans="1:19" x14ac:dyDescent="0.2">
      <c r="A439" s="453">
        <f t="shared" si="6"/>
        <v>2029.1</v>
      </c>
      <c r="B439" s="1286" t="e">
        <v>#N/A</v>
      </c>
      <c r="C439" s="1290" t="e">
        <v>#N/A</v>
      </c>
      <c r="D439" s="1288" t="e">
        <v>#N/A</v>
      </c>
      <c r="E439" s="1286" t="e">
        <v>#N/A</v>
      </c>
      <c r="F439" s="1290" t="e">
        <v>#N/A</v>
      </c>
      <c r="G439" s="1288" t="e">
        <v>#N/A</v>
      </c>
      <c r="H439" s="1285" t="e">
        <v>#N/A</v>
      </c>
      <c r="I439" s="1290" t="e">
        <v>#N/A</v>
      </c>
      <c r="J439" s="1288" t="e">
        <v>#N/A</v>
      </c>
      <c r="K439" s="1286" t="e">
        <v>#N/A</v>
      </c>
      <c r="L439" s="1290" t="e">
        <v>#N/A</v>
      </c>
      <c r="M439" s="1288" t="e">
        <v>#N/A</v>
      </c>
      <c r="N439" s="1285" t="e">
        <v>#N/A</v>
      </c>
      <c r="O439" s="1290" t="e">
        <v>#N/A</v>
      </c>
      <c r="P439" s="1288" t="e">
        <v>#N/A</v>
      </c>
      <c r="Q439" s="1286" t="e">
        <v>#N/A</v>
      </c>
      <c r="R439" s="1290" t="e">
        <v>#N/A</v>
      </c>
      <c r="S439" s="1301" t="e">
        <v>#N/A</v>
      </c>
    </row>
    <row r="440" spans="1:19" x14ac:dyDescent="0.2">
      <c r="A440" s="453">
        <f t="shared" si="6"/>
        <v>2029.11</v>
      </c>
      <c r="B440" s="1286" t="e">
        <v>#N/A</v>
      </c>
      <c r="C440" s="1290" t="e">
        <v>#N/A</v>
      </c>
      <c r="D440" s="1288" t="e">
        <v>#N/A</v>
      </c>
      <c r="E440" s="1286" t="e">
        <v>#N/A</v>
      </c>
      <c r="F440" s="1290" t="e">
        <v>#N/A</v>
      </c>
      <c r="G440" s="1288" t="e">
        <v>#N/A</v>
      </c>
      <c r="H440" s="1285" t="e">
        <v>#N/A</v>
      </c>
      <c r="I440" s="1290" t="e">
        <v>#N/A</v>
      </c>
      <c r="J440" s="1288" t="e">
        <v>#N/A</v>
      </c>
      <c r="K440" s="1286" t="e">
        <v>#N/A</v>
      </c>
      <c r="L440" s="1290" t="e">
        <v>#N/A</v>
      </c>
      <c r="M440" s="1288" t="e">
        <v>#N/A</v>
      </c>
      <c r="N440" s="1285" t="e">
        <v>#N/A</v>
      </c>
      <c r="O440" s="1290" t="e">
        <v>#N/A</v>
      </c>
      <c r="P440" s="1288" t="e">
        <v>#N/A</v>
      </c>
      <c r="Q440" s="1286" t="e">
        <v>#N/A</v>
      </c>
      <c r="R440" s="1290" t="e">
        <v>#N/A</v>
      </c>
      <c r="S440" s="1301" t="e">
        <v>#N/A</v>
      </c>
    </row>
    <row r="441" spans="1:19" x14ac:dyDescent="0.2">
      <c r="A441" s="453">
        <f t="shared" si="6"/>
        <v>2029.12</v>
      </c>
      <c r="B441" s="1286" t="e">
        <v>#N/A</v>
      </c>
      <c r="C441" s="1290" t="e">
        <v>#N/A</v>
      </c>
      <c r="D441" s="1288" t="e">
        <v>#N/A</v>
      </c>
      <c r="E441" s="1286" t="e">
        <v>#N/A</v>
      </c>
      <c r="F441" s="1290" t="e">
        <v>#N/A</v>
      </c>
      <c r="G441" s="1288" t="e">
        <v>#N/A</v>
      </c>
      <c r="H441" s="1285" t="e">
        <v>#N/A</v>
      </c>
      <c r="I441" s="1290" t="e">
        <v>#N/A</v>
      </c>
      <c r="J441" s="1288" t="e">
        <v>#N/A</v>
      </c>
      <c r="K441" s="1286" t="e">
        <v>#N/A</v>
      </c>
      <c r="L441" s="1290" t="e">
        <v>#N/A</v>
      </c>
      <c r="M441" s="1288" t="e">
        <v>#N/A</v>
      </c>
      <c r="N441" s="1285" t="e">
        <v>#N/A</v>
      </c>
      <c r="O441" s="1290" t="e">
        <v>#N/A</v>
      </c>
      <c r="P441" s="1288" t="e">
        <v>#N/A</v>
      </c>
      <c r="Q441" s="1286" t="e">
        <v>#N/A</v>
      </c>
      <c r="R441" s="1290" t="e">
        <v>#N/A</v>
      </c>
      <c r="S441" s="1301" t="e">
        <v>#N/A</v>
      </c>
    </row>
    <row r="442" spans="1:19" x14ac:dyDescent="0.2">
      <c r="A442" s="453">
        <f t="shared" si="6"/>
        <v>2030.01</v>
      </c>
      <c r="B442" s="1286" t="e">
        <v>#N/A</v>
      </c>
      <c r="C442" s="1290" t="e">
        <v>#N/A</v>
      </c>
      <c r="D442" s="1288" t="e">
        <v>#N/A</v>
      </c>
      <c r="E442" s="1286" t="e">
        <v>#N/A</v>
      </c>
      <c r="F442" s="1290" t="e">
        <v>#N/A</v>
      </c>
      <c r="G442" s="1288" t="e">
        <v>#N/A</v>
      </c>
      <c r="H442" s="1285" t="e">
        <v>#N/A</v>
      </c>
      <c r="I442" s="1290" t="e">
        <v>#N/A</v>
      </c>
      <c r="J442" s="1288" t="e">
        <v>#N/A</v>
      </c>
      <c r="K442" s="1286" t="e">
        <v>#N/A</v>
      </c>
      <c r="L442" s="1290" t="e">
        <v>#N/A</v>
      </c>
      <c r="M442" s="1288" t="e">
        <v>#N/A</v>
      </c>
      <c r="N442" s="1285" t="e">
        <v>#N/A</v>
      </c>
      <c r="O442" s="1290" t="e">
        <v>#N/A</v>
      </c>
      <c r="P442" s="1288" t="e">
        <v>#N/A</v>
      </c>
      <c r="Q442" s="1286" t="e">
        <v>#N/A</v>
      </c>
      <c r="R442" s="1290" t="e">
        <v>#N/A</v>
      </c>
      <c r="S442" s="1301" t="e">
        <v>#N/A</v>
      </c>
    </row>
    <row r="443" spans="1:19" x14ac:dyDescent="0.2">
      <c r="A443" s="453">
        <f t="shared" si="6"/>
        <v>2030.02</v>
      </c>
      <c r="B443" s="1286" t="e">
        <v>#N/A</v>
      </c>
      <c r="C443" s="1290" t="e">
        <v>#N/A</v>
      </c>
      <c r="D443" s="1288" t="e">
        <v>#N/A</v>
      </c>
      <c r="E443" s="1286" t="e">
        <v>#N/A</v>
      </c>
      <c r="F443" s="1290" t="e">
        <v>#N/A</v>
      </c>
      <c r="G443" s="1288" t="e">
        <v>#N/A</v>
      </c>
      <c r="H443" s="1285" t="e">
        <v>#N/A</v>
      </c>
      <c r="I443" s="1290" t="e">
        <v>#N/A</v>
      </c>
      <c r="J443" s="1288" t="e">
        <v>#N/A</v>
      </c>
      <c r="K443" s="1286" t="e">
        <v>#N/A</v>
      </c>
      <c r="L443" s="1290" t="e">
        <v>#N/A</v>
      </c>
      <c r="M443" s="1288" t="e">
        <v>#N/A</v>
      </c>
      <c r="N443" s="1285" t="e">
        <v>#N/A</v>
      </c>
      <c r="O443" s="1290" t="e">
        <v>#N/A</v>
      </c>
      <c r="P443" s="1288" t="e">
        <v>#N/A</v>
      </c>
      <c r="Q443" s="1286" t="e">
        <v>#N/A</v>
      </c>
      <c r="R443" s="1290" t="e">
        <v>#N/A</v>
      </c>
      <c r="S443" s="1301" t="e">
        <v>#N/A</v>
      </c>
    </row>
    <row r="444" spans="1:19" x14ac:dyDescent="0.2">
      <c r="A444" s="453">
        <f t="shared" si="6"/>
        <v>2030.03</v>
      </c>
      <c r="B444" s="1286" t="e">
        <v>#N/A</v>
      </c>
      <c r="C444" s="1290" t="e">
        <v>#N/A</v>
      </c>
      <c r="D444" s="1288" t="e">
        <v>#N/A</v>
      </c>
      <c r="E444" s="1286" t="e">
        <v>#N/A</v>
      </c>
      <c r="F444" s="1290" t="e">
        <v>#N/A</v>
      </c>
      <c r="G444" s="1288" t="e">
        <v>#N/A</v>
      </c>
      <c r="H444" s="1285" t="e">
        <v>#N/A</v>
      </c>
      <c r="I444" s="1290" t="e">
        <v>#N/A</v>
      </c>
      <c r="J444" s="1288" t="e">
        <v>#N/A</v>
      </c>
      <c r="K444" s="1286" t="e">
        <v>#N/A</v>
      </c>
      <c r="L444" s="1290" t="e">
        <v>#N/A</v>
      </c>
      <c r="M444" s="1288" t="e">
        <v>#N/A</v>
      </c>
      <c r="N444" s="1285" t="e">
        <v>#N/A</v>
      </c>
      <c r="O444" s="1290" t="e">
        <v>#N/A</v>
      </c>
      <c r="P444" s="1288" t="e">
        <v>#N/A</v>
      </c>
      <c r="Q444" s="1286" t="e">
        <v>#N/A</v>
      </c>
      <c r="R444" s="1290" t="e">
        <v>#N/A</v>
      </c>
      <c r="S444" s="1301" t="e">
        <v>#N/A</v>
      </c>
    </row>
    <row r="445" spans="1:19" x14ac:dyDescent="0.2">
      <c r="A445" s="453">
        <f t="shared" si="6"/>
        <v>2030.04</v>
      </c>
      <c r="B445" s="1286" t="e">
        <v>#N/A</v>
      </c>
      <c r="C445" s="1290" t="e">
        <v>#N/A</v>
      </c>
      <c r="D445" s="1288" t="e">
        <v>#N/A</v>
      </c>
      <c r="E445" s="1286" t="e">
        <v>#N/A</v>
      </c>
      <c r="F445" s="1290" t="e">
        <v>#N/A</v>
      </c>
      <c r="G445" s="1288" t="e">
        <v>#N/A</v>
      </c>
      <c r="H445" s="1285" t="e">
        <v>#N/A</v>
      </c>
      <c r="I445" s="1290" t="e">
        <v>#N/A</v>
      </c>
      <c r="J445" s="1288" t="e">
        <v>#N/A</v>
      </c>
      <c r="K445" s="1286" t="e">
        <v>#N/A</v>
      </c>
      <c r="L445" s="1290" t="e">
        <v>#N/A</v>
      </c>
      <c r="M445" s="1288" t="e">
        <v>#N/A</v>
      </c>
      <c r="N445" s="1285" t="e">
        <v>#N/A</v>
      </c>
      <c r="O445" s="1290" t="e">
        <v>#N/A</v>
      </c>
      <c r="P445" s="1288" t="e">
        <v>#N/A</v>
      </c>
      <c r="Q445" s="1286" t="e">
        <v>#N/A</v>
      </c>
      <c r="R445" s="1290" t="e">
        <v>#N/A</v>
      </c>
      <c r="S445" s="1301" t="e">
        <v>#N/A</v>
      </c>
    </row>
    <row r="446" spans="1:19" x14ac:dyDescent="0.2">
      <c r="A446" s="453">
        <f t="shared" si="6"/>
        <v>2030.05</v>
      </c>
      <c r="B446" s="1286" t="e">
        <v>#N/A</v>
      </c>
      <c r="C446" s="1290" t="e">
        <v>#N/A</v>
      </c>
      <c r="D446" s="1288" t="e">
        <v>#N/A</v>
      </c>
      <c r="E446" s="1286" t="e">
        <v>#N/A</v>
      </c>
      <c r="F446" s="1290" t="e">
        <v>#N/A</v>
      </c>
      <c r="G446" s="1288" t="e">
        <v>#N/A</v>
      </c>
      <c r="H446" s="1285" t="e">
        <v>#N/A</v>
      </c>
      <c r="I446" s="1290" t="e">
        <v>#N/A</v>
      </c>
      <c r="J446" s="1288" t="e">
        <v>#N/A</v>
      </c>
      <c r="K446" s="1286" t="e">
        <v>#N/A</v>
      </c>
      <c r="L446" s="1290" t="e">
        <v>#N/A</v>
      </c>
      <c r="M446" s="1288" t="e">
        <v>#N/A</v>
      </c>
      <c r="N446" s="1285" t="e">
        <v>#N/A</v>
      </c>
      <c r="O446" s="1290" t="e">
        <v>#N/A</v>
      </c>
      <c r="P446" s="1288" t="e">
        <v>#N/A</v>
      </c>
      <c r="Q446" s="1286" t="e">
        <v>#N/A</v>
      </c>
      <c r="R446" s="1290" t="e">
        <v>#N/A</v>
      </c>
      <c r="S446" s="1301" t="e">
        <v>#N/A</v>
      </c>
    </row>
    <row r="447" spans="1:19" x14ac:dyDescent="0.2">
      <c r="A447" s="453">
        <f t="shared" si="6"/>
        <v>2030.06</v>
      </c>
      <c r="B447" s="1286" t="e">
        <v>#N/A</v>
      </c>
      <c r="C447" s="1290" t="e">
        <v>#N/A</v>
      </c>
      <c r="D447" s="1288" t="e">
        <v>#N/A</v>
      </c>
      <c r="E447" s="1286" t="e">
        <v>#N/A</v>
      </c>
      <c r="F447" s="1290" t="e">
        <v>#N/A</v>
      </c>
      <c r="G447" s="1288" t="e">
        <v>#N/A</v>
      </c>
      <c r="H447" s="1285" t="e">
        <v>#N/A</v>
      </c>
      <c r="I447" s="1290" t="e">
        <v>#N/A</v>
      </c>
      <c r="J447" s="1288" t="e">
        <v>#N/A</v>
      </c>
      <c r="K447" s="1286" t="e">
        <v>#N/A</v>
      </c>
      <c r="L447" s="1290" t="e">
        <v>#N/A</v>
      </c>
      <c r="M447" s="1288" t="e">
        <v>#N/A</v>
      </c>
      <c r="N447" s="1285" t="e">
        <v>#N/A</v>
      </c>
      <c r="O447" s="1290" t="e">
        <v>#N/A</v>
      </c>
      <c r="P447" s="1288" t="e">
        <v>#N/A</v>
      </c>
      <c r="Q447" s="1286" t="e">
        <v>#N/A</v>
      </c>
      <c r="R447" s="1290" t="e">
        <v>#N/A</v>
      </c>
      <c r="S447" s="1301" t="e">
        <v>#N/A</v>
      </c>
    </row>
    <row r="448" spans="1:19" x14ac:dyDescent="0.2">
      <c r="A448" s="453">
        <f t="shared" si="6"/>
        <v>2030.07</v>
      </c>
      <c r="B448" s="1286" t="e">
        <v>#N/A</v>
      </c>
      <c r="C448" s="1290" t="e">
        <v>#N/A</v>
      </c>
      <c r="D448" s="1288" t="e">
        <v>#N/A</v>
      </c>
      <c r="E448" s="1286" t="e">
        <v>#N/A</v>
      </c>
      <c r="F448" s="1290" t="e">
        <v>#N/A</v>
      </c>
      <c r="G448" s="1288" t="e">
        <v>#N/A</v>
      </c>
      <c r="H448" s="1285" t="e">
        <v>#N/A</v>
      </c>
      <c r="I448" s="1290" t="e">
        <v>#N/A</v>
      </c>
      <c r="J448" s="1288" t="e">
        <v>#N/A</v>
      </c>
      <c r="K448" s="1286" t="e">
        <v>#N/A</v>
      </c>
      <c r="L448" s="1290" t="e">
        <v>#N/A</v>
      </c>
      <c r="M448" s="1288" t="e">
        <v>#N/A</v>
      </c>
      <c r="N448" s="1285" t="e">
        <v>#N/A</v>
      </c>
      <c r="O448" s="1290" t="e">
        <v>#N/A</v>
      </c>
      <c r="P448" s="1288" t="e">
        <v>#N/A</v>
      </c>
      <c r="Q448" s="1286" t="e">
        <v>#N/A</v>
      </c>
      <c r="R448" s="1290" t="e">
        <v>#N/A</v>
      </c>
      <c r="S448" s="1301" t="e">
        <v>#N/A</v>
      </c>
    </row>
    <row r="449" spans="1:19" x14ac:dyDescent="0.2">
      <c r="A449" s="453">
        <f t="shared" si="6"/>
        <v>2030.08</v>
      </c>
      <c r="B449" s="1286" t="e">
        <v>#N/A</v>
      </c>
      <c r="C449" s="1290" t="e">
        <v>#N/A</v>
      </c>
      <c r="D449" s="1288" t="e">
        <v>#N/A</v>
      </c>
      <c r="E449" s="1286" t="e">
        <v>#N/A</v>
      </c>
      <c r="F449" s="1290" t="e">
        <v>#N/A</v>
      </c>
      <c r="G449" s="1288" t="e">
        <v>#N/A</v>
      </c>
      <c r="H449" s="1285" t="e">
        <v>#N/A</v>
      </c>
      <c r="I449" s="1290" t="e">
        <v>#N/A</v>
      </c>
      <c r="J449" s="1288" t="e">
        <v>#N/A</v>
      </c>
      <c r="K449" s="1286" t="e">
        <v>#N/A</v>
      </c>
      <c r="L449" s="1290" t="e">
        <v>#N/A</v>
      </c>
      <c r="M449" s="1288" t="e">
        <v>#N/A</v>
      </c>
      <c r="N449" s="1285" t="e">
        <v>#N/A</v>
      </c>
      <c r="O449" s="1290" t="e">
        <v>#N/A</v>
      </c>
      <c r="P449" s="1288" t="e">
        <v>#N/A</v>
      </c>
      <c r="Q449" s="1286" t="e">
        <v>#N/A</v>
      </c>
      <c r="R449" s="1290" t="e">
        <v>#N/A</v>
      </c>
      <c r="S449" s="1301" t="e">
        <v>#N/A</v>
      </c>
    </row>
    <row r="450" spans="1:19" x14ac:dyDescent="0.2">
      <c r="A450" s="453">
        <f t="shared" si="6"/>
        <v>2030.09</v>
      </c>
      <c r="B450" s="1286" t="e">
        <v>#N/A</v>
      </c>
      <c r="C450" s="1290" t="e">
        <v>#N/A</v>
      </c>
      <c r="D450" s="1288" t="e">
        <v>#N/A</v>
      </c>
      <c r="E450" s="1286" t="e">
        <v>#N/A</v>
      </c>
      <c r="F450" s="1290" t="e">
        <v>#N/A</v>
      </c>
      <c r="G450" s="1288" t="e">
        <v>#N/A</v>
      </c>
      <c r="H450" s="1285" t="e">
        <v>#N/A</v>
      </c>
      <c r="I450" s="1290" t="e">
        <v>#N/A</v>
      </c>
      <c r="J450" s="1288" t="e">
        <v>#N/A</v>
      </c>
      <c r="K450" s="1286" t="e">
        <v>#N/A</v>
      </c>
      <c r="L450" s="1290" t="e">
        <v>#N/A</v>
      </c>
      <c r="M450" s="1288" t="e">
        <v>#N/A</v>
      </c>
      <c r="N450" s="1285" t="e">
        <v>#N/A</v>
      </c>
      <c r="O450" s="1290" t="e">
        <v>#N/A</v>
      </c>
      <c r="P450" s="1288" t="e">
        <v>#N/A</v>
      </c>
      <c r="Q450" s="1286" t="e">
        <v>#N/A</v>
      </c>
      <c r="R450" s="1290" t="e">
        <v>#N/A</v>
      </c>
      <c r="S450" s="1301" t="e">
        <v>#N/A</v>
      </c>
    </row>
    <row r="451" spans="1:19" x14ac:dyDescent="0.2">
      <c r="A451" s="453">
        <f t="shared" si="6"/>
        <v>2030.1</v>
      </c>
      <c r="B451" s="1286" t="e">
        <v>#N/A</v>
      </c>
      <c r="C451" s="1290" t="e">
        <v>#N/A</v>
      </c>
      <c r="D451" s="1288" t="e">
        <v>#N/A</v>
      </c>
      <c r="E451" s="1286" t="e">
        <v>#N/A</v>
      </c>
      <c r="F451" s="1290" t="e">
        <v>#N/A</v>
      </c>
      <c r="G451" s="1288" t="e">
        <v>#N/A</v>
      </c>
      <c r="H451" s="1285" t="e">
        <v>#N/A</v>
      </c>
      <c r="I451" s="1290" t="e">
        <v>#N/A</v>
      </c>
      <c r="J451" s="1288" t="e">
        <v>#N/A</v>
      </c>
      <c r="K451" s="1286" t="e">
        <v>#N/A</v>
      </c>
      <c r="L451" s="1290" t="e">
        <v>#N/A</v>
      </c>
      <c r="M451" s="1288" t="e">
        <v>#N/A</v>
      </c>
      <c r="N451" s="1285" t="e">
        <v>#N/A</v>
      </c>
      <c r="O451" s="1290" t="e">
        <v>#N/A</v>
      </c>
      <c r="P451" s="1288" t="e">
        <v>#N/A</v>
      </c>
      <c r="Q451" s="1286" t="e">
        <v>#N/A</v>
      </c>
      <c r="R451" s="1290" t="e">
        <v>#N/A</v>
      </c>
      <c r="S451" s="1301" t="e">
        <v>#N/A</v>
      </c>
    </row>
    <row r="452" spans="1:19" x14ac:dyDescent="0.2">
      <c r="A452" s="453">
        <f t="shared" si="6"/>
        <v>2030.11</v>
      </c>
      <c r="B452" s="1286" t="e">
        <v>#N/A</v>
      </c>
      <c r="C452" s="1290" t="e">
        <v>#N/A</v>
      </c>
      <c r="D452" s="1288" t="e">
        <v>#N/A</v>
      </c>
      <c r="E452" s="1286" t="e">
        <v>#N/A</v>
      </c>
      <c r="F452" s="1290" t="e">
        <v>#N/A</v>
      </c>
      <c r="G452" s="1288" t="e">
        <v>#N/A</v>
      </c>
      <c r="H452" s="1285" t="e">
        <v>#N/A</v>
      </c>
      <c r="I452" s="1290" t="e">
        <v>#N/A</v>
      </c>
      <c r="J452" s="1288" t="e">
        <v>#N/A</v>
      </c>
      <c r="K452" s="1286" t="e">
        <v>#N/A</v>
      </c>
      <c r="L452" s="1290" t="e">
        <v>#N/A</v>
      </c>
      <c r="M452" s="1288" t="e">
        <v>#N/A</v>
      </c>
      <c r="N452" s="1285" t="e">
        <v>#N/A</v>
      </c>
      <c r="O452" s="1290" t="e">
        <v>#N/A</v>
      </c>
      <c r="P452" s="1288" t="e">
        <v>#N/A</v>
      </c>
      <c r="Q452" s="1286" t="e">
        <v>#N/A</v>
      </c>
      <c r="R452" s="1290" t="e">
        <v>#N/A</v>
      </c>
      <c r="S452" s="1301" t="e">
        <v>#N/A</v>
      </c>
    </row>
    <row r="453" spans="1:19" ht="12" thickBot="1" x14ac:dyDescent="0.25">
      <c r="A453" s="1305">
        <f t="shared" si="6"/>
        <v>2030.12</v>
      </c>
      <c r="B453" s="1291" t="e">
        <v>#N/A</v>
      </c>
      <c r="C453" s="1292" t="e">
        <v>#N/A</v>
      </c>
      <c r="D453" s="1293" t="e">
        <v>#N/A</v>
      </c>
      <c r="E453" s="1291" t="e">
        <v>#N/A</v>
      </c>
      <c r="F453" s="1292" t="e">
        <v>#N/A</v>
      </c>
      <c r="G453" s="1293" t="e">
        <v>#N/A</v>
      </c>
      <c r="H453" s="1294" t="e">
        <v>#N/A</v>
      </c>
      <c r="I453" s="1292" t="e">
        <v>#N/A</v>
      </c>
      <c r="J453" s="1293" t="e">
        <v>#N/A</v>
      </c>
      <c r="K453" s="1291" t="e">
        <v>#N/A</v>
      </c>
      <c r="L453" s="1292" t="e">
        <v>#N/A</v>
      </c>
      <c r="M453" s="1293" t="e">
        <v>#N/A</v>
      </c>
      <c r="N453" s="1294" t="e">
        <v>#N/A</v>
      </c>
      <c r="O453" s="1292" t="e">
        <v>#N/A</v>
      </c>
      <c r="P453" s="1293" t="e">
        <v>#N/A</v>
      </c>
      <c r="Q453" s="1291" t="e">
        <v>#N/A</v>
      </c>
      <c r="R453" s="1292" t="e">
        <v>#N/A</v>
      </c>
      <c r="S453" s="1302" t="e">
        <v>#N/A</v>
      </c>
    </row>
    <row r="454" spans="1:19" x14ac:dyDescent="0.2">
      <c r="A454" s="1295"/>
    </row>
    <row r="455" spans="1:19" x14ac:dyDescent="0.2">
      <c r="A455" s="1295"/>
      <c r="B455" s="708" t="s">
        <v>430</v>
      </c>
    </row>
    <row r="456" spans="1:19" x14ac:dyDescent="0.2">
      <c r="A456" s="1295"/>
      <c r="B456" s="708" t="s">
        <v>431</v>
      </c>
    </row>
    <row r="457" spans="1:19" x14ac:dyDescent="0.2">
      <c r="A457" s="1295"/>
      <c r="B457" s="708" t="s">
        <v>432</v>
      </c>
    </row>
    <row r="458" spans="1:19" x14ac:dyDescent="0.2">
      <c r="A458" s="1295"/>
    </row>
    <row r="459" spans="1:19" x14ac:dyDescent="0.2">
      <c r="A459" s="1295"/>
    </row>
    <row r="460" spans="1:19" x14ac:dyDescent="0.2">
      <c r="A460" s="1295"/>
    </row>
    <row r="461" spans="1:19" x14ac:dyDescent="0.2">
      <c r="A461" s="1295"/>
    </row>
    <row r="462" spans="1:19" x14ac:dyDescent="0.2">
      <c r="A462" s="1295"/>
    </row>
    <row r="463" spans="1:19" x14ac:dyDescent="0.2">
      <c r="A463" s="1295"/>
    </row>
    <row r="464" spans="1:19" x14ac:dyDescent="0.2">
      <c r="A464" s="1295"/>
    </row>
    <row r="465" spans="1:1" x14ac:dyDescent="0.2">
      <c r="A465" s="1295"/>
    </row>
    <row r="466" spans="1:1" x14ac:dyDescent="0.2">
      <c r="A466" s="1295"/>
    </row>
    <row r="467" spans="1:1" x14ac:dyDescent="0.2">
      <c r="A467" s="1295"/>
    </row>
    <row r="468" spans="1:1" x14ac:dyDescent="0.2">
      <c r="A468" s="1295"/>
    </row>
    <row r="469" spans="1:1" x14ac:dyDescent="0.2">
      <c r="A469" s="1295"/>
    </row>
    <row r="470" spans="1:1" x14ac:dyDescent="0.2">
      <c r="A470" s="1295"/>
    </row>
    <row r="471" spans="1:1" x14ac:dyDescent="0.2">
      <c r="A471" s="1295"/>
    </row>
    <row r="472" spans="1:1" x14ac:dyDescent="0.2">
      <c r="A472" s="1295"/>
    </row>
    <row r="473" spans="1:1" x14ac:dyDescent="0.2">
      <c r="A473" s="1295"/>
    </row>
    <row r="474" spans="1:1" x14ac:dyDescent="0.2">
      <c r="A474" s="1295"/>
    </row>
    <row r="475" spans="1:1" x14ac:dyDescent="0.2">
      <c r="A475" s="1295"/>
    </row>
    <row r="476" spans="1:1" x14ac:dyDescent="0.2">
      <c r="A476" s="1295"/>
    </row>
    <row r="477" spans="1:1" x14ac:dyDescent="0.2">
      <c r="A477" s="1295"/>
    </row>
    <row r="478" spans="1:1" x14ac:dyDescent="0.2">
      <c r="A478" s="1295"/>
    </row>
    <row r="479" spans="1:1" x14ac:dyDescent="0.2">
      <c r="A479" s="1295"/>
    </row>
    <row r="480" spans="1:1" x14ac:dyDescent="0.2">
      <c r="A480" s="1295"/>
    </row>
    <row r="481" spans="1:1" x14ac:dyDescent="0.2">
      <c r="A481" s="1295"/>
    </row>
    <row r="482" spans="1:1" x14ac:dyDescent="0.2">
      <c r="A482" s="1295"/>
    </row>
    <row r="483" spans="1:1" x14ac:dyDescent="0.2">
      <c r="A483" s="1295"/>
    </row>
    <row r="484" spans="1:1" x14ac:dyDescent="0.2">
      <c r="A484" s="1295"/>
    </row>
    <row r="485" spans="1:1" x14ac:dyDescent="0.2">
      <c r="A485" s="1295"/>
    </row>
    <row r="486" spans="1:1" x14ac:dyDescent="0.2">
      <c r="A486" s="1295"/>
    </row>
    <row r="487" spans="1:1" x14ac:dyDescent="0.2">
      <c r="A487" s="1295"/>
    </row>
    <row r="488" spans="1:1" x14ac:dyDescent="0.2">
      <c r="A488" s="1295"/>
    </row>
    <row r="489" spans="1:1" x14ac:dyDescent="0.2">
      <c r="A489" s="1295"/>
    </row>
    <row r="490" spans="1:1" x14ac:dyDescent="0.2">
      <c r="A490" s="1295"/>
    </row>
    <row r="491" spans="1:1" x14ac:dyDescent="0.2">
      <c r="A491" s="1295"/>
    </row>
    <row r="492" spans="1:1" x14ac:dyDescent="0.2">
      <c r="A492" s="1295"/>
    </row>
    <row r="493" spans="1:1" x14ac:dyDescent="0.2">
      <c r="A493" s="1295"/>
    </row>
    <row r="494" spans="1:1" x14ac:dyDescent="0.2">
      <c r="A494" s="1295"/>
    </row>
  </sheetData>
  <hyperlinks>
    <hyperlink ref="A5" location="INDICE!A1" display="Volver al Índice" xr:uid="{9950FF1D-AD06-42DB-B616-0434252D7827}"/>
    <hyperlink ref="D9" location="'11'!B455" display="N° de maquinarias (1)" xr:uid="{95CD9E2B-40D6-4A0C-8945-B0CB66073EDA}"/>
    <hyperlink ref="G9" location="'11'!B455" display="N° de maquinarias (1)" xr:uid="{6EF0A784-257E-4B4B-9DD0-D0A2C4550E95}"/>
    <hyperlink ref="J9" location="'11'!B455" display="N° de maquinarias (1)" xr:uid="{9C97127F-522A-4279-A766-0F4AA841B997}"/>
    <hyperlink ref="M9" location="'11'!B455" display="N° de maquinarias (1)" xr:uid="{DD42BA4B-E688-450C-B90F-5B9BD4FC73AC}"/>
    <hyperlink ref="P9" location="'11'!B455" display="N° de maquinarias (1)" xr:uid="{FAE8CB69-F673-4C80-902F-CD01080F0A0D}"/>
    <hyperlink ref="S9" location="'11'!B455" display="N° de maquinarias (1)" xr:uid="{1BC4FBD5-D1DB-44F6-9940-624EBF2308E9}"/>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EAD68-B815-42B3-AA13-EC94C0805B05}">
  <dimension ref="A1:S87"/>
  <sheetViews>
    <sheetView zoomScale="110" zoomScaleNormal="110" workbookViewId="0">
      <pane xSplit="1" ySplit="9" topLeftCell="B10" activePane="bottomRight" state="frozen"/>
      <selection pane="topRight" activeCell="B1" sqref="B1"/>
      <selection pane="bottomLeft" activeCell="A10" sqref="A10"/>
      <selection pane="bottomRight" activeCell="A5" sqref="A5"/>
    </sheetView>
  </sheetViews>
  <sheetFormatPr baseColWidth="10" defaultColWidth="9.140625" defaultRowHeight="11.25" x14ac:dyDescent="0.2"/>
  <cols>
    <col min="1" max="1" width="9.140625" style="708"/>
    <col min="2" max="19" width="11" style="708" customWidth="1"/>
    <col min="20" max="16384" width="9.140625" style="708"/>
  </cols>
  <sheetData>
    <row r="1" spans="1:19" s="1256" customFormat="1" ht="2.25" customHeight="1" x14ac:dyDescent="0.2">
      <c r="A1" s="1257"/>
      <c r="B1" s="1258"/>
      <c r="C1" s="1258"/>
      <c r="D1" s="1258"/>
      <c r="E1" s="1258"/>
      <c r="F1" s="1258"/>
      <c r="G1" s="1258"/>
      <c r="H1" s="1258"/>
      <c r="I1" s="1258"/>
      <c r="J1" s="1258"/>
      <c r="K1" s="1258"/>
      <c r="L1" s="1258"/>
      <c r="M1" s="1258"/>
      <c r="N1" s="1258"/>
      <c r="O1" s="1258"/>
      <c r="P1" s="1258"/>
      <c r="Q1" s="1258"/>
      <c r="R1" s="1258"/>
      <c r="S1" s="1259"/>
    </row>
    <row r="2" spans="1:19" s="1256" customFormat="1" ht="12.75" customHeight="1" x14ac:dyDescent="0.2">
      <c r="A2" s="843" t="s">
        <v>13</v>
      </c>
      <c r="B2" s="838" t="s">
        <v>422</v>
      </c>
      <c r="C2" s="838"/>
      <c r="D2" s="838"/>
      <c r="E2" s="838"/>
      <c r="F2" s="838"/>
      <c r="G2" s="838"/>
      <c r="H2" s="838"/>
      <c r="I2" s="838"/>
      <c r="J2" s="838"/>
      <c r="K2" s="838"/>
      <c r="L2" s="838"/>
      <c r="M2" s="838"/>
      <c r="N2" s="838"/>
      <c r="O2" s="838"/>
      <c r="P2" s="838"/>
      <c r="Q2" s="838"/>
      <c r="R2" s="838"/>
      <c r="S2" s="839"/>
    </row>
    <row r="3" spans="1:19" s="1256" customFormat="1" ht="12.75" customHeight="1" x14ac:dyDescent="0.2">
      <c r="A3" s="843" t="s">
        <v>14</v>
      </c>
      <c r="B3" s="838" t="s">
        <v>423</v>
      </c>
      <c r="C3" s="838"/>
      <c r="D3" s="838"/>
      <c r="E3" s="838"/>
      <c r="F3" s="838"/>
      <c r="G3" s="838"/>
      <c r="H3" s="838"/>
      <c r="I3" s="838"/>
      <c r="J3" s="838"/>
      <c r="K3" s="838"/>
      <c r="L3" s="838"/>
      <c r="M3" s="838"/>
      <c r="N3" s="838"/>
      <c r="O3" s="838"/>
      <c r="P3" s="838"/>
      <c r="Q3" s="838"/>
      <c r="R3" s="838"/>
      <c r="S3" s="839"/>
    </row>
    <row r="4" spans="1:19" s="1256" customFormat="1" ht="2.25" customHeight="1" x14ac:dyDescent="0.2">
      <c r="A4" s="842"/>
      <c r="B4" s="1260"/>
      <c r="C4" s="1261"/>
      <c r="D4" s="1261"/>
      <c r="E4" s="1261"/>
      <c r="F4" s="1261"/>
      <c r="G4" s="1261"/>
      <c r="H4" s="1261"/>
      <c r="I4" s="1261"/>
      <c r="J4" s="1261"/>
      <c r="K4" s="1261"/>
      <c r="L4" s="1261"/>
      <c r="M4" s="1261"/>
      <c r="N4" s="1261"/>
      <c r="O4" s="1261"/>
      <c r="P4" s="1261"/>
      <c r="Q4" s="1261"/>
      <c r="R4" s="1261"/>
      <c r="S4" s="853"/>
    </row>
    <row r="5" spans="1:19" s="1256" customFormat="1" ht="22.5" x14ac:dyDescent="0.2">
      <c r="A5" s="438" t="s">
        <v>429</v>
      </c>
      <c r="B5" s="855"/>
      <c r="C5" s="855"/>
      <c r="D5" s="855"/>
      <c r="E5" s="855"/>
      <c r="F5" s="855"/>
      <c r="G5" s="855"/>
      <c r="H5" s="855"/>
      <c r="I5" s="855"/>
      <c r="J5" s="855"/>
      <c r="K5" s="855"/>
      <c r="L5" s="855"/>
      <c r="M5" s="855"/>
      <c r="N5" s="855"/>
      <c r="O5" s="855"/>
      <c r="P5" s="855"/>
      <c r="Q5" s="855"/>
      <c r="R5" s="855"/>
      <c r="S5" s="857"/>
    </row>
    <row r="6" spans="1:19" s="1256" customFormat="1" ht="2.25" customHeight="1" x14ac:dyDescent="0.2">
      <c r="A6" s="844"/>
      <c r="B6" s="1262"/>
      <c r="C6" s="1262"/>
      <c r="D6" s="1262"/>
      <c r="E6" s="1262"/>
      <c r="F6" s="1262"/>
      <c r="G6" s="1262"/>
      <c r="H6" s="1262"/>
      <c r="I6" s="1262"/>
      <c r="J6" s="1262"/>
      <c r="K6" s="1262"/>
      <c r="L6" s="1262"/>
      <c r="M6" s="1262"/>
      <c r="N6" s="1262"/>
      <c r="O6" s="1262"/>
      <c r="P6" s="1262"/>
      <c r="Q6" s="1262"/>
      <c r="R6" s="1262"/>
      <c r="S6" s="1263"/>
    </row>
    <row r="7" spans="1:19" s="1256" customFormat="1" ht="26.25" customHeight="1" x14ac:dyDescent="0.2">
      <c r="A7" s="888" t="s">
        <v>406</v>
      </c>
      <c r="B7" s="1264" t="s">
        <v>11</v>
      </c>
      <c r="C7" s="1265"/>
      <c r="D7" s="1265"/>
      <c r="E7" s="1265"/>
      <c r="F7" s="1265"/>
      <c r="G7" s="1266"/>
      <c r="H7" s="1267" t="s">
        <v>49</v>
      </c>
      <c r="I7" s="1265"/>
      <c r="J7" s="1265"/>
      <c r="K7" s="1265"/>
      <c r="L7" s="1265"/>
      <c r="M7" s="1266"/>
      <c r="N7" s="1267" t="s">
        <v>50</v>
      </c>
      <c r="O7" s="1268"/>
      <c r="P7" s="1268"/>
      <c r="Q7" s="1268"/>
      <c r="R7" s="1268"/>
      <c r="S7" s="1269"/>
    </row>
    <row r="8" spans="1:19" s="1270" customFormat="1" ht="14.25" customHeight="1" x14ac:dyDescent="0.2">
      <c r="A8" s="895" t="s">
        <v>424</v>
      </c>
      <c r="B8" s="1271" t="s">
        <v>425</v>
      </c>
      <c r="C8" s="1272"/>
      <c r="D8" s="1273"/>
      <c r="E8" s="1271" t="s">
        <v>426</v>
      </c>
      <c r="F8" s="1272"/>
      <c r="G8" s="1273"/>
      <c r="H8" s="1274" t="s">
        <v>425</v>
      </c>
      <c r="I8" s="1272"/>
      <c r="J8" s="1273"/>
      <c r="K8" s="1271" t="s">
        <v>426</v>
      </c>
      <c r="L8" s="1272"/>
      <c r="M8" s="1273"/>
      <c r="N8" s="1274" t="s">
        <v>425</v>
      </c>
      <c r="O8" s="1272"/>
      <c r="P8" s="1273"/>
      <c r="Q8" s="1271" t="s">
        <v>426</v>
      </c>
      <c r="R8" s="1272"/>
      <c r="S8" s="1275"/>
    </row>
    <row r="9" spans="1:19" s="1256" customFormat="1" ht="34.5" thickBot="1" x14ac:dyDescent="0.25">
      <c r="A9" s="1276" t="s">
        <v>15</v>
      </c>
      <c r="B9" s="1306" t="s">
        <v>427</v>
      </c>
      <c r="C9" s="1307" t="s">
        <v>428</v>
      </c>
      <c r="D9" s="1310" t="s">
        <v>433</v>
      </c>
      <c r="E9" s="1308" t="s">
        <v>427</v>
      </c>
      <c r="F9" s="1307" t="s">
        <v>428</v>
      </c>
      <c r="G9" s="1311" t="s">
        <v>433</v>
      </c>
      <c r="H9" s="1309" t="s">
        <v>427</v>
      </c>
      <c r="I9" s="1307" t="s">
        <v>428</v>
      </c>
      <c r="J9" s="1311" t="s">
        <v>433</v>
      </c>
      <c r="K9" s="1308" t="s">
        <v>427</v>
      </c>
      <c r="L9" s="1307" t="s">
        <v>428</v>
      </c>
      <c r="M9" s="1311" t="s">
        <v>433</v>
      </c>
      <c r="N9" s="1309" t="s">
        <v>427</v>
      </c>
      <c r="O9" s="1307" t="s">
        <v>428</v>
      </c>
      <c r="P9" s="1310" t="s">
        <v>433</v>
      </c>
      <c r="Q9" s="1308" t="s">
        <v>427</v>
      </c>
      <c r="R9" s="1307" t="s">
        <v>428</v>
      </c>
      <c r="S9" s="1312" t="s">
        <v>433</v>
      </c>
    </row>
    <row r="10" spans="1:19" x14ac:dyDescent="0.2">
      <c r="A10" s="493">
        <v>1994</v>
      </c>
      <c r="B10" s="1277"/>
      <c r="C10" s="1278"/>
      <c r="D10" s="1279"/>
      <c r="E10" s="1280"/>
      <c r="F10" s="1281"/>
      <c r="G10" s="1282"/>
      <c r="H10" s="1283">
        <v>40005.000000000007</v>
      </c>
      <c r="I10" s="1278"/>
      <c r="J10" s="1279"/>
      <c r="K10" s="1284">
        <v>68981</v>
      </c>
      <c r="L10" s="1278"/>
      <c r="M10" s="1279" t="e">
        <v>#N/A</v>
      </c>
      <c r="N10" s="1283">
        <v>486335</v>
      </c>
      <c r="O10" s="1278" t="e">
        <v>#N/A</v>
      </c>
      <c r="P10" s="1279" t="e">
        <v>#N/A</v>
      </c>
      <c r="Q10" s="1284">
        <v>663360</v>
      </c>
      <c r="R10" s="1281"/>
      <c r="S10" s="1299"/>
    </row>
    <row r="11" spans="1:19" x14ac:dyDescent="0.2">
      <c r="A11" s="493">
        <v>1995</v>
      </c>
      <c r="B11" s="1277"/>
      <c r="C11" s="1278"/>
      <c r="D11" s="1279"/>
      <c r="E11" s="1284">
        <v>7896</v>
      </c>
      <c r="F11" s="1281"/>
      <c r="G11" s="1282"/>
      <c r="H11" s="1285">
        <v>30119</v>
      </c>
      <c r="I11" s="1278"/>
      <c r="J11" s="1279"/>
      <c r="K11" s="1286">
        <v>58467</v>
      </c>
      <c r="L11" s="1278"/>
      <c r="M11" s="1279" t="e">
        <v>#N/A</v>
      </c>
      <c r="N11" s="1285">
        <v>384207</v>
      </c>
      <c r="O11" s="1278" t="e">
        <v>#N/A</v>
      </c>
      <c r="P11" s="1279" t="e">
        <v>#N/A</v>
      </c>
      <c r="Q11" s="1286">
        <v>589468</v>
      </c>
      <c r="R11" s="1281"/>
      <c r="S11" s="1299"/>
    </row>
    <row r="12" spans="1:19" x14ac:dyDescent="0.2">
      <c r="A12" s="493">
        <v>1996</v>
      </c>
      <c r="B12" s="1277"/>
      <c r="C12" s="1278"/>
      <c r="D12" s="1279"/>
      <c r="E12" s="1286">
        <v>9469</v>
      </c>
      <c r="F12" s="1281"/>
      <c r="G12" s="1282"/>
      <c r="H12" s="1285">
        <v>31921</v>
      </c>
      <c r="I12" s="1278"/>
      <c r="J12" s="1279"/>
      <c r="K12" s="1286">
        <v>68445</v>
      </c>
      <c r="L12" s="1278"/>
      <c r="M12" s="1279" t="e">
        <v>#N/A</v>
      </c>
      <c r="N12" s="1285">
        <v>368335</v>
      </c>
      <c r="O12" s="1278" t="e">
        <v>#N/A</v>
      </c>
      <c r="P12" s="1279" t="e">
        <v>#N/A</v>
      </c>
      <c r="Q12" s="1286">
        <v>681475</v>
      </c>
      <c r="R12" s="1281"/>
      <c r="S12" s="1299"/>
    </row>
    <row r="13" spans="1:19" x14ac:dyDescent="0.2">
      <c r="A13" s="493">
        <v>1997</v>
      </c>
      <c r="B13" s="1277"/>
      <c r="C13" s="1278"/>
      <c r="D13" s="1279"/>
      <c r="E13" s="1286">
        <v>11766</v>
      </c>
      <c r="F13" s="1281"/>
      <c r="G13" s="1282"/>
      <c r="H13" s="1285">
        <v>33999</v>
      </c>
      <c r="I13" s="1278"/>
      <c r="J13" s="1279"/>
      <c r="K13" s="1286">
        <v>82122</v>
      </c>
      <c r="L13" s="1278"/>
      <c r="M13" s="1279" t="e">
        <v>#N/A</v>
      </c>
      <c r="N13" s="1285">
        <v>422237</v>
      </c>
      <c r="O13" s="1278" t="e">
        <v>#N/A</v>
      </c>
      <c r="P13" s="1279" t="e">
        <v>#N/A</v>
      </c>
      <c r="Q13" s="1286">
        <v>785558</v>
      </c>
      <c r="R13" s="1281"/>
      <c r="S13" s="1299"/>
    </row>
    <row r="14" spans="1:19" x14ac:dyDescent="0.2">
      <c r="A14" s="493">
        <v>1998</v>
      </c>
      <c r="B14" s="1277"/>
      <c r="C14" s="1278"/>
      <c r="D14" s="1279"/>
      <c r="E14" s="1286">
        <v>12849</v>
      </c>
      <c r="F14" s="1281"/>
      <c r="G14" s="1297">
        <v>1</v>
      </c>
      <c r="H14" s="1285">
        <v>38254</v>
      </c>
      <c r="I14" s="1278"/>
      <c r="J14" s="1279"/>
      <c r="K14" s="1286">
        <v>83918</v>
      </c>
      <c r="L14" s="1278"/>
      <c r="M14" s="1287">
        <v>13</v>
      </c>
      <c r="N14" s="1285">
        <v>484400</v>
      </c>
      <c r="O14" s="1278" t="e">
        <v>#N/A</v>
      </c>
      <c r="P14" s="1279" t="e">
        <v>#N/A</v>
      </c>
      <c r="Q14" s="1286">
        <v>822951</v>
      </c>
      <c r="R14" s="1281"/>
      <c r="S14" s="1300">
        <v>134</v>
      </c>
    </row>
    <row r="15" spans="1:19" x14ac:dyDescent="0.2">
      <c r="A15" s="493">
        <v>1999</v>
      </c>
      <c r="B15" s="1277"/>
      <c r="C15" s="1278"/>
      <c r="D15" s="1279"/>
      <c r="E15" s="1286">
        <v>12268</v>
      </c>
      <c r="F15" s="1281"/>
      <c r="G15" s="1288">
        <v>1</v>
      </c>
      <c r="H15" s="1285">
        <v>34383</v>
      </c>
      <c r="I15" s="1278"/>
      <c r="J15" s="1279"/>
      <c r="K15" s="1286">
        <v>90517</v>
      </c>
      <c r="L15" s="1278"/>
      <c r="M15" s="1288">
        <v>13</v>
      </c>
      <c r="N15" s="1285">
        <v>406636</v>
      </c>
      <c r="O15" s="1278" t="e">
        <v>#N/A</v>
      </c>
      <c r="P15" s="1279" t="e">
        <v>#N/A</v>
      </c>
      <c r="Q15" s="1286">
        <v>905718</v>
      </c>
      <c r="R15" s="1281"/>
      <c r="S15" s="1301">
        <v>183</v>
      </c>
    </row>
    <row r="16" spans="1:19" x14ac:dyDescent="0.2">
      <c r="A16" s="493">
        <v>2000</v>
      </c>
      <c r="B16" s="1277"/>
      <c r="C16" s="1278"/>
      <c r="D16" s="1279"/>
      <c r="E16" s="1286">
        <v>9758</v>
      </c>
      <c r="F16" s="1281"/>
      <c r="G16" s="1288">
        <v>2</v>
      </c>
      <c r="H16" s="1285">
        <v>29648</v>
      </c>
      <c r="I16" s="1278"/>
      <c r="J16" s="1279"/>
      <c r="K16" s="1286">
        <v>74277</v>
      </c>
      <c r="L16" s="1278"/>
      <c r="M16" s="1288">
        <v>46</v>
      </c>
      <c r="N16" s="1285">
        <v>352811</v>
      </c>
      <c r="O16" s="1278" t="e">
        <v>#N/A</v>
      </c>
      <c r="P16" s="1279" t="e">
        <v>#N/A</v>
      </c>
      <c r="Q16" s="1286">
        <v>788669</v>
      </c>
      <c r="R16" s="1281"/>
      <c r="S16" s="1301">
        <v>428</v>
      </c>
    </row>
    <row r="17" spans="1:19" x14ac:dyDescent="0.2">
      <c r="A17" s="493">
        <v>2001</v>
      </c>
      <c r="B17" s="1277"/>
      <c r="C17" s="1278"/>
      <c r="D17" s="1279"/>
      <c r="E17" s="1286">
        <v>7818</v>
      </c>
      <c r="F17" s="1281"/>
      <c r="G17" s="1288">
        <v>1</v>
      </c>
      <c r="H17" s="1285">
        <v>17439</v>
      </c>
      <c r="I17" s="1278"/>
      <c r="J17" s="1279"/>
      <c r="K17" s="1286">
        <v>61184</v>
      </c>
      <c r="L17" s="1278"/>
      <c r="M17" s="1288">
        <v>91</v>
      </c>
      <c r="N17" s="1285">
        <v>206653</v>
      </c>
      <c r="O17" s="1278" t="e">
        <v>#N/A</v>
      </c>
      <c r="P17" s="1279" t="e">
        <v>#N/A</v>
      </c>
      <c r="Q17" s="1286">
        <v>624721</v>
      </c>
      <c r="R17" s="1281"/>
      <c r="S17" s="1301">
        <v>663</v>
      </c>
    </row>
    <row r="18" spans="1:19" x14ac:dyDescent="0.2">
      <c r="A18" s="493">
        <v>2002</v>
      </c>
      <c r="B18" s="1277"/>
      <c r="C18" s="1278"/>
      <c r="D18" s="1279"/>
      <c r="E18" s="1286">
        <v>6961</v>
      </c>
      <c r="F18" s="1281"/>
      <c r="G18" s="1288">
        <v>1</v>
      </c>
      <c r="H18" s="1285">
        <v>9868</v>
      </c>
      <c r="I18" s="1278"/>
      <c r="J18" s="1279"/>
      <c r="K18" s="1286">
        <v>61146</v>
      </c>
      <c r="L18" s="1278"/>
      <c r="M18" s="1288">
        <v>186</v>
      </c>
      <c r="N18" s="1285">
        <v>101231</v>
      </c>
      <c r="O18" s="1278" t="e">
        <v>#N/A</v>
      </c>
      <c r="P18" s="1279" t="e">
        <v>#N/A</v>
      </c>
      <c r="Q18" s="1286">
        <v>610154</v>
      </c>
      <c r="R18" s="1281"/>
      <c r="S18" s="1301">
        <v>1051</v>
      </c>
    </row>
    <row r="19" spans="1:19" x14ac:dyDescent="0.2">
      <c r="A19" s="493">
        <v>2003</v>
      </c>
      <c r="B19" s="1277"/>
      <c r="C19" s="1278"/>
      <c r="D19" s="1279"/>
      <c r="E19" s="1286">
        <v>8535</v>
      </c>
      <c r="F19" s="1281"/>
      <c r="G19" s="1288">
        <v>6</v>
      </c>
      <c r="H19" s="1285">
        <v>17101</v>
      </c>
      <c r="I19" s="1278"/>
      <c r="J19" s="1279"/>
      <c r="K19" s="1286">
        <v>84223</v>
      </c>
      <c r="L19" s="1278"/>
      <c r="M19" s="1288">
        <v>159</v>
      </c>
      <c r="N19" s="1285">
        <v>146047</v>
      </c>
      <c r="O19" s="1278" t="e">
        <v>#N/A</v>
      </c>
      <c r="P19" s="1279" t="e">
        <v>#N/A</v>
      </c>
      <c r="Q19" s="1286">
        <v>805322</v>
      </c>
      <c r="R19" s="1281"/>
      <c r="S19" s="1301">
        <v>1330</v>
      </c>
    </row>
    <row r="20" spans="1:19" x14ac:dyDescent="0.2">
      <c r="A20" s="493">
        <v>2004</v>
      </c>
      <c r="B20" s="1277"/>
      <c r="C20" s="1278"/>
      <c r="D20" s="1279"/>
      <c r="E20" s="1286">
        <v>11118</v>
      </c>
      <c r="F20" s="1281"/>
      <c r="G20" s="1288">
        <v>7</v>
      </c>
      <c r="H20" s="1285">
        <v>32674</v>
      </c>
      <c r="I20" s="1278"/>
      <c r="J20" s="1279"/>
      <c r="K20" s="1286">
        <v>98526</v>
      </c>
      <c r="L20" s="1278"/>
      <c r="M20" s="1288">
        <v>297</v>
      </c>
      <c r="N20" s="1285">
        <v>292479</v>
      </c>
      <c r="O20" s="1278" t="e">
        <v>#N/A</v>
      </c>
      <c r="P20" s="1279" t="e">
        <v>#N/A</v>
      </c>
      <c r="Q20" s="1286">
        <v>928877</v>
      </c>
      <c r="R20" s="1281"/>
      <c r="S20" s="1301">
        <v>1669</v>
      </c>
    </row>
    <row r="21" spans="1:19" x14ac:dyDescent="0.2">
      <c r="A21" s="493">
        <v>2005</v>
      </c>
      <c r="B21" s="1277"/>
      <c r="C21" s="1278"/>
      <c r="D21" s="1279"/>
      <c r="E21" s="1286">
        <v>11599</v>
      </c>
      <c r="F21" s="1281"/>
      <c r="G21" s="1288">
        <v>4</v>
      </c>
      <c r="H21" s="1285">
        <v>38074</v>
      </c>
      <c r="I21" s="1278"/>
      <c r="J21" s="1279"/>
      <c r="K21" s="1286">
        <v>104553</v>
      </c>
      <c r="L21" s="1278"/>
      <c r="M21" s="1288">
        <v>318</v>
      </c>
      <c r="N21" s="1285">
        <v>389234</v>
      </c>
      <c r="O21" s="1278" t="e">
        <v>#N/A</v>
      </c>
      <c r="P21" s="1279" t="e">
        <v>#N/A</v>
      </c>
      <c r="Q21" s="1286">
        <v>1034312</v>
      </c>
      <c r="R21" s="1281"/>
      <c r="S21" s="1301">
        <v>2189</v>
      </c>
    </row>
    <row r="22" spans="1:19" x14ac:dyDescent="0.2">
      <c r="A22" s="493">
        <v>2006</v>
      </c>
      <c r="B22" s="1277"/>
      <c r="C22" s="1278"/>
      <c r="D22" s="1279"/>
      <c r="E22" s="1286">
        <v>13939</v>
      </c>
      <c r="F22" s="1281"/>
      <c r="G22" s="1288">
        <v>6</v>
      </c>
      <c r="H22" s="1285">
        <v>41124</v>
      </c>
      <c r="I22" s="1278"/>
      <c r="J22" s="1279"/>
      <c r="K22" s="1286">
        <v>117219</v>
      </c>
      <c r="L22" s="1278"/>
      <c r="M22" s="1288">
        <v>340</v>
      </c>
      <c r="N22" s="1285">
        <v>452582</v>
      </c>
      <c r="O22" s="1278" t="e">
        <v>#N/A</v>
      </c>
      <c r="P22" s="1279" t="e">
        <v>#N/A</v>
      </c>
      <c r="Q22" s="1286">
        <v>1224188</v>
      </c>
      <c r="R22" s="1281"/>
      <c r="S22" s="1301">
        <v>2424</v>
      </c>
    </row>
    <row r="23" spans="1:19" x14ac:dyDescent="0.2">
      <c r="A23" s="493">
        <v>2007</v>
      </c>
      <c r="B23" s="1277"/>
      <c r="C23" s="1278"/>
      <c r="D23" s="1279"/>
      <c r="E23" s="1286">
        <v>15997</v>
      </c>
      <c r="F23" s="1289">
        <v>3178</v>
      </c>
      <c r="G23" s="1288">
        <v>9</v>
      </c>
      <c r="H23" s="1285">
        <v>52306</v>
      </c>
      <c r="I23" s="1289">
        <v>44049</v>
      </c>
      <c r="J23" s="1279"/>
      <c r="K23" s="1286">
        <v>131664</v>
      </c>
      <c r="L23" s="1289">
        <v>17298</v>
      </c>
      <c r="M23" s="1288">
        <v>504</v>
      </c>
      <c r="N23" s="1285">
        <v>572841</v>
      </c>
      <c r="O23" s="1289">
        <v>349249</v>
      </c>
      <c r="P23" s="1279" t="e">
        <v>#N/A</v>
      </c>
      <c r="Q23" s="1286">
        <v>1370173</v>
      </c>
      <c r="R23" s="1289">
        <v>101414</v>
      </c>
      <c r="S23" s="1301">
        <v>2935</v>
      </c>
    </row>
    <row r="24" spans="1:19" x14ac:dyDescent="0.2">
      <c r="A24" s="493">
        <v>2008</v>
      </c>
      <c r="B24" s="1277"/>
      <c r="C24" s="1278"/>
      <c r="D24" s="1279"/>
      <c r="E24" s="1286">
        <v>17189</v>
      </c>
      <c r="F24" s="1290">
        <v>4573</v>
      </c>
      <c r="G24" s="1288">
        <v>15</v>
      </c>
      <c r="H24" s="1285">
        <v>55590</v>
      </c>
      <c r="I24" s="1290">
        <v>63919</v>
      </c>
      <c r="J24" s="1279"/>
      <c r="K24" s="1286">
        <v>133027</v>
      </c>
      <c r="L24" s="1290">
        <v>24671</v>
      </c>
      <c r="M24" s="1288">
        <v>704</v>
      </c>
      <c r="N24" s="1285">
        <v>615256</v>
      </c>
      <c r="O24" s="1290">
        <v>486646</v>
      </c>
      <c r="P24" s="1279" t="e">
        <v>#N/A</v>
      </c>
      <c r="Q24" s="1286">
        <v>1409486</v>
      </c>
      <c r="R24" s="1290">
        <v>143041</v>
      </c>
      <c r="S24" s="1301">
        <v>4424</v>
      </c>
    </row>
    <row r="25" spans="1:19" x14ac:dyDescent="0.2">
      <c r="A25" s="493">
        <v>2009</v>
      </c>
      <c r="B25" s="1277"/>
      <c r="C25" s="1278"/>
      <c r="D25" s="1279"/>
      <c r="E25" s="1286">
        <v>15135</v>
      </c>
      <c r="F25" s="1290">
        <v>4308</v>
      </c>
      <c r="G25" s="1288">
        <v>13</v>
      </c>
      <c r="H25" s="1285">
        <v>42755</v>
      </c>
      <c r="I25" s="1290">
        <v>42080</v>
      </c>
      <c r="J25" s="1279"/>
      <c r="K25" s="1286">
        <v>117020</v>
      </c>
      <c r="L25" s="1290">
        <v>24421</v>
      </c>
      <c r="M25" s="1288">
        <v>487</v>
      </c>
      <c r="N25" s="1285">
        <v>516799</v>
      </c>
      <c r="O25" s="1290">
        <v>393015</v>
      </c>
      <c r="P25" s="1279" t="e">
        <v>#N/A</v>
      </c>
      <c r="Q25" s="1286">
        <v>1328218</v>
      </c>
      <c r="R25" s="1290">
        <v>167724</v>
      </c>
      <c r="S25" s="1301">
        <v>3007</v>
      </c>
    </row>
    <row r="26" spans="1:19" x14ac:dyDescent="0.2">
      <c r="A26" s="493">
        <v>2010</v>
      </c>
      <c r="B26" s="1277"/>
      <c r="C26" s="1278"/>
      <c r="D26" s="1279"/>
      <c r="E26" s="1286">
        <v>17689</v>
      </c>
      <c r="F26" s="1290">
        <v>4780</v>
      </c>
      <c r="G26" s="1282"/>
      <c r="H26" s="1285">
        <v>54809</v>
      </c>
      <c r="I26" s="1290">
        <v>71746</v>
      </c>
      <c r="J26" s="1279"/>
      <c r="K26" s="1286">
        <v>142983</v>
      </c>
      <c r="L26" s="1290">
        <v>29738</v>
      </c>
      <c r="M26" s="1279"/>
      <c r="N26" s="1285">
        <v>665552</v>
      </c>
      <c r="O26" s="1290">
        <v>626446</v>
      </c>
      <c r="P26" s="1279" t="e">
        <v>#N/A</v>
      </c>
      <c r="Q26" s="1286">
        <v>1544176</v>
      </c>
      <c r="R26" s="1290">
        <v>204231</v>
      </c>
      <c r="S26" s="1299"/>
    </row>
    <row r="27" spans="1:19" x14ac:dyDescent="0.2">
      <c r="A27" s="493">
        <v>2011</v>
      </c>
      <c r="B27" s="1277"/>
      <c r="C27" s="1278"/>
      <c r="D27" s="1279"/>
      <c r="E27" s="1286">
        <v>21171</v>
      </c>
      <c r="F27" s="1290">
        <v>5640</v>
      </c>
      <c r="G27" s="1282"/>
      <c r="H27" s="1285">
        <v>73678</v>
      </c>
      <c r="I27" s="1290">
        <v>86257</v>
      </c>
      <c r="J27" s="1279"/>
      <c r="K27" s="1286">
        <v>171935</v>
      </c>
      <c r="L27" s="1290">
        <v>36581</v>
      </c>
      <c r="M27" s="1279"/>
      <c r="N27" s="1285">
        <v>860820</v>
      </c>
      <c r="O27" s="1290">
        <v>781255</v>
      </c>
      <c r="P27" s="1279" t="e">
        <v>#N/A</v>
      </c>
      <c r="Q27" s="1286">
        <v>1833665</v>
      </c>
      <c r="R27" s="1290">
        <v>258248</v>
      </c>
      <c r="S27" s="1299"/>
    </row>
    <row r="28" spans="1:19" x14ac:dyDescent="0.2">
      <c r="A28" s="493">
        <v>2012</v>
      </c>
      <c r="B28" s="1277"/>
      <c r="C28" s="1278"/>
      <c r="D28" s="1279"/>
      <c r="E28" s="1286">
        <v>19721</v>
      </c>
      <c r="F28" s="1290">
        <v>5680</v>
      </c>
      <c r="G28" s="1282"/>
      <c r="H28" s="1285">
        <v>69325</v>
      </c>
      <c r="I28" s="1290">
        <v>65559</v>
      </c>
      <c r="J28" s="1279"/>
      <c r="K28" s="1286">
        <v>157808</v>
      </c>
      <c r="L28" s="1290">
        <v>37473</v>
      </c>
      <c r="M28" s="1279"/>
      <c r="N28" s="1285">
        <v>845562</v>
      </c>
      <c r="O28" s="1290">
        <v>686389</v>
      </c>
      <c r="P28" s="1279" t="e">
        <v>#N/A</v>
      </c>
      <c r="Q28" s="1286">
        <v>1756308</v>
      </c>
      <c r="R28" s="1290">
        <v>274659</v>
      </c>
      <c r="S28" s="1299"/>
    </row>
    <row r="29" spans="1:19" x14ac:dyDescent="0.2">
      <c r="A29" s="493">
        <v>2013</v>
      </c>
      <c r="B29" s="1277"/>
      <c r="C29" s="1278"/>
      <c r="D29" s="1279"/>
      <c r="E29" s="1286">
        <v>21499</v>
      </c>
      <c r="F29" s="1290">
        <v>6245</v>
      </c>
      <c r="G29" s="1282"/>
      <c r="H29" s="1285">
        <v>80062</v>
      </c>
      <c r="I29" s="1290">
        <v>69919</v>
      </c>
      <c r="J29" s="1279"/>
      <c r="K29" s="1286">
        <v>170322</v>
      </c>
      <c r="L29" s="1290">
        <v>38663</v>
      </c>
      <c r="M29" s="1279"/>
      <c r="N29" s="1285">
        <v>964291</v>
      </c>
      <c r="O29" s="1290">
        <v>725246</v>
      </c>
      <c r="P29" s="1287">
        <v>13164</v>
      </c>
      <c r="Q29" s="1286">
        <v>1855032</v>
      </c>
      <c r="R29" s="1290">
        <v>275870</v>
      </c>
      <c r="S29" s="1299"/>
    </row>
    <row r="30" spans="1:19" x14ac:dyDescent="0.2">
      <c r="A30" s="493">
        <v>2014</v>
      </c>
      <c r="B30" s="1284">
        <v>8687</v>
      </c>
      <c r="C30" s="1289">
        <v>8051</v>
      </c>
      <c r="D30" s="1287">
        <v>69</v>
      </c>
      <c r="E30" s="1286">
        <v>20011</v>
      </c>
      <c r="F30" s="1290">
        <v>6218</v>
      </c>
      <c r="G30" s="1288">
        <v>32</v>
      </c>
      <c r="H30" s="1285">
        <v>58240</v>
      </c>
      <c r="I30" s="1290">
        <v>46337</v>
      </c>
      <c r="J30" s="1287">
        <v>1444</v>
      </c>
      <c r="K30" s="1286">
        <v>158331</v>
      </c>
      <c r="L30" s="1290">
        <v>39380</v>
      </c>
      <c r="M30" s="1288">
        <v>1047</v>
      </c>
      <c r="N30" s="1285">
        <v>689399</v>
      </c>
      <c r="O30" s="1290">
        <v>486055</v>
      </c>
      <c r="P30" s="1288">
        <v>10309</v>
      </c>
      <c r="Q30" s="1286">
        <v>1650893</v>
      </c>
      <c r="R30" s="1290">
        <v>270732</v>
      </c>
      <c r="S30" s="1301">
        <v>6435</v>
      </c>
    </row>
    <row r="31" spans="1:19" x14ac:dyDescent="0.2">
      <c r="A31" s="493">
        <v>2015</v>
      </c>
      <c r="B31" s="1286">
        <v>8663</v>
      </c>
      <c r="C31" s="1290">
        <v>7680</v>
      </c>
      <c r="D31" s="1288">
        <v>82</v>
      </c>
      <c r="E31" s="1286">
        <v>21202</v>
      </c>
      <c r="F31" s="1290">
        <v>6179</v>
      </c>
      <c r="G31" s="1288">
        <v>19</v>
      </c>
      <c r="H31" s="1285">
        <v>54556</v>
      </c>
      <c r="I31" s="1290">
        <v>45491</v>
      </c>
      <c r="J31" s="1288">
        <v>1332</v>
      </c>
      <c r="K31" s="1286">
        <v>166446</v>
      </c>
      <c r="L31" s="1290">
        <v>41395</v>
      </c>
      <c r="M31" s="1288">
        <v>1049</v>
      </c>
      <c r="N31" s="1285">
        <v>658357</v>
      </c>
      <c r="O31" s="1290">
        <v>482518</v>
      </c>
      <c r="P31" s="1288">
        <v>10008</v>
      </c>
      <c r="Q31" s="1286">
        <v>1785901</v>
      </c>
      <c r="R31" s="1290">
        <v>292856</v>
      </c>
      <c r="S31" s="1301">
        <v>7159</v>
      </c>
    </row>
    <row r="32" spans="1:19" x14ac:dyDescent="0.2">
      <c r="A32" s="493">
        <v>2016</v>
      </c>
      <c r="B32" s="1286">
        <v>8685</v>
      </c>
      <c r="C32" s="1290">
        <v>7297</v>
      </c>
      <c r="D32" s="1288">
        <v>93</v>
      </c>
      <c r="E32" s="1286">
        <v>17566</v>
      </c>
      <c r="F32" s="1290">
        <v>5011</v>
      </c>
      <c r="G32" s="1288">
        <v>33</v>
      </c>
      <c r="H32" s="1285">
        <v>58691</v>
      </c>
      <c r="I32" s="1290">
        <v>43528</v>
      </c>
      <c r="J32" s="1288">
        <v>1461</v>
      </c>
      <c r="K32" s="1286">
        <v>139363</v>
      </c>
      <c r="L32" s="1290">
        <v>34840</v>
      </c>
      <c r="M32" s="1288">
        <v>1075</v>
      </c>
      <c r="N32" s="1285">
        <v>712033</v>
      </c>
      <c r="O32" s="1290">
        <v>484418</v>
      </c>
      <c r="P32" s="1288">
        <v>10749</v>
      </c>
      <c r="Q32" s="1286">
        <v>1521896</v>
      </c>
      <c r="R32" s="1290">
        <v>259752</v>
      </c>
      <c r="S32" s="1301">
        <v>7078</v>
      </c>
    </row>
    <row r="33" spans="1:19" x14ac:dyDescent="0.2">
      <c r="A33" s="493">
        <v>2017</v>
      </c>
      <c r="B33" s="1286">
        <v>10981</v>
      </c>
      <c r="C33" s="1290">
        <v>11605</v>
      </c>
      <c r="D33" s="1288">
        <v>107</v>
      </c>
      <c r="E33" s="1286">
        <v>20522</v>
      </c>
      <c r="F33" s="1290">
        <v>4901</v>
      </c>
      <c r="G33" s="1288">
        <v>27</v>
      </c>
      <c r="H33" s="1285">
        <v>76550</v>
      </c>
      <c r="I33" s="1290">
        <v>65801</v>
      </c>
      <c r="J33" s="1288">
        <v>2010</v>
      </c>
      <c r="K33" s="1286">
        <v>164673</v>
      </c>
      <c r="L33" s="1290">
        <v>37077</v>
      </c>
      <c r="M33" s="1288">
        <v>1111</v>
      </c>
      <c r="N33" s="1285">
        <v>903294</v>
      </c>
      <c r="O33" s="1290">
        <v>700311</v>
      </c>
      <c r="P33" s="1288">
        <v>15595</v>
      </c>
      <c r="Q33" s="1286">
        <v>1779133</v>
      </c>
      <c r="R33" s="1290">
        <v>273124</v>
      </c>
      <c r="S33" s="1301">
        <v>7717</v>
      </c>
    </row>
    <row r="34" spans="1:19" x14ac:dyDescent="0.2">
      <c r="A34" s="493">
        <v>2018</v>
      </c>
      <c r="B34" s="1286">
        <v>9522</v>
      </c>
      <c r="C34" s="1290">
        <v>9367</v>
      </c>
      <c r="D34" s="1288">
        <v>38</v>
      </c>
      <c r="E34" s="1286">
        <v>20005</v>
      </c>
      <c r="F34" s="1290">
        <v>5175</v>
      </c>
      <c r="G34" s="1288">
        <v>27</v>
      </c>
      <c r="H34" s="1285">
        <v>66965</v>
      </c>
      <c r="I34" s="1290">
        <v>56955</v>
      </c>
      <c r="J34" s="1288">
        <v>1561</v>
      </c>
      <c r="K34" s="1286">
        <v>159796</v>
      </c>
      <c r="L34" s="1290">
        <v>39458</v>
      </c>
      <c r="M34" s="1288">
        <v>1157</v>
      </c>
      <c r="N34" s="1285">
        <v>805437</v>
      </c>
      <c r="O34" s="1290">
        <v>583482</v>
      </c>
      <c r="P34" s="1288">
        <v>11606</v>
      </c>
      <c r="Q34" s="1286">
        <v>1728055</v>
      </c>
      <c r="R34" s="1290">
        <v>299376</v>
      </c>
      <c r="S34" s="1301">
        <v>7532</v>
      </c>
    </row>
    <row r="35" spans="1:19" x14ac:dyDescent="0.2">
      <c r="A35" s="493">
        <v>2019</v>
      </c>
      <c r="B35" s="1286">
        <v>5708</v>
      </c>
      <c r="C35" s="1290">
        <v>5769</v>
      </c>
      <c r="D35" s="1288">
        <v>39</v>
      </c>
      <c r="E35" s="1286">
        <v>19633</v>
      </c>
      <c r="F35" s="1290">
        <v>5611</v>
      </c>
      <c r="G35" s="1288">
        <v>28</v>
      </c>
      <c r="H35" s="1285">
        <v>40679</v>
      </c>
      <c r="I35" s="1290">
        <v>36665</v>
      </c>
      <c r="J35" s="1288">
        <v>1332</v>
      </c>
      <c r="K35" s="1286">
        <v>160229</v>
      </c>
      <c r="L35" s="1290">
        <v>43968</v>
      </c>
      <c r="M35" s="1288">
        <v>1527</v>
      </c>
      <c r="N35" s="1285">
        <v>461916</v>
      </c>
      <c r="O35" s="1290">
        <v>327912</v>
      </c>
      <c r="P35" s="1288">
        <v>8944</v>
      </c>
      <c r="Q35" s="1286">
        <v>1718116</v>
      </c>
      <c r="R35" s="1290">
        <v>339963</v>
      </c>
      <c r="S35" s="1301">
        <v>8745</v>
      </c>
    </row>
    <row r="36" spans="1:19" x14ac:dyDescent="0.2">
      <c r="A36" s="493">
        <v>2020</v>
      </c>
      <c r="B36" s="1286">
        <v>4620</v>
      </c>
      <c r="C36" s="1290">
        <v>4494</v>
      </c>
      <c r="D36" s="1288">
        <v>33</v>
      </c>
      <c r="E36" s="1286">
        <v>18487</v>
      </c>
      <c r="F36" s="1290">
        <v>5342</v>
      </c>
      <c r="G36" s="1288">
        <v>29</v>
      </c>
      <c r="H36" s="1285">
        <v>34625</v>
      </c>
      <c r="I36" s="1290">
        <v>33091</v>
      </c>
      <c r="J36" s="1288">
        <v>1484</v>
      </c>
      <c r="K36" s="1286">
        <v>154404</v>
      </c>
      <c r="L36" s="1290">
        <v>44581</v>
      </c>
      <c r="M36" s="1288">
        <v>1327</v>
      </c>
      <c r="N36" s="1285">
        <v>343847</v>
      </c>
      <c r="O36" s="1290">
        <v>272415</v>
      </c>
      <c r="P36" s="1288">
        <v>8244</v>
      </c>
      <c r="Q36" s="1286">
        <v>1500974</v>
      </c>
      <c r="R36" s="1290">
        <v>318406</v>
      </c>
      <c r="S36" s="1301">
        <v>7393</v>
      </c>
    </row>
    <row r="37" spans="1:19" x14ac:dyDescent="0.2">
      <c r="A37" s="493">
        <v>2021</v>
      </c>
      <c r="B37" s="1286">
        <v>4738</v>
      </c>
      <c r="C37" s="1290">
        <v>6703</v>
      </c>
      <c r="D37" s="1288">
        <v>72</v>
      </c>
      <c r="E37" s="1286">
        <v>18740</v>
      </c>
      <c r="F37" s="1290">
        <v>6008</v>
      </c>
      <c r="G37" s="1288">
        <v>28</v>
      </c>
      <c r="H37" s="1285">
        <v>37108</v>
      </c>
      <c r="I37" s="1290">
        <v>47630</v>
      </c>
      <c r="J37" s="1288">
        <v>1995</v>
      </c>
      <c r="K37" s="1286">
        <v>162083</v>
      </c>
      <c r="L37" s="1290">
        <v>51029</v>
      </c>
      <c r="M37" s="1288">
        <v>1734</v>
      </c>
      <c r="N37" s="1285">
        <v>383964</v>
      </c>
      <c r="O37" s="1290">
        <v>395140</v>
      </c>
      <c r="P37" s="1288">
        <v>12959</v>
      </c>
      <c r="Q37" s="1286">
        <v>1691296</v>
      </c>
      <c r="R37" s="1290">
        <v>385084</v>
      </c>
      <c r="S37" s="1301">
        <v>10208</v>
      </c>
    </row>
    <row r="38" spans="1:19" x14ac:dyDescent="0.2">
      <c r="A38" s="493">
        <v>2022</v>
      </c>
      <c r="B38" s="1286">
        <v>5806</v>
      </c>
      <c r="C38" s="1290">
        <v>6121</v>
      </c>
      <c r="D38" s="1288">
        <v>79</v>
      </c>
      <c r="E38" s="1286">
        <v>16898</v>
      </c>
      <c r="F38" s="1290">
        <v>7183</v>
      </c>
      <c r="G38" s="1288">
        <v>52</v>
      </c>
      <c r="H38" s="1285">
        <v>40221</v>
      </c>
      <c r="I38" s="1290">
        <v>50290</v>
      </c>
      <c r="J38" s="1288">
        <v>2100</v>
      </c>
      <c r="K38" s="1286">
        <v>145920</v>
      </c>
      <c r="L38" s="1290">
        <v>56074</v>
      </c>
      <c r="M38" s="1288">
        <v>1761</v>
      </c>
      <c r="N38" s="1285">
        <v>410390</v>
      </c>
      <c r="O38" s="1290">
        <v>444258</v>
      </c>
      <c r="P38" s="1288">
        <v>14623</v>
      </c>
      <c r="Q38" s="1286">
        <v>1662498</v>
      </c>
      <c r="R38" s="1290">
        <v>405321</v>
      </c>
      <c r="S38" s="1301">
        <v>9673</v>
      </c>
    </row>
    <row r="39" spans="1:19" x14ac:dyDescent="0.2">
      <c r="A39" s="493">
        <v>2023</v>
      </c>
      <c r="B39" s="1286">
        <v>5438</v>
      </c>
      <c r="C39" s="1290">
        <v>6470</v>
      </c>
      <c r="D39" s="1288">
        <v>75</v>
      </c>
      <c r="E39" s="1286">
        <v>17371</v>
      </c>
      <c r="F39" s="1290">
        <v>7989</v>
      </c>
      <c r="G39" s="1288">
        <v>38</v>
      </c>
      <c r="H39" s="1285">
        <v>38862</v>
      </c>
      <c r="I39" s="1290">
        <v>50110</v>
      </c>
      <c r="J39" s="1288">
        <v>1676</v>
      </c>
      <c r="K39" s="1286">
        <v>143210</v>
      </c>
      <c r="L39" s="1290">
        <v>59918</v>
      </c>
      <c r="M39" s="1288">
        <v>1571</v>
      </c>
      <c r="N39" s="1285">
        <v>452107</v>
      </c>
      <c r="O39" s="1290">
        <v>481390</v>
      </c>
      <c r="P39" s="1288">
        <v>13189</v>
      </c>
      <c r="Q39" s="1286">
        <v>1654986</v>
      </c>
      <c r="R39" s="1290">
        <v>449539</v>
      </c>
      <c r="S39" s="1301">
        <v>8053</v>
      </c>
    </row>
    <row r="40" spans="1:19" x14ac:dyDescent="0.2">
      <c r="A40" s="493">
        <v>2024</v>
      </c>
      <c r="B40" s="1286">
        <v>4721</v>
      </c>
      <c r="C40" s="1290">
        <v>7214</v>
      </c>
      <c r="D40" s="1288">
        <v>40</v>
      </c>
      <c r="E40" s="1286">
        <v>18081</v>
      </c>
      <c r="F40" s="1290">
        <v>8340</v>
      </c>
      <c r="G40" s="1288">
        <v>28</v>
      </c>
      <c r="H40" s="1285">
        <v>37092</v>
      </c>
      <c r="I40" s="1290">
        <v>53127</v>
      </c>
      <c r="J40" s="1288">
        <v>1676</v>
      </c>
      <c r="K40" s="1286">
        <v>154897</v>
      </c>
      <c r="L40" s="1290">
        <v>66695</v>
      </c>
      <c r="M40" s="1288">
        <v>1844</v>
      </c>
      <c r="N40" s="1285">
        <v>416544</v>
      </c>
      <c r="O40" s="1290">
        <v>494270</v>
      </c>
      <c r="P40" s="1288">
        <v>10837</v>
      </c>
      <c r="Q40" s="1286">
        <v>1745608</v>
      </c>
      <c r="R40" s="1290">
        <v>492102</v>
      </c>
      <c r="S40" s="1301">
        <v>8479</v>
      </c>
    </row>
    <row r="41" spans="1:19" x14ac:dyDescent="0.2">
      <c r="A41" s="493">
        <v>2025</v>
      </c>
      <c r="B41" s="1286">
        <v>8283</v>
      </c>
      <c r="C41" s="1290">
        <v>10651</v>
      </c>
      <c r="D41" s="1288">
        <v>66</v>
      </c>
      <c r="E41" s="1286">
        <v>19506</v>
      </c>
      <c r="F41" s="1290">
        <v>8949</v>
      </c>
      <c r="G41" s="1288">
        <v>67</v>
      </c>
      <c r="H41" s="1285">
        <v>56619</v>
      </c>
      <c r="I41" s="1290">
        <v>64752</v>
      </c>
      <c r="J41" s="1288">
        <v>2472</v>
      </c>
      <c r="K41" s="1286">
        <v>165005</v>
      </c>
      <c r="L41" s="1290">
        <v>69919</v>
      </c>
      <c r="M41" s="1288">
        <v>2376</v>
      </c>
      <c r="N41" s="1285">
        <v>615136</v>
      </c>
      <c r="O41" s="1290">
        <v>658567</v>
      </c>
      <c r="P41" s="1288">
        <v>12484</v>
      </c>
      <c r="Q41" s="1286">
        <v>1890071</v>
      </c>
      <c r="R41" s="1290">
        <v>507517</v>
      </c>
      <c r="S41" s="1301">
        <v>10418</v>
      </c>
    </row>
    <row r="42" spans="1:19" x14ac:dyDescent="0.2">
      <c r="A42" s="493">
        <v>2026</v>
      </c>
      <c r="B42" s="1286" t="e">
        <v>#N/A</v>
      </c>
      <c r="C42" s="1290" t="e">
        <v>#N/A</v>
      </c>
      <c r="D42" s="1288" t="e">
        <v>#N/A</v>
      </c>
      <c r="E42" s="1286" t="e">
        <v>#N/A</v>
      </c>
      <c r="F42" s="1290" t="e">
        <v>#N/A</v>
      </c>
      <c r="G42" s="1288" t="e">
        <v>#N/A</v>
      </c>
      <c r="H42" s="1285" t="e">
        <v>#N/A</v>
      </c>
      <c r="I42" s="1290" t="e">
        <v>#N/A</v>
      </c>
      <c r="J42" s="1288" t="e">
        <v>#N/A</v>
      </c>
      <c r="K42" s="1286" t="e">
        <v>#N/A</v>
      </c>
      <c r="L42" s="1290" t="e">
        <v>#N/A</v>
      </c>
      <c r="M42" s="1288" t="e">
        <v>#N/A</v>
      </c>
      <c r="N42" s="1285" t="e">
        <v>#N/A</v>
      </c>
      <c r="O42" s="1290" t="e">
        <v>#N/A</v>
      </c>
      <c r="P42" s="1288" t="e">
        <v>#N/A</v>
      </c>
      <c r="Q42" s="1286" t="e">
        <v>#N/A</v>
      </c>
      <c r="R42" s="1290" t="e">
        <v>#N/A</v>
      </c>
      <c r="S42" s="1301" t="e">
        <v>#N/A</v>
      </c>
    </row>
    <row r="43" spans="1:19" x14ac:dyDescent="0.2">
      <c r="A43" s="493">
        <v>2027</v>
      </c>
      <c r="B43" s="1286" t="e">
        <v>#N/A</v>
      </c>
      <c r="C43" s="1290" t="e">
        <v>#N/A</v>
      </c>
      <c r="D43" s="1288" t="e">
        <v>#N/A</v>
      </c>
      <c r="E43" s="1286" t="e">
        <v>#N/A</v>
      </c>
      <c r="F43" s="1290" t="e">
        <v>#N/A</v>
      </c>
      <c r="G43" s="1288" t="e">
        <v>#N/A</v>
      </c>
      <c r="H43" s="1285" t="e">
        <v>#N/A</v>
      </c>
      <c r="I43" s="1290" t="e">
        <v>#N/A</v>
      </c>
      <c r="J43" s="1288" t="e">
        <v>#N/A</v>
      </c>
      <c r="K43" s="1286" t="e">
        <v>#N/A</v>
      </c>
      <c r="L43" s="1290" t="e">
        <v>#N/A</v>
      </c>
      <c r="M43" s="1288" t="e">
        <v>#N/A</v>
      </c>
      <c r="N43" s="1285" t="e">
        <v>#N/A</v>
      </c>
      <c r="O43" s="1290" t="e">
        <v>#N/A</v>
      </c>
      <c r="P43" s="1288" t="e">
        <v>#N/A</v>
      </c>
      <c r="Q43" s="1286" t="e">
        <v>#N/A</v>
      </c>
      <c r="R43" s="1290" t="e">
        <v>#N/A</v>
      </c>
      <c r="S43" s="1301" t="e">
        <v>#N/A</v>
      </c>
    </row>
    <row r="44" spans="1:19" x14ac:dyDescent="0.2">
      <c r="A44" s="493">
        <v>2028</v>
      </c>
      <c r="B44" s="1286" t="e">
        <v>#N/A</v>
      </c>
      <c r="C44" s="1290" t="e">
        <v>#N/A</v>
      </c>
      <c r="D44" s="1288" t="e">
        <v>#N/A</v>
      </c>
      <c r="E44" s="1286" t="e">
        <v>#N/A</v>
      </c>
      <c r="F44" s="1290" t="e">
        <v>#N/A</v>
      </c>
      <c r="G44" s="1288" t="e">
        <v>#N/A</v>
      </c>
      <c r="H44" s="1285" t="e">
        <v>#N/A</v>
      </c>
      <c r="I44" s="1290" t="e">
        <v>#N/A</v>
      </c>
      <c r="J44" s="1288" t="e">
        <v>#N/A</v>
      </c>
      <c r="K44" s="1286" t="e">
        <v>#N/A</v>
      </c>
      <c r="L44" s="1290" t="e">
        <v>#N/A</v>
      </c>
      <c r="M44" s="1288" t="e">
        <v>#N/A</v>
      </c>
      <c r="N44" s="1285" t="e">
        <v>#N/A</v>
      </c>
      <c r="O44" s="1290" t="e">
        <v>#N/A</v>
      </c>
      <c r="P44" s="1288" t="e">
        <v>#N/A</v>
      </c>
      <c r="Q44" s="1286" t="e">
        <v>#N/A</v>
      </c>
      <c r="R44" s="1290" t="e">
        <v>#N/A</v>
      </c>
      <c r="S44" s="1301" t="e">
        <v>#N/A</v>
      </c>
    </row>
    <row r="45" spans="1:19" x14ac:dyDescent="0.2">
      <c r="A45" s="493">
        <v>2029</v>
      </c>
      <c r="B45" s="1286" t="e">
        <v>#N/A</v>
      </c>
      <c r="C45" s="1290" t="e">
        <v>#N/A</v>
      </c>
      <c r="D45" s="1288" t="e">
        <v>#N/A</v>
      </c>
      <c r="E45" s="1286" t="e">
        <v>#N/A</v>
      </c>
      <c r="F45" s="1290" t="e">
        <v>#N/A</v>
      </c>
      <c r="G45" s="1288" t="e">
        <v>#N/A</v>
      </c>
      <c r="H45" s="1285" t="e">
        <v>#N/A</v>
      </c>
      <c r="I45" s="1290" t="e">
        <v>#N/A</v>
      </c>
      <c r="J45" s="1288" t="e">
        <v>#N/A</v>
      </c>
      <c r="K45" s="1286" t="e">
        <v>#N/A</v>
      </c>
      <c r="L45" s="1290" t="e">
        <v>#N/A</v>
      </c>
      <c r="M45" s="1288" t="e">
        <v>#N/A</v>
      </c>
      <c r="N45" s="1285" t="e">
        <v>#N/A</v>
      </c>
      <c r="O45" s="1290" t="e">
        <v>#N/A</v>
      </c>
      <c r="P45" s="1288" t="e">
        <v>#N/A</v>
      </c>
      <c r="Q45" s="1286" t="e">
        <v>#N/A</v>
      </c>
      <c r="R45" s="1290" t="e">
        <v>#N/A</v>
      </c>
      <c r="S45" s="1301" t="e">
        <v>#N/A</v>
      </c>
    </row>
    <row r="46" spans="1:19" ht="12" thickBot="1" x14ac:dyDescent="0.25">
      <c r="A46" s="1298">
        <v>2030</v>
      </c>
      <c r="B46" s="1291" t="e">
        <v>#N/A</v>
      </c>
      <c r="C46" s="1292" t="e">
        <v>#N/A</v>
      </c>
      <c r="D46" s="1293" t="e">
        <v>#N/A</v>
      </c>
      <c r="E46" s="1291" t="e">
        <v>#N/A</v>
      </c>
      <c r="F46" s="1292" t="e">
        <v>#N/A</v>
      </c>
      <c r="G46" s="1293" t="e">
        <v>#N/A</v>
      </c>
      <c r="H46" s="1294" t="e">
        <v>#N/A</v>
      </c>
      <c r="I46" s="1292" t="e">
        <v>#N/A</v>
      </c>
      <c r="J46" s="1293" t="e">
        <v>#N/A</v>
      </c>
      <c r="K46" s="1291" t="e">
        <v>#N/A</v>
      </c>
      <c r="L46" s="1292" t="e">
        <v>#N/A</v>
      </c>
      <c r="M46" s="1293" t="e">
        <v>#N/A</v>
      </c>
      <c r="N46" s="1294" t="e">
        <v>#N/A</v>
      </c>
      <c r="O46" s="1292" t="e">
        <v>#N/A</v>
      </c>
      <c r="P46" s="1293" t="e">
        <v>#N/A</v>
      </c>
      <c r="Q46" s="1291" t="e">
        <v>#N/A</v>
      </c>
      <c r="R46" s="1292" t="e">
        <v>#N/A</v>
      </c>
      <c r="S46" s="1302" t="e">
        <v>#N/A</v>
      </c>
    </row>
    <row r="47" spans="1:19" x14ac:dyDescent="0.2">
      <c r="A47" s="1295"/>
    </row>
    <row r="48" spans="1:19" x14ac:dyDescent="0.2">
      <c r="A48" s="1295"/>
      <c r="B48" s="708" t="s">
        <v>430</v>
      </c>
    </row>
    <row r="49" spans="1:2" x14ac:dyDescent="0.2">
      <c r="A49" s="1295"/>
      <c r="B49" s="708" t="s">
        <v>431</v>
      </c>
    </row>
    <row r="50" spans="1:2" x14ac:dyDescent="0.2">
      <c r="A50" s="1295"/>
      <c r="B50" s="708" t="s">
        <v>432</v>
      </c>
    </row>
    <row r="51" spans="1:2" x14ac:dyDescent="0.2">
      <c r="A51" s="1295"/>
    </row>
    <row r="52" spans="1:2" x14ac:dyDescent="0.2">
      <c r="A52" s="1295"/>
    </row>
    <row r="53" spans="1:2" x14ac:dyDescent="0.2">
      <c r="A53" s="1295"/>
    </row>
    <row r="54" spans="1:2" x14ac:dyDescent="0.2">
      <c r="A54" s="1295"/>
    </row>
    <row r="55" spans="1:2" x14ac:dyDescent="0.2">
      <c r="A55" s="1295"/>
    </row>
    <row r="56" spans="1:2" x14ac:dyDescent="0.2">
      <c r="A56" s="1295"/>
    </row>
    <row r="57" spans="1:2" x14ac:dyDescent="0.2">
      <c r="A57" s="1295"/>
    </row>
    <row r="58" spans="1:2" x14ac:dyDescent="0.2">
      <c r="A58" s="1295"/>
    </row>
    <row r="59" spans="1:2" x14ac:dyDescent="0.2">
      <c r="A59" s="1295"/>
    </row>
    <row r="60" spans="1:2" x14ac:dyDescent="0.2">
      <c r="A60" s="1295"/>
    </row>
    <row r="61" spans="1:2" x14ac:dyDescent="0.2">
      <c r="A61" s="1295"/>
    </row>
    <row r="62" spans="1:2" x14ac:dyDescent="0.2">
      <c r="A62" s="1295"/>
    </row>
    <row r="63" spans="1:2" x14ac:dyDescent="0.2">
      <c r="A63" s="1295"/>
    </row>
    <row r="64" spans="1:2" x14ac:dyDescent="0.2">
      <c r="A64" s="1295"/>
    </row>
    <row r="65" spans="1:1" x14ac:dyDescent="0.2">
      <c r="A65" s="1295"/>
    </row>
    <row r="66" spans="1:1" x14ac:dyDescent="0.2">
      <c r="A66" s="1295"/>
    </row>
    <row r="67" spans="1:1" x14ac:dyDescent="0.2">
      <c r="A67" s="1295"/>
    </row>
    <row r="68" spans="1:1" x14ac:dyDescent="0.2">
      <c r="A68" s="1295"/>
    </row>
    <row r="69" spans="1:1" x14ac:dyDescent="0.2">
      <c r="A69" s="1295"/>
    </row>
    <row r="70" spans="1:1" x14ac:dyDescent="0.2">
      <c r="A70" s="1295"/>
    </row>
    <row r="71" spans="1:1" x14ac:dyDescent="0.2">
      <c r="A71" s="1295"/>
    </row>
    <row r="72" spans="1:1" x14ac:dyDescent="0.2">
      <c r="A72" s="1295"/>
    </row>
    <row r="73" spans="1:1" x14ac:dyDescent="0.2">
      <c r="A73" s="1295"/>
    </row>
    <row r="74" spans="1:1" x14ac:dyDescent="0.2">
      <c r="A74" s="1295"/>
    </row>
    <row r="75" spans="1:1" x14ac:dyDescent="0.2">
      <c r="A75" s="1295"/>
    </row>
    <row r="76" spans="1:1" x14ac:dyDescent="0.2">
      <c r="A76" s="1295"/>
    </row>
    <row r="77" spans="1:1" x14ac:dyDescent="0.2">
      <c r="A77" s="1295"/>
    </row>
    <row r="78" spans="1:1" x14ac:dyDescent="0.2">
      <c r="A78" s="1295"/>
    </row>
    <row r="79" spans="1:1" x14ac:dyDescent="0.2">
      <c r="A79" s="1295"/>
    </row>
    <row r="80" spans="1:1" x14ac:dyDescent="0.2">
      <c r="A80" s="1295"/>
    </row>
    <row r="81" spans="1:1" x14ac:dyDescent="0.2">
      <c r="A81" s="1295"/>
    </row>
    <row r="82" spans="1:1" x14ac:dyDescent="0.2">
      <c r="A82" s="1295"/>
    </row>
    <row r="83" spans="1:1" x14ac:dyDescent="0.2">
      <c r="A83" s="1295"/>
    </row>
    <row r="84" spans="1:1" x14ac:dyDescent="0.2">
      <c r="A84" s="1295"/>
    </row>
    <row r="85" spans="1:1" x14ac:dyDescent="0.2">
      <c r="A85" s="1295"/>
    </row>
    <row r="86" spans="1:1" x14ac:dyDescent="0.2">
      <c r="A86" s="1295"/>
    </row>
    <row r="87" spans="1:1" x14ac:dyDescent="0.2">
      <c r="A87" s="1295"/>
    </row>
  </sheetData>
  <hyperlinks>
    <hyperlink ref="A5" location="INDICE!A1" display="Volver al Índice" xr:uid="{1C13EF1D-D96A-430E-B3EE-46340DCC8AA3}"/>
    <hyperlink ref="D9" location="'11.1'!B48" display="N° de maquinarias (1)" xr:uid="{4C6B3206-2569-4C24-A28F-4EE1D5671FB7}"/>
    <hyperlink ref="G9" location="'11.1'!B48" display="N° de maquinarias (1)" xr:uid="{C4278664-036D-4175-8DF7-4EE82E0257EE}"/>
    <hyperlink ref="J9" location="'11.1'!B48" display="N° de maquinarias (1)" xr:uid="{784A2549-2E75-4105-A6AE-A4BB51E0B237}"/>
    <hyperlink ref="M9" location="'11.1'!B48" display="N° de maquinarias (1)" xr:uid="{41F24B36-7CB8-472A-BCD0-89D05A5AC68B}"/>
    <hyperlink ref="P9" location="'11.1'!B48" display="N° de maquinarias (1)" xr:uid="{82232D3E-53C4-46CE-9001-59B95123978F}"/>
    <hyperlink ref="S9" location="'11.1'!B48" display="N° de maquinarias (1)" xr:uid="{A9518A3E-BD55-4F54-BCF9-DC9A8D0A11B8}"/>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812F0-0C32-46AA-B34B-4C93BB2BDCF5}">
  <dimension ref="A1:S359"/>
  <sheetViews>
    <sheetView workbookViewId="0">
      <pane xSplit="1" ySplit="9" topLeftCell="B10" activePane="bottomRight" state="frozen"/>
      <selection pane="topRight" activeCell="B1" sqref="B1"/>
      <selection pane="bottomLeft" activeCell="A10" sqref="A10"/>
      <selection pane="bottomRight" activeCell="A4" sqref="A4"/>
    </sheetView>
  </sheetViews>
  <sheetFormatPr baseColWidth="10" defaultColWidth="9.140625" defaultRowHeight="11.25" x14ac:dyDescent="0.2"/>
  <cols>
    <col min="1" max="1" width="9.140625" style="708"/>
    <col min="2" max="19" width="13.5703125" style="708" customWidth="1"/>
    <col min="20" max="16384" width="9.140625" style="708"/>
  </cols>
  <sheetData>
    <row r="1" spans="1:19" s="1256" customFormat="1" ht="12.75" customHeight="1" x14ac:dyDescent="0.2">
      <c r="A1" s="843" t="s">
        <v>13</v>
      </c>
      <c r="B1" s="1357" t="s">
        <v>462</v>
      </c>
      <c r="C1" s="838"/>
      <c r="D1" s="838"/>
      <c r="E1" s="838"/>
      <c r="F1" s="838"/>
      <c r="G1" s="838"/>
      <c r="H1" s="839"/>
      <c r="I1" s="1314"/>
      <c r="J1" s="1314"/>
      <c r="K1" s="838"/>
      <c r="L1" s="838"/>
      <c r="M1" s="838"/>
      <c r="N1" s="838"/>
      <c r="O1" s="838"/>
      <c r="P1" s="838"/>
      <c r="Q1" s="839"/>
      <c r="R1" s="1314"/>
      <c r="S1" s="1315"/>
    </row>
    <row r="2" spans="1:19" s="1256" customFormat="1" ht="12.75" customHeight="1" x14ac:dyDescent="0.2">
      <c r="A2" s="843" t="s">
        <v>14</v>
      </c>
      <c r="B2" s="838" t="s">
        <v>434</v>
      </c>
      <c r="C2" s="838"/>
      <c r="D2" s="838"/>
      <c r="E2" s="838"/>
      <c r="F2" s="838"/>
      <c r="G2" s="1316"/>
      <c r="H2" s="1259"/>
      <c r="I2" s="1317"/>
      <c r="J2" s="1317"/>
      <c r="K2" s="838"/>
      <c r="L2" s="838"/>
      <c r="M2" s="838"/>
      <c r="N2" s="838"/>
      <c r="O2" s="838"/>
      <c r="P2" s="1316"/>
      <c r="Q2" s="1259"/>
      <c r="R2" s="1317"/>
      <c r="S2" s="1318"/>
    </row>
    <row r="3" spans="1:19" s="1256" customFormat="1" ht="2.25" customHeight="1" x14ac:dyDescent="0.2">
      <c r="A3" s="842"/>
      <c r="B3" s="1260"/>
      <c r="C3" s="1261"/>
      <c r="D3" s="1261"/>
      <c r="E3" s="1261"/>
      <c r="F3" s="1261"/>
      <c r="G3" s="1319"/>
      <c r="H3" s="1319"/>
      <c r="I3" s="1320"/>
      <c r="J3" s="1320"/>
      <c r="K3" s="1260"/>
      <c r="L3" s="1261"/>
      <c r="M3" s="1261"/>
      <c r="N3" s="1261"/>
      <c r="O3" s="1261"/>
      <c r="P3" s="1319"/>
      <c r="Q3" s="1319"/>
      <c r="R3" s="1320"/>
      <c r="S3" s="1321"/>
    </row>
    <row r="4" spans="1:19" s="1256" customFormat="1" ht="22.5" x14ac:dyDescent="0.2">
      <c r="A4" s="438" t="s">
        <v>429</v>
      </c>
      <c r="B4" s="855"/>
      <c r="C4" s="855"/>
      <c r="D4" s="855"/>
      <c r="E4" s="855"/>
      <c r="F4" s="855"/>
      <c r="G4" s="855"/>
      <c r="H4" s="855"/>
      <c r="K4" s="855"/>
      <c r="L4" s="855"/>
      <c r="M4" s="855"/>
      <c r="N4" s="855"/>
      <c r="O4" s="855"/>
      <c r="P4" s="855"/>
      <c r="Q4" s="855"/>
      <c r="S4" s="1313"/>
    </row>
    <row r="5" spans="1:19" s="1256" customFormat="1" ht="2.25" customHeight="1" x14ac:dyDescent="0.2">
      <c r="A5" s="844"/>
      <c r="B5" s="1262"/>
      <c r="C5" s="1262"/>
      <c r="D5" s="1262"/>
      <c r="E5" s="1262"/>
      <c r="F5" s="1262"/>
      <c r="G5" s="1322"/>
      <c r="H5" s="1322"/>
      <c r="I5" s="1323"/>
      <c r="J5" s="1323"/>
      <c r="K5" s="1262"/>
      <c r="L5" s="1262"/>
      <c r="M5" s="1262"/>
      <c r="N5" s="1262"/>
      <c r="O5" s="1262"/>
      <c r="P5" s="1322"/>
      <c r="Q5" s="1322"/>
      <c r="R5" s="1323"/>
      <c r="S5" s="1324"/>
    </row>
    <row r="6" spans="1:19" s="1256" customFormat="1" ht="26.25" customHeight="1" x14ac:dyDescent="0.2">
      <c r="A6" s="888" t="s">
        <v>406</v>
      </c>
      <c r="B6" s="1351" t="s">
        <v>11</v>
      </c>
      <c r="C6" s="1265"/>
      <c r="D6" s="1265"/>
      <c r="E6" s="1265"/>
      <c r="F6" s="1265"/>
      <c r="G6" s="1266"/>
      <c r="H6" s="1269"/>
      <c r="I6" s="1314"/>
      <c r="J6" s="1329"/>
      <c r="K6" s="1264"/>
      <c r="L6" s="1265"/>
      <c r="M6" s="1265"/>
      <c r="N6" s="1265"/>
      <c r="O6" s="1265"/>
      <c r="P6" s="1266"/>
      <c r="Q6" s="1269"/>
      <c r="R6" s="1314"/>
      <c r="S6" s="1315"/>
    </row>
    <row r="7" spans="1:19" s="1256" customFormat="1" ht="32.25" customHeight="1" x14ac:dyDescent="0.2">
      <c r="A7" s="888" t="s">
        <v>15</v>
      </c>
      <c r="B7" s="1352" t="s">
        <v>446</v>
      </c>
      <c r="C7" s="1353" t="s">
        <v>446</v>
      </c>
      <c r="D7" s="1353" t="s">
        <v>446</v>
      </c>
      <c r="E7" s="1353" t="s">
        <v>446</v>
      </c>
      <c r="F7" s="1353" t="s">
        <v>447</v>
      </c>
      <c r="G7" s="1353" t="s">
        <v>446</v>
      </c>
      <c r="H7" s="1353" t="s">
        <v>446</v>
      </c>
      <c r="I7" s="1272" t="s">
        <v>446</v>
      </c>
      <c r="J7" s="1273" t="s">
        <v>446</v>
      </c>
      <c r="K7" s="1356" t="s">
        <v>451</v>
      </c>
      <c r="L7" s="1353" t="s">
        <v>452</v>
      </c>
      <c r="M7" s="1353" t="s">
        <v>453</v>
      </c>
      <c r="N7" s="1353" t="s">
        <v>454</v>
      </c>
      <c r="O7" s="1353" t="s">
        <v>453</v>
      </c>
      <c r="P7" s="1353" t="s">
        <v>454</v>
      </c>
      <c r="Q7" s="1353" t="s">
        <v>453</v>
      </c>
      <c r="R7" s="1272" t="s">
        <v>454</v>
      </c>
      <c r="S7" s="1275" t="s">
        <v>453</v>
      </c>
    </row>
    <row r="8" spans="1:19" s="1270" customFormat="1" ht="12.75" customHeight="1" x14ac:dyDescent="0.2">
      <c r="A8" s="895" t="s">
        <v>424</v>
      </c>
      <c r="B8" s="1358" t="s">
        <v>456</v>
      </c>
      <c r="C8" s="1272"/>
      <c r="D8" s="1272"/>
      <c r="E8" s="1272"/>
      <c r="F8" s="1272"/>
      <c r="G8" s="1272"/>
      <c r="H8" s="1272"/>
      <c r="I8" s="1330"/>
      <c r="J8" s="1331"/>
      <c r="K8" s="1271" t="s">
        <v>444</v>
      </c>
      <c r="L8" s="1272"/>
      <c r="M8" s="1272"/>
      <c r="N8" s="1272"/>
      <c r="O8" s="1272"/>
      <c r="P8" s="1272"/>
      <c r="Q8" s="1272"/>
      <c r="R8" s="1330"/>
      <c r="S8" s="1332"/>
    </row>
    <row r="9" spans="1:19" s="1256" customFormat="1" ht="23.25" thickBot="1" x14ac:dyDescent="0.25">
      <c r="A9" s="1276" t="s">
        <v>445</v>
      </c>
      <c r="B9" s="1337" t="s">
        <v>435</v>
      </c>
      <c r="C9" s="1333" t="s">
        <v>436</v>
      </c>
      <c r="D9" s="1333" t="s">
        <v>437</v>
      </c>
      <c r="E9" s="1333" t="s">
        <v>438</v>
      </c>
      <c r="F9" s="1333" t="s">
        <v>439</v>
      </c>
      <c r="G9" s="1334" t="s">
        <v>440</v>
      </c>
      <c r="H9" s="1333" t="s">
        <v>441</v>
      </c>
      <c r="I9" s="1335" t="s">
        <v>442</v>
      </c>
      <c r="J9" s="1336" t="s">
        <v>443</v>
      </c>
      <c r="K9" s="1337" t="s">
        <v>435</v>
      </c>
      <c r="L9" s="1333" t="s">
        <v>436</v>
      </c>
      <c r="M9" s="1333" t="s">
        <v>437</v>
      </c>
      <c r="N9" s="1333" t="s">
        <v>438</v>
      </c>
      <c r="O9" s="1333" t="s">
        <v>439</v>
      </c>
      <c r="P9" s="1334" t="s">
        <v>440</v>
      </c>
      <c r="Q9" s="1333" t="s">
        <v>441</v>
      </c>
      <c r="R9" s="1335" t="s">
        <v>442</v>
      </c>
      <c r="S9" s="1338" t="s">
        <v>443</v>
      </c>
    </row>
    <row r="10" spans="1:19" x14ac:dyDescent="0.2">
      <c r="A10" s="453">
        <f t="shared" ref="A10:A73" si="0">A22-1</f>
        <v>2004.12</v>
      </c>
      <c r="B10" s="1341">
        <v>1.4800590765701176</v>
      </c>
      <c r="C10" s="1339">
        <v>1.4631933771686603</v>
      </c>
      <c r="D10" s="1359"/>
      <c r="E10" s="1354"/>
      <c r="F10" s="1339">
        <v>0.68549708576404556</v>
      </c>
      <c r="G10" s="1339">
        <v>1.6154038997214486</v>
      </c>
      <c r="H10" s="1339">
        <v>1.7582391431191133</v>
      </c>
      <c r="I10" s="1339">
        <v>1.9955840604101156</v>
      </c>
      <c r="J10" s="1340">
        <v>1.8876370634527762</v>
      </c>
      <c r="K10" s="1341">
        <v>2266.5499999999997</v>
      </c>
      <c r="L10" s="1339">
        <v>757.38</v>
      </c>
      <c r="M10" s="1354"/>
      <c r="N10" s="1354"/>
      <c r="O10" s="1339">
        <v>3024221.49</v>
      </c>
      <c r="P10" s="1339">
        <v>14.36</v>
      </c>
      <c r="Q10" s="1339">
        <v>239.94000000000003</v>
      </c>
      <c r="R10" s="1339">
        <v>903.16000000000008</v>
      </c>
      <c r="S10" s="1342">
        <v>1979.7400000000002</v>
      </c>
    </row>
    <row r="11" spans="1:19" x14ac:dyDescent="0.2">
      <c r="A11" s="453">
        <f t="shared" si="0"/>
        <v>2005.01</v>
      </c>
      <c r="B11" s="1345">
        <v>1.4792600097826847</v>
      </c>
      <c r="C11" s="1343">
        <v>1.4599702367665224</v>
      </c>
      <c r="D11" s="1355"/>
      <c r="E11" s="1355"/>
      <c r="F11" s="1343">
        <v>0.68770705854740477</v>
      </c>
      <c r="G11" s="1343">
        <v>1.6876930063578564</v>
      </c>
      <c r="H11" s="1343">
        <v>1.7573640697604251</v>
      </c>
      <c r="I11" s="1343">
        <v>1.9954726909584408</v>
      </c>
      <c r="J11" s="1344">
        <v>1.8899967915847846</v>
      </c>
      <c r="K11" s="1345">
        <v>2003.5400000000002</v>
      </c>
      <c r="L11" s="1343">
        <v>671.96999999999991</v>
      </c>
      <c r="M11" s="1355"/>
      <c r="N11" s="1355"/>
      <c r="O11" s="1343">
        <v>2624432.4699999997</v>
      </c>
      <c r="P11" s="1343">
        <v>11.01</v>
      </c>
      <c r="Q11" s="1343">
        <v>165.70999999999998</v>
      </c>
      <c r="R11" s="1343">
        <v>781.06000000000017</v>
      </c>
      <c r="S11" s="1346">
        <v>1745.41</v>
      </c>
    </row>
    <row r="12" spans="1:19" x14ac:dyDescent="0.2">
      <c r="A12" s="453">
        <f t="shared" si="0"/>
        <v>2005.02</v>
      </c>
      <c r="B12" s="1345">
        <v>1.4817353908011623</v>
      </c>
      <c r="C12" s="1343">
        <v>1.4715697517001929</v>
      </c>
      <c r="D12" s="1355"/>
      <c r="E12" s="1355"/>
      <c r="F12" s="1343">
        <v>0.72351446039708678</v>
      </c>
      <c r="G12" s="1343">
        <v>1.6460069144338807</v>
      </c>
      <c r="H12" s="1343">
        <v>1.7574496432405124</v>
      </c>
      <c r="I12" s="1343">
        <v>1.9940208994708986</v>
      </c>
      <c r="J12" s="1344">
        <v>1.8922762551990491</v>
      </c>
      <c r="K12" s="1345">
        <v>1840.45</v>
      </c>
      <c r="L12" s="1343">
        <v>627.86999999999989</v>
      </c>
      <c r="M12" s="1355"/>
      <c r="N12" s="1355"/>
      <c r="O12" s="1343">
        <v>2547589.1</v>
      </c>
      <c r="P12" s="1343">
        <v>11.57</v>
      </c>
      <c r="Q12" s="1343">
        <v>158.37</v>
      </c>
      <c r="R12" s="1343">
        <v>756.00000000000011</v>
      </c>
      <c r="S12" s="1346">
        <v>1615.6799999999998</v>
      </c>
    </row>
    <row r="13" spans="1:19" x14ac:dyDescent="0.2">
      <c r="A13" s="453">
        <f t="shared" si="0"/>
        <v>2005.03</v>
      </c>
      <c r="B13" s="1345">
        <v>1.4935456196014631</v>
      </c>
      <c r="C13" s="1343">
        <v>1.5184145315361395</v>
      </c>
      <c r="D13" s="1355"/>
      <c r="E13" s="1355"/>
      <c r="F13" s="1343">
        <v>0.72915457009802043</v>
      </c>
      <c r="G13" s="1343">
        <v>1.7044477836213372</v>
      </c>
      <c r="H13" s="1343">
        <v>1.7752083594828669</v>
      </c>
      <c r="I13" s="1343">
        <v>2.021330822793804</v>
      </c>
      <c r="J13" s="1344">
        <v>1.9081042672969983</v>
      </c>
      <c r="K13" s="1345">
        <v>2225.1400000000003</v>
      </c>
      <c r="L13" s="1343">
        <v>606.12999999999988</v>
      </c>
      <c r="M13" s="1355"/>
      <c r="N13" s="1355"/>
      <c r="O13" s="1343">
        <v>2828275.88</v>
      </c>
      <c r="P13" s="1343">
        <v>13.31</v>
      </c>
      <c r="Q13" s="1343">
        <v>159.33999999999997</v>
      </c>
      <c r="R13" s="1343">
        <v>844.43999999999994</v>
      </c>
      <c r="S13" s="1346">
        <v>1751.46</v>
      </c>
    </row>
    <row r="14" spans="1:19" x14ac:dyDescent="0.2">
      <c r="A14" s="453">
        <f t="shared" si="0"/>
        <v>2005.04</v>
      </c>
      <c r="B14" s="1345">
        <v>1.5423846812308195</v>
      </c>
      <c r="C14" s="1343">
        <v>1.5268195673909331</v>
      </c>
      <c r="D14" s="1355"/>
      <c r="E14" s="1355"/>
      <c r="F14" s="1343">
        <v>0.72893655645774991</v>
      </c>
      <c r="G14" s="1343">
        <v>1.6836510263929623</v>
      </c>
      <c r="H14" s="1343">
        <v>1.7568817540133679</v>
      </c>
      <c r="I14" s="1343">
        <v>1.9943811155201732</v>
      </c>
      <c r="J14" s="1344">
        <v>1.8892936224359373</v>
      </c>
      <c r="K14" s="1345">
        <v>2196.2600000000002</v>
      </c>
      <c r="L14" s="1343">
        <v>410.07000000000005</v>
      </c>
      <c r="M14" s="1355"/>
      <c r="N14" s="1355"/>
      <c r="O14" s="1343">
        <v>2588589.7000000002</v>
      </c>
      <c r="P14" s="1343">
        <v>13.639999999999999</v>
      </c>
      <c r="Q14" s="1343">
        <v>160.08999999999997</v>
      </c>
      <c r="R14" s="1343">
        <v>811.46000000000015</v>
      </c>
      <c r="S14" s="1346">
        <v>1760.39</v>
      </c>
    </row>
    <row r="15" spans="1:19" x14ac:dyDescent="0.2">
      <c r="A15" s="453">
        <f t="shared" si="0"/>
        <v>2005.05</v>
      </c>
      <c r="B15" s="1345">
        <v>1.4982019562715767</v>
      </c>
      <c r="C15" s="1343">
        <v>1.5223211994051864</v>
      </c>
      <c r="D15" s="1355"/>
      <c r="E15" s="1355"/>
      <c r="F15" s="1343">
        <v>0.81878034011499679</v>
      </c>
      <c r="G15" s="1343">
        <v>1.6445467096180397</v>
      </c>
      <c r="H15" s="1343">
        <v>1.7608306100217859</v>
      </c>
      <c r="I15" s="1343">
        <v>1.992413940145759</v>
      </c>
      <c r="J15" s="1344">
        <v>1.8870771875476695</v>
      </c>
      <c r="K15" s="1345">
        <v>1981.32</v>
      </c>
      <c r="L15" s="1343">
        <v>490.90999999999997</v>
      </c>
      <c r="M15" s="1355"/>
      <c r="N15" s="1355"/>
      <c r="O15" s="1343">
        <v>2631915.7000000002</v>
      </c>
      <c r="P15" s="1343">
        <v>21.729999999999997</v>
      </c>
      <c r="Q15" s="1343">
        <v>146.88000000000002</v>
      </c>
      <c r="R15" s="1343">
        <v>773.88000000000011</v>
      </c>
      <c r="S15" s="1346">
        <v>1704.42</v>
      </c>
    </row>
    <row r="16" spans="1:19" x14ac:dyDescent="0.2">
      <c r="A16" s="453">
        <f t="shared" si="0"/>
        <v>2005.06</v>
      </c>
      <c r="B16" s="1345">
        <v>1.4980521677755514</v>
      </c>
      <c r="C16" s="1343">
        <v>1.5181783209351754</v>
      </c>
      <c r="D16" s="1355"/>
      <c r="E16" s="1355"/>
      <c r="F16" s="1343">
        <v>0.81876850975895532</v>
      </c>
      <c r="G16" s="1343">
        <v>1.6750117568021503</v>
      </c>
      <c r="H16" s="1343">
        <v>1.7614036562303002</v>
      </c>
      <c r="I16" s="1343">
        <v>1.9934465725399411</v>
      </c>
      <c r="J16" s="1344">
        <v>1.8868946479287045</v>
      </c>
      <c r="K16" s="1345">
        <v>1926.8600000000006</v>
      </c>
      <c r="L16" s="1343">
        <v>470.5</v>
      </c>
      <c r="M16" s="1355"/>
      <c r="N16" s="1355"/>
      <c r="O16" s="1343">
        <v>2485474.02</v>
      </c>
      <c r="P16" s="1343">
        <v>29.769999999999996</v>
      </c>
      <c r="Q16" s="1343">
        <v>142.77000000000001</v>
      </c>
      <c r="R16" s="1343">
        <v>742.96999999999991</v>
      </c>
      <c r="S16" s="1346">
        <v>1633.76</v>
      </c>
    </row>
    <row r="17" spans="1:19" x14ac:dyDescent="0.2">
      <c r="A17" s="453">
        <f t="shared" si="0"/>
        <v>2005.07</v>
      </c>
      <c r="B17" s="1345">
        <v>1.498493860588749</v>
      </c>
      <c r="C17" s="1343">
        <v>1.4984158225166584</v>
      </c>
      <c r="D17" s="1355"/>
      <c r="E17" s="1355"/>
      <c r="F17" s="1343">
        <v>0.82967623770026444</v>
      </c>
      <c r="G17" s="1343">
        <v>1.6462446958981609</v>
      </c>
      <c r="H17" s="1343">
        <v>1.7659724977765618</v>
      </c>
      <c r="I17" s="1343">
        <v>1.9953053025606793</v>
      </c>
      <c r="J17" s="1344">
        <v>1.8933539461392535</v>
      </c>
      <c r="K17" s="1345">
        <v>2016.4800000000002</v>
      </c>
      <c r="L17" s="1343">
        <v>519.26</v>
      </c>
      <c r="M17" s="1355"/>
      <c r="N17" s="1355"/>
      <c r="O17" s="1343">
        <v>2524358.15</v>
      </c>
      <c r="P17" s="1343">
        <v>42.42</v>
      </c>
      <c r="Q17" s="1343">
        <v>146.17000000000002</v>
      </c>
      <c r="R17" s="1343">
        <v>838.83999999999992</v>
      </c>
      <c r="S17" s="1346">
        <v>1744.87</v>
      </c>
    </row>
    <row r="18" spans="1:19" x14ac:dyDescent="0.2">
      <c r="A18" s="453">
        <f t="shared" si="0"/>
        <v>2005.08</v>
      </c>
      <c r="B18" s="1345">
        <v>1.5051039957014463</v>
      </c>
      <c r="C18" s="1343">
        <v>1.5043256767557422</v>
      </c>
      <c r="D18" s="1355"/>
      <c r="E18" s="1355"/>
      <c r="F18" s="1343">
        <v>0.8295748028786859</v>
      </c>
      <c r="G18" s="1343">
        <v>1.6802708058124176</v>
      </c>
      <c r="H18" s="1343">
        <v>1.7659598183569565</v>
      </c>
      <c r="I18" s="1343">
        <v>1.9947005331548457</v>
      </c>
      <c r="J18" s="1344">
        <v>1.8933203651141408</v>
      </c>
      <c r="K18" s="1345">
        <v>2251.9199999999996</v>
      </c>
      <c r="L18" s="1343">
        <v>575.54000000000008</v>
      </c>
      <c r="M18" s="1355"/>
      <c r="N18" s="1355"/>
      <c r="O18" s="1343">
        <v>2365223.6799999997</v>
      </c>
      <c r="P18" s="1343">
        <v>30.28</v>
      </c>
      <c r="Q18" s="1343">
        <v>145.33999999999997</v>
      </c>
      <c r="R18" s="1343">
        <v>866.54000000000008</v>
      </c>
      <c r="S18" s="1346">
        <v>1729.8700000000001</v>
      </c>
    </row>
    <row r="19" spans="1:19" x14ac:dyDescent="0.2">
      <c r="A19" s="453">
        <f t="shared" si="0"/>
        <v>2005.09</v>
      </c>
      <c r="B19" s="1345">
        <v>1.4982787676723504</v>
      </c>
      <c r="C19" s="1343">
        <v>1.504599948546437</v>
      </c>
      <c r="D19" s="1355"/>
      <c r="E19" s="1355"/>
      <c r="F19" s="1343">
        <v>0.83478658480341439</v>
      </c>
      <c r="G19" s="1343">
        <v>1.6579529663281662</v>
      </c>
      <c r="H19" s="1343">
        <v>1.7614894427928958</v>
      </c>
      <c r="I19" s="1343">
        <v>1.993584641691279</v>
      </c>
      <c r="J19" s="1344">
        <v>1.8875416317600762</v>
      </c>
      <c r="K19" s="1345">
        <v>2195.52</v>
      </c>
      <c r="L19" s="1343">
        <v>544.17999999999995</v>
      </c>
      <c r="M19" s="1355"/>
      <c r="N19" s="1355"/>
      <c r="O19" s="1343">
        <v>2581309.6200000006</v>
      </c>
      <c r="P19" s="1343">
        <v>18.71</v>
      </c>
      <c r="Q19" s="1343">
        <v>131.19</v>
      </c>
      <c r="R19" s="1343">
        <v>836.29000000000008</v>
      </c>
      <c r="S19" s="1346">
        <v>1659.1899999999998</v>
      </c>
    </row>
    <row r="20" spans="1:19" x14ac:dyDescent="0.2">
      <c r="A20" s="453">
        <f t="shared" si="0"/>
        <v>2005.1</v>
      </c>
      <c r="B20" s="1345">
        <v>1.4994540574347213</v>
      </c>
      <c r="C20" s="1343">
        <v>1.5025127761082526</v>
      </c>
      <c r="D20" s="1355"/>
      <c r="E20" s="1355"/>
      <c r="F20" s="1343">
        <v>0.83470949826066498</v>
      </c>
      <c r="G20" s="1343">
        <v>1.7132903780068729</v>
      </c>
      <c r="H20" s="1343">
        <v>1.7631520595045964</v>
      </c>
      <c r="I20" s="1343">
        <v>1.9936915016820158</v>
      </c>
      <c r="J20" s="1344">
        <v>1.8900323225849225</v>
      </c>
      <c r="K20" s="1345">
        <v>2302.4400000000005</v>
      </c>
      <c r="L20" s="1343">
        <v>588.99000000000012</v>
      </c>
      <c r="M20" s="1355"/>
      <c r="N20" s="1355"/>
      <c r="O20" s="1343">
        <v>2662580.96</v>
      </c>
      <c r="P20" s="1343">
        <v>11.64</v>
      </c>
      <c r="Q20" s="1343">
        <v>142.51</v>
      </c>
      <c r="R20" s="1343">
        <v>906.6500000000002</v>
      </c>
      <c r="S20" s="1346">
        <v>1809.8799999999999</v>
      </c>
    </row>
    <row r="21" spans="1:19" x14ac:dyDescent="0.2">
      <c r="A21" s="453">
        <f t="shared" si="0"/>
        <v>2005.11</v>
      </c>
      <c r="B21" s="1345">
        <v>1.5026952426918516</v>
      </c>
      <c r="C21" s="1343">
        <v>1.5030262518230431</v>
      </c>
      <c r="D21" s="1355"/>
      <c r="E21" s="1355"/>
      <c r="F21" s="1343">
        <v>0.85943981961766402</v>
      </c>
      <c r="G21" s="1343">
        <v>1.7163721325403567</v>
      </c>
      <c r="H21" s="1343">
        <v>1.7672309700579263</v>
      </c>
      <c r="I21" s="1343">
        <v>1.9930820092668085</v>
      </c>
      <c r="J21" s="1344">
        <v>1.8923412952772574</v>
      </c>
      <c r="K21" s="1345">
        <v>2299.83</v>
      </c>
      <c r="L21" s="1343">
        <v>617.1</v>
      </c>
      <c r="M21" s="1355"/>
      <c r="N21" s="1355"/>
      <c r="O21" s="1343">
        <v>2583130.98</v>
      </c>
      <c r="P21" s="1343">
        <v>11.77</v>
      </c>
      <c r="Q21" s="1343">
        <v>122.57000000000001</v>
      </c>
      <c r="R21" s="1343">
        <v>1005.7399999999999</v>
      </c>
      <c r="S21" s="1346">
        <v>1653.7</v>
      </c>
    </row>
    <row r="22" spans="1:19" x14ac:dyDescent="0.2">
      <c r="A22" s="453">
        <f t="shared" si="0"/>
        <v>2005.12</v>
      </c>
      <c r="B22" s="1345">
        <v>1.5036723888196897</v>
      </c>
      <c r="C22" s="1343">
        <v>1.5242963546861426</v>
      </c>
      <c r="D22" s="1355"/>
      <c r="E22" s="1355"/>
      <c r="F22" s="1343">
        <v>0.85942676662867223</v>
      </c>
      <c r="G22" s="1343">
        <v>1.6957128614157528</v>
      </c>
      <c r="H22" s="1343">
        <v>1.7670115546218488</v>
      </c>
      <c r="I22" s="1343">
        <v>1.9938131556511109</v>
      </c>
      <c r="J22" s="1344">
        <v>1.8923775916919592</v>
      </c>
      <c r="K22" s="1345">
        <v>2464.6899999999996</v>
      </c>
      <c r="L22" s="1343">
        <v>621.62</v>
      </c>
      <c r="M22" s="1355"/>
      <c r="N22" s="1355"/>
      <c r="O22" s="1343">
        <v>2715675.81</v>
      </c>
      <c r="P22" s="1343">
        <v>10.029999999999999</v>
      </c>
      <c r="Q22" s="1343">
        <v>133.28000000000003</v>
      </c>
      <c r="R22" s="1343">
        <v>1079.0799999999997</v>
      </c>
      <c r="S22" s="1346">
        <v>1673.4599999999996</v>
      </c>
    </row>
    <row r="23" spans="1:19" x14ac:dyDescent="0.2">
      <c r="A23" s="453">
        <f t="shared" si="0"/>
        <v>2006.01</v>
      </c>
      <c r="B23" s="1345">
        <v>1.5083627486404105</v>
      </c>
      <c r="C23" s="1343">
        <v>1.505599864149662</v>
      </c>
      <c r="D23" s="1355"/>
      <c r="E23" s="1355"/>
      <c r="F23" s="1343">
        <v>0.85946295208350143</v>
      </c>
      <c r="G23" s="1343">
        <v>1.7361398728428699</v>
      </c>
      <c r="H23" s="1343">
        <v>1.7648227858911949</v>
      </c>
      <c r="I23" s="1343">
        <v>1.993833104639934</v>
      </c>
      <c r="J23" s="1344">
        <v>1.8924727100142382</v>
      </c>
      <c r="K23" s="1345">
        <v>2158.7399999999998</v>
      </c>
      <c r="L23" s="1343">
        <v>706.66</v>
      </c>
      <c r="M23" s="1355"/>
      <c r="N23" s="1355"/>
      <c r="O23" s="1343">
        <v>2342980.88</v>
      </c>
      <c r="P23" s="1343">
        <v>11.010000000000002</v>
      </c>
      <c r="Q23" s="1343">
        <v>117.08999999999999</v>
      </c>
      <c r="R23" s="1343">
        <v>983.85000000000014</v>
      </c>
      <c r="S23" s="1346">
        <v>1748.81</v>
      </c>
    </row>
    <row r="24" spans="1:19" x14ac:dyDescent="0.2">
      <c r="A24" s="453">
        <f t="shared" si="0"/>
        <v>2006.02</v>
      </c>
      <c r="B24" s="1345">
        <v>1.5086264551389537</v>
      </c>
      <c r="C24" s="1343">
        <v>1.5023309016219279</v>
      </c>
      <c r="D24" s="1355"/>
      <c r="E24" s="1355"/>
      <c r="F24" s="1343">
        <v>0.86988803592688235</v>
      </c>
      <c r="G24" s="1343">
        <v>1.7016650808753564</v>
      </c>
      <c r="H24" s="1343">
        <v>1.7640049115913559</v>
      </c>
      <c r="I24" s="1343">
        <v>1.9938373559746023</v>
      </c>
      <c r="J24" s="1344">
        <v>1.8926000779670107</v>
      </c>
      <c r="K24" s="1345">
        <v>2069.3900000000003</v>
      </c>
      <c r="L24" s="1343">
        <v>564.76</v>
      </c>
      <c r="M24" s="1355"/>
      <c r="N24" s="1355"/>
      <c r="O24" s="1343">
        <v>2261945.2200000002</v>
      </c>
      <c r="P24" s="1343">
        <v>10.51</v>
      </c>
      <c r="Q24" s="1343">
        <v>101.80000000000001</v>
      </c>
      <c r="R24" s="1343">
        <v>943.41000000000008</v>
      </c>
      <c r="S24" s="1346">
        <v>1641.7199999999996</v>
      </c>
    </row>
    <row r="25" spans="1:19" x14ac:dyDescent="0.2">
      <c r="A25" s="453">
        <f t="shared" si="0"/>
        <v>2006.03</v>
      </c>
      <c r="B25" s="1345">
        <v>1.5081185381765907</v>
      </c>
      <c r="C25" s="1343">
        <v>1.5120513394009258</v>
      </c>
      <c r="D25" s="1355"/>
      <c r="E25" s="1355"/>
      <c r="F25" s="1343">
        <v>0.85820764786590165</v>
      </c>
      <c r="G25" s="1343">
        <v>1.7138215102974825</v>
      </c>
      <c r="H25" s="1343">
        <v>1.7651517308890274</v>
      </c>
      <c r="I25" s="1343">
        <v>1.9931863784210571</v>
      </c>
      <c r="J25" s="1344">
        <v>1.8923534942675622</v>
      </c>
      <c r="K25" s="1345">
        <v>2351.31</v>
      </c>
      <c r="L25" s="1343">
        <v>581.23</v>
      </c>
      <c r="M25" s="1355"/>
      <c r="N25" s="1355"/>
      <c r="O25" s="1343">
        <v>2286920.59</v>
      </c>
      <c r="P25" s="1343">
        <v>13.110000000000001</v>
      </c>
      <c r="Q25" s="1343">
        <v>112.36999999999999</v>
      </c>
      <c r="R25" s="1343">
        <v>1165.21</v>
      </c>
      <c r="S25" s="1346">
        <v>1912.6100000000004</v>
      </c>
    </row>
    <row r="26" spans="1:19" x14ac:dyDescent="0.2">
      <c r="A26" s="453">
        <f t="shared" si="0"/>
        <v>2006.04</v>
      </c>
      <c r="B26" s="1345">
        <v>1.5075071963657809</v>
      </c>
      <c r="C26" s="1343">
        <v>1.511271839263024</v>
      </c>
      <c r="D26" s="1355"/>
      <c r="E26" s="1355"/>
      <c r="F26" s="1343">
        <v>0.85917526261827404</v>
      </c>
      <c r="G26" s="1343">
        <v>1.7136905516804055</v>
      </c>
      <c r="H26" s="1343">
        <v>1.7645005972617847</v>
      </c>
      <c r="I26" s="1343">
        <v>1.9934223640373512</v>
      </c>
      <c r="J26" s="1344">
        <v>1.89279979963266</v>
      </c>
      <c r="K26" s="1345">
        <v>2289.35</v>
      </c>
      <c r="L26" s="1343">
        <v>503.68</v>
      </c>
      <c r="M26" s="1355"/>
      <c r="N26" s="1355"/>
      <c r="O26" s="1343">
        <v>2235361.3899999997</v>
      </c>
      <c r="P26" s="1343">
        <v>15.770000000000001</v>
      </c>
      <c r="Q26" s="1343">
        <v>108.83</v>
      </c>
      <c r="R26" s="1343">
        <v>1065.5500000000002</v>
      </c>
      <c r="S26" s="1346">
        <v>1796.6999999999998</v>
      </c>
    </row>
    <row r="27" spans="1:19" x14ac:dyDescent="0.2">
      <c r="A27" s="453">
        <f t="shared" si="0"/>
        <v>2006.05</v>
      </c>
      <c r="B27" s="1345">
        <v>1.5172210442259011</v>
      </c>
      <c r="C27" s="1343">
        <v>1.5131943223413948</v>
      </c>
      <c r="D27" s="1355"/>
      <c r="E27" s="1355"/>
      <c r="F27" s="1343">
        <v>0.85978508338470128</v>
      </c>
      <c r="G27" s="1343">
        <v>1.6768499043977054</v>
      </c>
      <c r="H27" s="1343">
        <v>1.7618398165717897</v>
      </c>
      <c r="I27" s="1343">
        <v>1.9934133415891164</v>
      </c>
      <c r="J27" s="1344">
        <v>1.894746954310502</v>
      </c>
      <c r="K27" s="1345">
        <v>2579.71</v>
      </c>
      <c r="L27" s="1343">
        <v>625.6099999999999</v>
      </c>
      <c r="M27" s="1355"/>
      <c r="N27" s="1355"/>
      <c r="O27" s="1343">
        <v>2592189.5300000003</v>
      </c>
      <c r="P27" s="1343">
        <v>20.92</v>
      </c>
      <c r="Q27" s="1343">
        <v>126.48</v>
      </c>
      <c r="R27" s="1343">
        <v>1098.22</v>
      </c>
      <c r="S27" s="1346">
        <v>1700.11</v>
      </c>
    </row>
    <row r="28" spans="1:19" x14ac:dyDescent="0.2">
      <c r="A28" s="453">
        <f t="shared" si="0"/>
        <v>2006.06</v>
      </c>
      <c r="B28" s="1345">
        <v>1.5166199247589549</v>
      </c>
      <c r="C28" s="1343">
        <v>1.5305514712690507</v>
      </c>
      <c r="D28" s="1355"/>
      <c r="E28" s="1355"/>
      <c r="F28" s="1343">
        <v>0.85978335513000537</v>
      </c>
      <c r="G28" s="1343">
        <v>1.7789571150097467</v>
      </c>
      <c r="H28" s="1343">
        <v>1.7676337202994463</v>
      </c>
      <c r="I28" s="1343">
        <v>1.9935161768219829</v>
      </c>
      <c r="J28" s="1344">
        <v>1.8970470982855285</v>
      </c>
      <c r="K28" s="1345">
        <v>2408.2599999999998</v>
      </c>
      <c r="L28" s="1343">
        <v>540.01</v>
      </c>
      <c r="M28" s="1355"/>
      <c r="N28" s="1355"/>
      <c r="O28" s="1343">
        <v>2408846.3299999996</v>
      </c>
      <c r="P28" s="1343">
        <v>20.52</v>
      </c>
      <c r="Q28" s="1343">
        <v>92.17</v>
      </c>
      <c r="R28" s="1343">
        <v>1046.25</v>
      </c>
      <c r="S28" s="1346">
        <v>1660.5699999999995</v>
      </c>
    </row>
    <row r="29" spans="1:19" x14ac:dyDescent="0.2">
      <c r="A29" s="453">
        <f t="shared" si="0"/>
        <v>2006.07</v>
      </c>
      <c r="B29" s="1345">
        <v>1.5161013584740539</v>
      </c>
      <c r="C29" s="1343">
        <v>1.5425363140755919</v>
      </c>
      <c r="D29" s="1355"/>
      <c r="E29" s="1355"/>
      <c r="F29" s="1343">
        <v>0.86003925958408078</v>
      </c>
      <c r="G29" s="1343">
        <v>1.7864200595829196</v>
      </c>
      <c r="H29" s="1343">
        <v>1.7707715626833562</v>
      </c>
      <c r="I29" s="1343">
        <v>1.9939070818426146</v>
      </c>
      <c r="J29" s="1344">
        <v>1.8984571604454641</v>
      </c>
      <c r="K29" s="1345">
        <v>2513.8500000000004</v>
      </c>
      <c r="L29" s="1343">
        <v>546.62</v>
      </c>
      <c r="M29" s="1355"/>
      <c r="N29" s="1355"/>
      <c r="O29" s="1343">
        <v>2499012.7200000002</v>
      </c>
      <c r="P29" s="1343">
        <v>20.14</v>
      </c>
      <c r="Q29" s="1343">
        <v>102.26</v>
      </c>
      <c r="R29" s="1343">
        <v>1168.3399999999997</v>
      </c>
      <c r="S29" s="1346">
        <v>1786.8999999999999</v>
      </c>
    </row>
    <row r="30" spans="1:19" x14ac:dyDescent="0.2">
      <c r="A30" s="453">
        <f t="shared" si="0"/>
        <v>2006.08</v>
      </c>
      <c r="B30" s="1345">
        <v>1.5349524674070496</v>
      </c>
      <c r="C30" s="1343">
        <v>1.5480123122843019</v>
      </c>
      <c r="D30" s="1355"/>
      <c r="E30" s="1355"/>
      <c r="F30" s="1343">
        <v>0.85987094550531751</v>
      </c>
      <c r="G30" s="1343">
        <v>1.7444790777113579</v>
      </c>
      <c r="H30" s="1343">
        <v>1.7737989878780744</v>
      </c>
      <c r="I30" s="1343">
        <v>1.9944155302449902</v>
      </c>
      <c r="J30" s="1344">
        <v>1.9010793687553753</v>
      </c>
      <c r="K30" s="1345">
        <v>2588.75</v>
      </c>
      <c r="L30" s="1343">
        <v>536.04999999999995</v>
      </c>
      <c r="M30" s="1355"/>
      <c r="N30" s="1355"/>
      <c r="O30" s="1343">
        <v>2626269.63</v>
      </c>
      <c r="P30" s="1343">
        <v>23.419999999999998</v>
      </c>
      <c r="Q30" s="1343">
        <v>84.970000000000013</v>
      </c>
      <c r="R30" s="1343">
        <v>1174.7399999999998</v>
      </c>
      <c r="S30" s="1346">
        <v>1813.5600000000006</v>
      </c>
    </row>
    <row r="31" spans="1:19" x14ac:dyDescent="0.2">
      <c r="A31" s="453">
        <f t="shared" si="0"/>
        <v>2006.09</v>
      </c>
      <c r="B31" s="1345">
        <v>1.5593791891716007</v>
      </c>
      <c r="C31" s="1343">
        <v>1.5792561517615178</v>
      </c>
      <c r="D31" s="1355"/>
      <c r="E31" s="1355"/>
      <c r="F31" s="1343">
        <v>0.85984215222225246</v>
      </c>
      <c r="G31" s="1343">
        <v>1.8401339285714284</v>
      </c>
      <c r="H31" s="1343">
        <v>1.7752295951364627</v>
      </c>
      <c r="I31" s="1343">
        <v>1.9945581789201035</v>
      </c>
      <c r="J31" s="1344">
        <v>1.903689121642987</v>
      </c>
      <c r="K31" s="1345">
        <v>2766.0600000000009</v>
      </c>
      <c r="L31" s="1343">
        <v>461.24999999999994</v>
      </c>
      <c r="M31" s="1355"/>
      <c r="N31" s="1355"/>
      <c r="O31" s="1343">
        <v>2535891.2599999998</v>
      </c>
      <c r="P31" s="1343">
        <v>13.440000000000001</v>
      </c>
      <c r="Q31" s="1343">
        <v>77.310000000000016</v>
      </c>
      <c r="R31" s="1343">
        <v>1204.5600000000002</v>
      </c>
      <c r="S31" s="1346">
        <v>1802.5700000000004</v>
      </c>
    </row>
    <row r="32" spans="1:19" x14ac:dyDescent="0.2">
      <c r="A32" s="453">
        <f t="shared" si="0"/>
        <v>2006.1</v>
      </c>
      <c r="B32" s="1345">
        <v>1.560895874275797</v>
      </c>
      <c r="C32" s="1343">
        <v>1.60465884062046</v>
      </c>
      <c r="D32" s="1355"/>
      <c r="E32" s="1355"/>
      <c r="F32" s="1343">
        <v>0.85991973784786235</v>
      </c>
      <c r="G32" s="1343">
        <v>1.8861723446893788</v>
      </c>
      <c r="H32" s="1343">
        <v>1.7761463856200697</v>
      </c>
      <c r="I32" s="1343">
        <v>1.9955294711501126</v>
      </c>
      <c r="J32" s="1344">
        <v>1.9054825338852797</v>
      </c>
      <c r="K32" s="1345">
        <v>3134.4799999999996</v>
      </c>
      <c r="L32" s="1343">
        <v>426.78000000000009</v>
      </c>
      <c r="M32" s="1355"/>
      <c r="N32" s="1355"/>
      <c r="O32" s="1343">
        <v>2487456.3499999996</v>
      </c>
      <c r="P32" s="1343">
        <v>14.970000000000002</v>
      </c>
      <c r="Q32" s="1343">
        <v>77.330000000000013</v>
      </c>
      <c r="R32" s="1343">
        <v>1287.7</v>
      </c>
      <c r="S32" s="1346">
        <v>1867.3300000000004</v>
      </c>
    </row>
    <row r="33" spans="1:19" x14ac:dyDescent="0.2">
      <c r="A33" s="453">
        <f t="shared" si="0"/>
        <v>2006.11</v>
      </c>
      <c r="B33" s="1345">
        <v>1.5623661390555486</v>
      </c>
      <c r="C33" s="1343">
        <v>1.590347815424858</v>
      </c>
      <c r="D33" s="1355"/>
      <c r="E33" s="1355"/>
      <c r="F33" s="1343">
        <v>0.8600184148170702</v>
      </c>
      <c r="G33" s="1343">
        <v>1.84889400921659</v>
      </c>
      <c r="H33" s="1343">
        <v>1.7755846063454759</v>
      </c>
      <c r="I33" s="1343">
        <v>1.9948115955574248</v>
      </c>
      <c r="J33" s="1344">
        <v>1.906589377129478</v>
      </c>
      <c r="K33" s="1345">
        <v>2515.1099999999997</v>
      </c>
      <c r="L33" s="1343">
        <v>489.34000000000003</v>
      </c>
      <c r="M33" s="1355"/>
      <c r="N33" s="1355"/>
      <c r="O33" s="1343">
        <v>2526742.4499999997</v>
      </c>
      <c r="P33" s="1343">
        <v>8.68</v>
      </c>
      <c r="Q33" s="1343">
        <v>68.08</v>
      </c>
      <c r="R33" s="1343">
        <v>1283.9399999999996</v>
      </c>
      <c r="S33" s="1346">
        <v>1763.9300000000003</v>
      </c>
    </row>
    <row r="34" spans="1:19" x14ac:dyDescent="0.2">
      <c r="A34" s="453">
        <f t="shared" si="0"/>
        <v>2006.12</v>
      </c>
      <c r="B34" s="1345">
        <v>1.562323027000551</v>
      </c>
      <c r="C34" s="1343">
        <v>1.5906650706964913</v>
      </c>
      <c r="D34" s="1355"/>
      <c r="E34" s="1355"/>
      <c r="F34" s="1343">
        <v>0.86029866425716295</v>
      </c>
      <c r="G34" s="1343">
        <v>1.8578498293515358</v>
      </c>
      <c r="H34" s="1343">
        <v>1.7769427254772883</v>
      </c>
      <c r="I34" s="1343">
        <v>1.9940499479708638</v>
      </c>
      <c r="J34" s="1344">
        <v>1.9088742066990398</v>
      </c>
      <c r="K34" s="1345">
        <v>2449.9499999999998</v>
      </c>
      <c r="L34" s="1343">
        <v>534.68000000000006</v>
      </c>
      <c r="M34" s="1355"/>
      <c r="N34" s="1355"/>
      <c r="O34" s="1343">
        <v>2486951.7599999998</v>
      </c>
      <c r="P34" s="1343">
        <v>8.7900000000000009</v>
      </c>
      <c r="Q34" s="1343">
        <v>75.949999999999989</v>
      </c>
      <c r="R34" s="1343">
        <v>1441.5</v>
      </c>
      <c r="S34" s="1346">
        <v>2053.13</v>
      </c>
    </row>
    <row r="35" spans="1:19" x14ac:dyDescent="0.2">
      <c r="A35" s="453">
        <f t="shared" si="0"/>
        <v>2007.01</v>
      </c>
      <c r="B35" s="1345">
        <v>1.5646036873477989</v>
      </c>
      <c r="C35" s="1343">
        <v>1.596748086766594</v>
      </c>
      <c r="D35" s="1355"/>
      <c r="E35" s="1355"/>
      <c r="F35" s="1343">
        <v>0.86049573484691866</v>
      </c>
      <c r="G35" s="1343">
        <v>1.8505756929637525</v>
      </c>
      <c r="H35" s="1343">
        <v>1.7721296916890081</v>
      </c>
      <c r="I35" s="1343">
        <v>1.9946591088141687</v>
      </c>
      <c r="J35" s="1344">
        <v>1.908459409700247</v>
      </c>
      <c r="K35" s="1345">
        <v>2201.0400000000004</v>
      </c>
      <c r="L35" s="1343">
        <v>599.77</v>
      </c>
      <c r="M35" s="1355"/>
      <c r="N35" s="1355"/>
      <c r="O35" s="1343">
        <v>2180803.3199999998</v>
      </c>
      <c r="P35" s="1343">
        <v>9.3800000000000008</v>
      </c>
      <c r="Q35" s="1343">
        <v>59.68</v>
      </c>
      <c r="R35" s="1343">
        <v>1269.3199999999997</v>
      </c>
      <c r="S35" s="1346">
        <v>1738.1000000000001</v>
      </c>
    </row>
    <row r="36" spans="1:19" x14ac:dyDescent="0.2">
      <c r="A36" s="453">
        <f t="shared" si="0"/>
        <v>2007.02</v>
      </c>
      <c r="B36" s="1345">
        <v>1.5516176756158695</v>
      </c>
      <c r="C36" s="1343">
        <v>1.595489196305429</v>
      </c>
      <c r="D36" s="1355"/>
      <c r="E36" s="1355"/>
      <c r="F36" s="1343">
        <v>0.8608875267142253</v>
      </c>
      <c r="G36" s="1343">
        <v>1.8359607843137253</v>
      </c>
      <c r="H36" s="1343">
        <v>1.7708817598533455</v>
      </c>
      <c r="I36" s="1343">
        <v>1.9952552439311815</v>
      </c>
      <c r="J36" s="1344">
        <v>1.910348942699359</v>
      </c>
      <c r="K36" s="1345">
        <v>2214.35</v>
      </c>
      <c r="L36" s="1343">
        <v>478.54</v>
      </c>
      <c r="M36" s="1355"/>
      <c r="N36" s="1355"/>
      <c r="O36" s="1343">
        <v>2185329.1499999994</v>
      </c>
      <c r="P36" s="1343">
        <v>7.65</v>
      </c>
      <c r="Q36" s="1343">
        <v>54.55</v>
      </c>
      <c r="R36" s="1343">
        <v>1272.8999999999996</v>
      </c>
      <c r="S36" s="1346">
        <v>1642.3900000000003</v>
      </c>
    </row>
    <row r="37" spans="1:19" x14ac:dyDescent="0.2">
      <c r="A37" s="453">
        <f t="shared" si="0"/>
        <v>2007.03</v>
      </c>
      <c r="B37" s="1345">
        <v>1.5843135835397217</v>
      </c>
      <c r="C37" s="1343">
        <v>1.5953989982548784</v>
      </c>
      <c r="D37" s="1355"/>
      <c r="E37" s="1355"/>
      <c r="F37" s="1343">
        <v>0.86050380709872398</v>
      </c>
      <c r="G37" s="1343">
        <v>1.8398620689655172</v>
      </c>
      <c r="H37" s="1343">
        <v>1.7707846062052512</v>
      </c>
      <c r="I37" s="1343">
        <v>2.0011775932290119</v>
      </c>
      <c r="J37" s="1344">
        <v>1.9597899742200602</v>
      </c>
      <c r="K37" s="1345">
        <v>2362.0500000000002</v>
      </c>
      <c r="L37" s="1343">
        <v>441.23</v>
      </c>
      <c r="M37" s="1355"/>
      <c r="N37" s="1355"/>
      <c r="O37" s="1343">
        <v>2417195</v>
      </c>
      <c r="P37" s="1343">
        <v>8.6999999999999993</v>
      </c>
      <c r="Q37" s="1343">
        <v>100.55999999999997</v>
      </c>
      <c r="R37" s="1343">
        <v>1446.1700000000003</v>
      </c>
      <c r="S37" s="1346">
        <v>1795.9699999999993</v>
      </c>
    </row>
    <row r="38" spans="1:19" x14ac:dyDescent="0.2">
      <c r="A38" s="453">
        <f t="shared" si="0"/>
        <v>2007.04</v>
      </c>
      <c r="B38" s="1345">
        <v>1.5927931208862729</v>
      </c>
      <c r="C38" s="1343">
        <v>1.621865088081536</v>
      </c>
      <c r="D38" s="1355"/>
      <c r="E38" s="1355"/>
      <c r="F38" s="1343">
        <v>0.86044776236227039</v>
      </c>
      <c r="G38" s="1343">
        <v>1.9459805510534844</v>
      </c>
      <c r="H38" s="1343">
        <v>1.7841882307839751</v>
      </c>
      <c r="I38" s="1343">
        <v>2.0814786382093913</v>
      </c>
      <c r="J38" s="1344">
        <v>1.916818463885773</v>
      </c>
      <c r="K38" s="1345">
        <v>2550.9099999999989</v>
      </c>
      <c r="L38" s="1343">
        <v>455.26</v>
      </c>
      <c r="M38" s="1355"/>
      <c r="N38" s="1355"/>
      <c r="O38" s="1343">
        <v>2332886.79</v>
      </c>
      <c r="P38" s="1343">
        <v>12.34</v>
      </c>
      <c r="Q38" s="1343">
        <v>52.17</v>
      </c>
      <c r="R38" s="1343">
        <v>1327.3700000000001</v>
      </c>
      <c r="S38" s="1346">
        <v>1756.5100000000004</v>
      </c>
    </row>
    <row r="39" spans="1:19" x14ac:dyDescent="0.2">
      <c r="A39" s="453">
        <f t="shared" si="0"/>
        <v>2007.05</v>
      </c>
      <c r="B39" s="1345">
        <v>1.6345350432225778</v>
      </c>
      <c r="C39" s="1343">
        <v>1.6978663432002232</v>
      </c>
      <c r="D39" s="1355"/>
      <c r="E39" s="1355"/>
      <c r="F39" s="1343">
        <v>0.859972843590601</v>
      </c>
      <c r="G39" s="1343">
        <v>1.9884267413931145</v>
      </c>
      <c r="H39" s="1343">
        <v>1.8008154059680774</v>
      </c>
      <c r="I39" s="1343">
        <v>2.0992807488715206</v>
      </c>
      <c r="J39" s="1344">
        <v>1.9343434720102843</v>
      </c>
      <c r="K39" s="1345">
        <v>2945.22</v>
      </c>
      <c r="L39" s="1343">
        <v>572.96</v>
      </c>
      <c r="M39" s="1355"/>
      <c r="N39" s="1355"/>
      <c r="O39" s="1343">
        <v>2509912.08</v>
      </c>
      <c r="P39" s="1343">
        <v>24.98</v>
      </c>
      <c r="Q39" s="1343">
        <v>57.64</v>
      </c>
      <c r="R39" s="1343">
        <v>1411.1899999999994</v>
      </c>
      <c r="S39" s="1346">
        <v>2038.0700000000002</v>
      </c>
    </row>
    <row r="40" spans="1:19" x14ac:dyDescent="0.2">
      <c r="A40" s="453">
        <f t="shared" si="0"/>
        <v>2007.06</v>
      </c>
      <c r="B40" s="1345">
        <v>1.6790795359566706</v>
      </c>
      <c r="C40" s="1343">
        <v>1.7049442713589895</v>
      </c>
      <c r="D40" s="1355"/>
      <c r="E40" s="1355"/>
      <c r="F40" s="1343">
        <v>0.8600618389232797</v>
      </c>
      <c r="G40" s="1343">
        <v>1.8282899424499863</v>
      </c>
      <c r="H40" s="1343">
        <v>1.8125516785182734</v>
      </c>
      <c r="I40" s="1343">
        <v>2.1390894416052579</v>
      </c>
      <c r="J40" s="1344">
        <v>1.9814411873840445</v>
      </c>
      <c r="K40" s="1345">
        <v>2991.1000000000008</v>
      </c>
      <c r="L40" s="1343">
        <v>455.77999999999992</v>
      </c>
      <c r="M40" s="1355"/>
      <c r="N40" s="1355"/>
      <c r="O40" s="1343">
        <v>2550759.1599999997</v>
      </c>
      <c r="P40" s="1343">
        <v>36.49</v>
      </c>
      <c r="Q40" s="1343">
        <v>60.47</v>
      </c>
      <c r="R40" s="1343">
        <v>1381.46</v>
      </c>
      <c r="S40" s="1346">
        <v>2021.2500000000005</v>
      </c>
    </row>
    <row r="41" spans="1:19" x14ac:dyDescent="0.2">
      <c r="A41" s="453">
        <f t="shared" si="0"/>
        <v>2007.07</v>
      </c>
      <c r="B41" s="1345">
        <v>1.7315811126159639</v>
      </c>
      <c r="C41" s="1343">
        <v>1.7846952563829031</v>
      </c>
      <c r="D41" s="1355"/>
      <c r="E41" s="1355"/>
      <c r="F41" s="1343">
        <v>0.87034386499398508</v>
      </c>
      <c r="G41" s="1343">
        <v>2.0441897810218976</v>
      </c>
      <c r="H41" s="1343">
        <v>1.8087222291954315</v>
      </c>
      <c r="I41" s="1343">
        <v>2.1885642346718548</v>
      </c>
      <c r="J41" s="1344">
        <v>2.025224416142088</v>
      </c>
      <c r="K41" s="1345">
        <v>3145.3799999999997</v>
      </c>
      <c r="L41" s="1343">
        <v>421.83</v>
      </c>
      <c r="M41" s="1355"/>
      <c r="N41" s="1355"/>
      <c r="O41" s="1343">
        <v>2364047.56</v>
      </c>
      <c r="P41" s="1343">
        <v>47.95</v>
      </c>
      <c r="Q41" s="1343">
        <v>79.67</v>
      </c>
      <c r="R41" s="1343">
        <v>1459.5700000000006</v>
      </c>
      <c r="S41" s="1346">
        <v>2393.9900000000007</v>
      </c>
    </row>
    <row r="42" spans="1:19" x14ac:dyDescent="0.2">
      <c r="A42" s="453">
        <f t="shared" si="0"/>
        <v>2007.08</v>
      </c>
      <c r="B42" s="1345">
        <v>1.7831643496764173</v>
      </c>
      <c r="C42" s="1343">
        <v>1.8992586451401767</v>
      </c>
      <c r="D42" s="1355"/>
      <c r="E42" s="1355"/>
      <c r="F42" s="1343">
        <v>0.8759864538660298</v>
      </c>
      <c r="G42" s="1343">
        <v>2.0937409864436112</v>
      </c>
      <c r="H42" s="1343">
        <v>1.7929935501962984</v>
      </c>
      <c r="I42" s="1343">
        <v>2.3044588587245229</v>
      </c>
      <c r="J42" s="1344">
        <v>2.0628174522803264</v>
      </c>
      <c r="K42" s="1345">
        <v>3181.5700000000006</v>
      </c>
      <c r="L42" s="1343">
        <v>458.34999999999997</v>
      </c>
      <c r="M42" s="1355"/>
      <c r="N42" s="1355"/>
      <c r="O42" s="1343">
        <v>2661399.9300000002</v>
      </c>
      <c r="P42" s="1343">
        <v>34.67</v>
      </c>
      <c r="Q42" s="1343">
        <v>71.320000000000007</v>
      </c>
      <c r="R42" s="1343">
        <v>1430.6799999999996</v>
      </c>
      <c r="S42" s="1346">
        <v>2221.8300000000013</v>
      </c>
    </row>
    <row r="43" spans="1:19" x14ac:dyDescent="0.2">
      <c r="A43" s="453">
        <f t="shared" si="0"/>
        <v>2007.09</v>
      </c>
      <c r="B43" s="1345">
        <v>1.8973253309527522</v>
      </c>
      <c r="C43" s="1343">
        <v>1.9878615456398419</v>
      </c>
      <c r="D43" s="1355"/>
      <c r="E43" s="1355"/>
      <c r="F43" s="1343">
        <v>0.87643939366619483</v>
      </c>
      <c r="G43" s="1343">
        <v>2.1350238322211634</v>
      </c>
      <c r="H43" s="1343">
        <v>1.8377844217151853</v>
      </c>
      <c r="I43" s="1343">
        <v>2.3973196150952849</v>
      </c>
      <c r="J43" s="1344">
        <v>2.1162780253215994</v>
      </c>
      <c r="K43" s="1345">
        <v>3013.2700000000004</v>
      </c>
      <c r="L43" s="1343">
        <v>407.21</v>
      </c>
      <c r="M43" s="1355"/>
      <c r="N43" s="1355"/>
      <c r="O43" s="1343">
        <v>2406946.1199999996</v>
      </c>
      <c r="P43" s="1343">
        <v>10.489999999999998</v>
      </c>
      <c r="Q43" s="1343">
        <v>63.54999999999999</v>
      </c>
      <c r="R43" s="1343">
        <v>1276.1600000000003</v>
      </c>
      <c r="S43" s="1346">
        <v>2264.4699999999993</v>
      </c>
    </row>
    <row r="44" spans="1:19" x14ac:dyDescent="0.2">
      <c r="A44" s="453">
        <f t="shared" si="0"/>
        <v>2007.1</v>
      </c>
      <c r="B44" s="1345">
        <v>1.9459029980467006</v>
      </c>
      <c r="C44" s="1343">
        <v>2.0285871773091553</v>
      </c>
      <c r="D44" s="1355"/>
      <c r="E44" s="1355"/>
      <c r="F44" s="1343">
        <v>0.90597845348986039</v>
      </c>
      <c r="G44" s="1343">
        <v>2.1825966850828733</v>
      </c>
      <c r="H44" s="1343">
        <v>1.9075517241379312</v>
      </c>
      <c r="I44" s="1343">
        <v>2.5183046683046677</v>
      </c>
      <c r="J44" s="1344">
        <v>2.1711379524219208</v>
      </c>
      <c r="K44" s="1345">
        <v>3348.1799999999989</v>
      </c>
      <c r="L44" s="1343">
        <v>541.54</v>
      </c>
      <c r="M44" s="1355"/>
      <c r="N44" s="1355"/>
      <c r="O44" s="1343">
        <v>2506564.62</v>
      </c>
      <c r="P44" s="1343">
        <v>9.0500000000000007</v>
      </c>
      <c r="Q44" s="1343">
        <v>55.1</v>
      </c>
      <c r="R44" s="1343">
        <v>1371.5900000000004</v>
      </c>
      <c r="S44" s="1346">
        <v>2499.0499999999993</v>
      </c>
    </row>
    <row r="45" spans="1:19" x14ac:dyDescent="0.2">
      <c r="A45" s="453">
        <f t="shared" si="0"/>
        <v>2007.11</v>
      </c>
      <c r="B45" s="1345">
        <v>2.0406660754208015</v>
      </c>
      <c r="C45" s="1343">
        <v>2.1074713039665514</v>
      </c>
      <c r="D45" s="1355"/>
      <c r="E45" s="1355"/>
      <c r="F45" s="1343">
        <v>0.89157037578197174</v>
      </c>
      <c r="G45" s="1343">
        <v>2.2565403422982886</v>
      </c>
      <c r="H45" s="1343">
        <v>2.0455541893553484</v>
      </c>
      <c r="I45" s="1343">
        <v>2.618946904410306</v>
      </c>
      <c r="J45" s="1344">
        <v>2.220643715777713</v>
      </c>
      <c r="K45" s="1345">
        <v>3247.38</v>
      </c>
      <c r="L45" s="1343">
        <v>638.58999999999992</v>
      </c>
      <c r="M45" s="1355"/>
      <c r="N45" s="1355"/>
      <c r="O45" s="1343">
        <v>2404765.1799999997</v>
      </c>
      <c r="P45" s="1343">
        <v>8.18</v>
      </c>
      <c r="Q45" s="1343">
        <v>56.930000000000007</v>
      </c>
      <c r="R45" s="1343">
        <v>1361.13</v>
      </c>
      <c r="S45" s="1346">
        <v>2523.9400000000005</v>
      </c>
    </row>
    <row r="46" spans="1:19" x14ac:dyDescent="0.2">
      <c r="A46" s="453">
        <f t="shared" si="0"/>
        <v>2007.12</v>
      </c>
      <c r="B46" s="1345">
        <v>2.1898906476357056</v>
      </c>
      <c r="C46" s="1343">
        <v>2.2124576802507838</v>
      </c>
      <c r="D46" s="1355"/>
      <c r="E46" s="1355"/>
      <c r="F46" s="1343">
        <v>0.9977907734616549</v>
      </c>
      <c r="G46" s="1343">
        <v>2.2646288209606991</v>
      </c>
      <c r="H46" s="1343">
        <v>2.3856520608503446</v>
      </c>
      <c r="I46" s="1343">
        <v>2.8305594003157784</v>
      </c>
      <c r="J46" s="1344">
        <v>2.4468658403168675</v>
      </c>
      <c r="K46" s="1345">
        <v>2995.8200000000006</v>
      </c>
      <c r="L46" s="1343">
        <v>685.85</v>
      </c>
      <c r="M46" s="1355"/>
      <c r="N46" s="1355"/>
      <c r="O46" s="1343">
        <v>2435336.7599999998</v>
      </c>
      <c r="P46" s="1343">
        <v>6.87</v>
      </c>
      <c r="Q46" s="1343">
        <v>76.910000000000011</v>
      </c>
      <c r="R46" s="1343">
        <v>1355.3799999999999</v>
      </c>
      <c r="S46" s="1346">
        <v>2769.6099999999997</v>
      </c>
    </row>
    <row r="47" spans="1:19" x14ac:dyDescent="0.2">
      <c r="A47" s="453">
        <f t="shared" si="0"/>
        <v>2008.01</v>
      </c>
      <c r="B47" s="1345">
        <v>1.9494321114776747</v>
      </c>
      <c r="C47" s="1343">
        <v>1.9655214227970899</v>
      </c>
      <c r="D47" s="1355"/>
      <c r="E47" s="1355"/>
      <c r="F47" s="1343">
        <v>1.0632107040922942</v>
      </c>
      <c r="G47" s="1343">
        <v>2.450246238030096</v>
      </c>
      <c r="H47" s="1343">
        <v>1.9078599904321476</v>
      </c>
      <c r="I47" s="1343">
        <v>2.5590933269851179</v>
      </c>
      <c r="J47" s="1344">
        <v>2.1565169278092862</v>
      </c>
      <c r="K47" s="1345">
        <v>2952.3400000000006</v>
      </c>
      <c r="L47" s="1343">
        <v>581.39</v>
      </c>
      <c r="M47" s="1355"/>
      <c r="N47" s="1355"/>
      <c r="O47" s="1343">
        <v>2144019.63</v>
      </c>
      <c r="P47" s="1343">
        <v>7.31</v>
      </c>
      <c r="Q47" s="1343">
        <v>62.710000000000008</v>
      </c>
      <c r="R47" s="1343">
        <v>1218.19</v>
      </c>
      <c r="S47" s="1346">
        <v>2600.7500000000005</v>
      </c>
    </row>
    <row r="48" spans="1:19" x14ac:dyDescent="0.2">
      <c r="A48" s="453">
        <f t="shared" si="0"/>
        <v>2008.02</v>
      </c>
      <c r="B48" s="1345">
        <v>1.9533051084934485</v>
      </c>
      <c r="C48" s="1343">
        <v>1.9996237540708572</v>
      </c>
      <c r="D48" s="1355"/>
      <c r="E48" s="1355"/>
      <c r="F48" s="1343">
        <v>1.062593015882517</v>
      </c>
      <c r="G48" s="1343">
        <v>2.3209876543209882</v>
      </c>
      <c r="H48" s="1343">
        <v>1.8795867393278836</v>
      </c>
      <c r="I48" s="1343">
        <v>2.5429554730389414</v>
      </c>
      <c r="J48" s="1344">
        <v>2.1609353246271352</v>
      </c>
      <c r="K48" s="1345">
        <v>2961.93</v>
      </c>
      <c r="L48" s="1343">
        <v>810.6400000000001</v>
      </c>
      <c r="M48" s="1355"/>
      <c r="N48" s="1355"/>
      <c r="O48" s="1343">
        <v>2068952.31</v>
      </c>
      <c r="P48" s="1343">
        <v>8.91</v>
      </c>
      <c r="Q48" s="1343">
        <v>44.04</v>
      </c>
      <c r="R48" s="1343">
        <v>1249.58</v>
      </c>
      <c r="S48" s="1346">
        <v>2479.4600000000005</v>
      </c>
    </row>
    <row r="49" spans="1:19" x14ac:dyDescent="0.2">
      <c r="A49" s="453">
        <f t="shared" si="0"/>
        <v>2008.03</v>
      </c>
      <c r="B49" s="1345">
        <v>1.9769907778731377</v>
      </c>
      <c r="C49" s="1343">
        <v>2.1224670410279756</v>
      </c>
      <c r="D49" s="1355"/>
      <c r="E49" s="1355"/>
      <c r="F49" s="1343">
        <v>1.0626797819023062</v>
      </c>
      <c r="G49" s="1343">
        <v>2.4180094786729862</v>
      </c>
      <c r="H49" s="1343">
        <v>1.8681877022653723</v>
      </c>
      <c r="I49" s="1343">
        <v>2.5977257551842774</v>
      </c>
      <c r="J49" s="1344">
        <v>2.2092563753800496</v>
      </c>
      <c r="K49" s="1345">
        <v>3204.2499999999995</v>
      </c>
      <c r="L49" s="1343">
        <v>988.35000000000014</v>
      </c>
      <c r="M49" s="1355"/>
      <c r="N49" s="1355"/>
      <c r="O49" s="1343">
        <v>2219104.62</v>
      </c>
      <c r="P49" s="1343">
        <v>8.44</v>
      </c>
      <c r="Q49" s="1343">
        <v>37.08</v>
      </c>
      <c r="R49" s="1343">
        <v>1374.83</v>
      </c>
      <c r="S49" s="1346">
        <v>2749.64</v>
      </c>
    </row>
    <row r="50" spans="1:19" x14ac:dyDescent="0.2">
      <c r="A50" s="453">
        <f t="shared" si="0"/>
        <v>2008.04</v>
      </c>
      <c r="B50" s="1345">
        <v>2.1000031024634169</v>
      </c>
      <c r="C50" s="1343">
        <v>2.2308576694411419</v>
      </c>
      <c r="D50" s="1355"/>
      <c r="E50" s="1355"/>
      <c r="F50" s="1343">
        <v>1.06905744195569</v>
      </c>
      <c r="G50" s="1343">
        <v>2.4553049289891398</v>
      </c>
      <c r="H50" s="1343">
        <v>1.9367387543252592</v>
      </c>
      <c r="I50" s="1343">
        <v>2.794917794582791</v>
      </c>
      <c r="J50" s="1344">
        <v>2.3428872088658701</v>
      </c>
      <c r="K50" s="1345">
        <v>3287.7099999999991</v>
      </c>
      <c r="L50" s="1343">
        <v>841</v>
      </c>
      <c r="M50" s="1355"/>
      <c r="N50" s="1355"/>
      <c r="O50" s="1343">
        <v>2207121.5799999996</v>
      </c>
      <c r="P50" s="1343">
        <v>11.969999999999999</v>
      </c>
      <c r="Q50" s="1343">
        <v>46.24</v>
      </c>
      <c r="R50" s="1343">
        <v>1245.6600000000003</v>
      </c>
      <c r="S50" s="1346">
        <v>2637.5300000000007</v>
      </c>
    </row>
    <row r="51" spans="1:19" x14ac:dyDescent="0.2">
      <c r="A51" s="453">
        <f t="shared" si="0"/>
        <v>2008.05</v>
      </c>
      <c r="B51" s="1345">
        <v>2.201073725160466</v>
      </c>
      <c r="C51" s="1343">
        <v>2.3216314265512938</v>
      </c>
      <c r="D51" s="1355"/>
      <c r="E51" s="1355"/>
      <c r="F51" s="1343">
        <v>1.0711084392715586</v>
      </c>
      <c r="G51" s="1343">
        <v>2.6233113673805604</v>
      </c>
      <c r="H51" s="1343">
        <v>2.2174149228492919</v>
      </c>
      <c r="I51" s="1343">
        <v>3.0316808426426278</v>
      </c>
      <c r="J51" s="1344">
        <v>2.5520346263316824</v>
      </c>
      <c r="K51" s="1345">
        <v>3377.6799999999994</v>
      </c>
      <c r="L51" s="1343">
        <v>594.0200000000001</v>
      </c>
      <c r="M51" s="1355"/>
      <c r="N51" s="1355"/>
      <c r="O51" s="1343">
        <v>2248904.1700000004</v>
      </c>
      <c r="P51" s="1343">
        <v>12.139999999999999</v>
      </c>
      <c r="Q51" s="1343">
        <v>47.31</v>
      </c>
      <c r="R51" s="1343">
        <v>1238.01</v>
      </c>
      <c r="S51" s="1346">
        <v>2884.5099999999998</v>
      </c>
    </row>
    <row r="52" spans="1:19" x14ac:dyDescent="0.2">
      <c r="A52" s="453">
        <f t="shared" si="0"/>
        <v>2008.06</v>
      </c>
      <c r="B52" s="1345">
        <v>2.311737571204834</v>
      </c>
      <c r="C52" s="1343">
        <v>2.3955543993208646</v>
      </c>
      <c r="D52" s="1355"/>
      <c r="E52" s="1355"/>
      <c r="F52" s="1343">
        <v>1.0688395246615399</v>
      </c>
      <c r="G52" s="1343">
        <v>2.669464915091317</v>
      </c>
      <c r="H52" s="1343">
        <v>2.3240538689796848</v>
      </c>
      <c r="I52" s="1343">
        <v>3.2268593474310694</v>
      </c>
      <c r="J52" s="1344">
        <v>2.749094335161018</v>
      </c>
      <c r="K52" s="1345">
        <v>2886.04</v>
      </c>
      <c r="L52" s="1343">
        <v>365.16999999999996</v>
      </c>
      <c r="M52" s="1355"/>
      <c r="N52" s="1355"/>
      <c r="O52" s="1343">
        <v>2336028.1</v>
      </c>
      <c r="P52" s="1343">
        <v>31.21</v>
      </c>
      <c r="Q52" s="1343">
        <v>43.81</v>
      </c>
      <c r="R52" s="1343">
        <v>1139.1899999999998</v>
      </c>
      <c r="S52" s="1346">
        <v>2706.52</v>
      </c>
    </row>
    <row r="53" spans="1:19" x14ac:dyDescent="0.2">
      <c r="A53" s="453">
        <f t="shared" si="0"/>
        <v>2008.07</v>
      </c>
      <c r="B53" s="1345">
        <v>2.304123004821987</v>
      </c>
      <c r="C53" s="1343">
        <v>2.4489701628233735</v>
      </c>
      <c r="D53" s="1355"/>
      <c r="E53" s="1355"/>
      <c r="F53" s="1343">
        <v>1.0731943789573484</v>
      </c>
      <c r="G53" s="1343">
        <v>2.7863948840927262</v>
      </c>
      <c r="H53" s="1343">
        <v>2.3291459339027103</v>
      </c>
      <c r="I53" s="1343">
        <v>3.2880968776092936</v>
      </c>
      <c r="J53" s="1344">
        <v>2.7493598990576635</v>
      </c>
      <c r="K53" s="1345">
        <v>3396.9399999999996</v>
      </c>
      <c r="L53" s="1343">
        <v>725.93999999999994</v>
      </c>
      <c r="M53" s="1355"/>
      <c r="N53" s="1355"/>
      <c r="O53" s="1343">
        <v>2359455.5</v>
      </c>
      <c r="P53" s="1343">
        <v>12.51</v>
      </c>
      <c r="Q53" s="1343">
        <v>53.860000000000007</v>
      </c>
      <c r="R53" s="1343">
        <v>970.09000000000015</v>
      </c>
      <c r="S53" s="1346">
        <v>2876.8899999999994</v>
      </c>
    </row>
    <row r="54" spans="1:19" x14ac:dyDescent="0.2">
      <c r="A54" s="453">
        <f t="shared" si="0"/>
        <v>2008.08</v>
      </c>
      <c r="B54" s="1345">
        <v>2.3505521663938143</v>
      </c>
      <c r="C54" s="1343">
        <v>2.5077430759378836</v>
      </c>
      <c r="D54" s="1355"/>
      <c r="E54" s="1355"/>
      <c r="F54" s="1343">
        <v>1.1003906164843493</v>
      </c>
      <c r="G54" s="1343">
        <v>2.7700995732574683</v>
      </c>
      <c r="H54" s="1343">
        <v>2.3879821244413884</v>
      </c>
      <c r="I54" s="1343">
        <v>3.3528985053524538</v>
      </c>
      <c r="J54" s="1344">
        <v>2.8911254514042035</v>
      </c>
      <c r="K54" s="1345">
        <v>3683.3099999999995</v>
      </c>
      <c r="L54" s="1343">
        <v>749.56</v>
      </c>
      <c r="M54" s="1355"/>
      <c r="N54" s="1355"/>
      <c r="O54" s="1343">
        <v>2428433.1</v>
      </c>
      <c r="P54" s="1343">
        <v>14.059999999999999</v>
      </c>
      <c r="Q54" s="1343">
        <v>58.18</v>
      </c>
      <c r="R54" s="1343">
        <v>990.2</v>
      </c>
      <c r="S54" s="1346">
        <v>3015.5899999999997</v>
      </c>
    </row>
    <row r="55" spans="1:19" x14ac:dyDescent="0.2">
      <c r="A55" s="453">
        <f t="shared" si="0"/>
        <v>2008.09</v>
      </c>
      <c r="B55" s="1345">
        <v>2.4063328179958159</v>
      </c>
      <c r="C55" s="1343">
        <v>2.5481033780531455</v>
      </c>
      <c r="D55" s="1355"/>
      <c r="E55" s="1355"/>
      <c r="F55" s="1343">
        <v>1.168782735097089</v>
      </c>
      <c r="G55" s="1343">
        <v>2.8357872340425536</v>
      </c>
      <c r="H55" s="1343">
        <v>2.4449148372445118</v>
      </c>
      <c r="I55" s="1343">
        <v>3.3724576152142198</v>
      </c>
      <c r="J55" s="1344">
        <v>2.9344774625659173</v>
      </c>
      <c r="K55" s="1345">
        <v>3479.92</v>
      </c>
      <c r="L55" s="1343">
        <v>810.2299999999999</v>
      </c>
      <c r="M55" s="1355"/>
      <c r="N55" s="1355"/>
      <c r="O55" s="1343">
        <v>2371602.1</v>
      </c>
      <c r="P55" s="1343">
        <v>9.4</v>
      </c>
      <c r="Q55" s="1343">
        <v>52.84</v>
      </c>
      <c r="R55" s="1343">
        <v>925.45</v>
      </c>
      <c r="S55" s="1346">
        <v>3117.4800000000009</v>
      </c>
    </row>
    <row r="56" spans="1:19" x14ac:dyDescent="0.2">
      <c r="A56" s="453">
        <f t="shared" si="0"/>
        <v>2008.1</v>
      </c>
      <c r="B56" s="1345">
        <v>2.4720569342708054</v>
      </c>
      <c r="C56" s="1343">
        <v>2.571874464658924</v>
      </c>
      <c r="D56" s="1355"/>
      <c r="E56" s="1355"/>
      <c r="F56" s="1343">
        <v>1.1697408160601952</v>
      </c>
      <c r="G56" s="1343">
        <v>2.8690322580645171</v>
      </c>
      <c r="H56" s="1343">
        <v>2.4738286930306788</v>
      </c>
      <c r="I56" s="1343">
        <v>3.5130432960179943</v>
      </c>
      <c r="J56" s="1344">
        <v>2.9690280196200489</v>
      </c>
      <c r="K56" s="1345">
        <v>3265.5199999999991</v>
      </c>
      <c r="L56" s="1343">
        <v>583.7399999999999</v>
      </c>
      <c r="M56" s="1355"/>
      <c r="N56" s="1355"/>
      <c r="O56" s="1343">
        <v>2437469.7000000002</v>
      </c>
      <c r="P56" s="1343">
        <v>6.5099999999999989</v>
      </c>
      <c r="Q56" s="1343">
        <v>56.39</v>
      </c>
      <c r="R56" s="1343">
        <v>978.14999999999986</v>
      </c>
      <c r="S56" s="1346">
        <v>3325.17</v>
      </c>
    </row>
    <row r="57" spans="1:19" x14ac:dyDescent="0.2">
      <c r="A57" s="453">
        <f t="shared" si="0"/>
        <v>2008.11</v>
      </c>
      <c r="B57" s="1345">
        <v>2.4782711041911525</v>
      </c>
      <c r="C57" s="1343">
        <v>2.570086921636801</v>
      </c>
      <c r="D57" s="1355"/>
      <c r="E57" s="1355"/>
      <c r="F57" s="1343">
        <v>1.1723040481749807</v>
      </c>
      <c r="G57" s="1343">
        <v>2.8989675516224191</v>
      </c>
      <c r="H57" s="1343">
        <v>2.4492480719794343</v>
      </c>
      <c r="I57" s="1343">
        <v>3.5129200183114246</v>
      </c>
      <c r="J57" s="1344">
        <v>2.9610764334134148</v>
      </c>
      <c r="K57" s="1345">
        <v>3301.2400000000002</v>
      </c>
      <c r="L57" s="1343">
        <v>523.46</v>
      </c>
      <c r="M57" s="1355"/>
      <c r="N57" s="1355"/>
      <c r="O57" s="1343">
        <v>2287660.4999999995</v>
      </c>
      <c r="P57" s="1343">
        <v>6.7799999999999994</v>
      </c>
      <c r="Q57" s="1343">
        <v>62.239999999999995</v>
      </c>
      <c r="R57" s="1343">
        <v>917.46000000000015</v>
      </c>
      <c r="S57" s="1346">
        <v>3267.5499999999988</v>
      </c>
    </row>
    <row r="58" spans="1:19" x14ac:dyDescent="0.2">
      <c r="A58" s="453">
        <f t="shared" si="0"/>
        <v>2008.12</v>
      </c>
      <c r="B58" s="1345">
        <v>2.4737978516219346</v>
      </c>
      <c r="C58" s="1343">
        <v>2.5950541480703602</v>
      </c>
      <c r="D58" s="1355"/>
      <c r="E58" s="1355"/>
      <c r="F58" s="1343">
        <v>1.1792778197196516</v>
      </c>
      <c r="G58" s="1343">
        <v>2.7380632790028763</v>
      </c>
      <c r="H58" s="1343">
        <v>2.4698330073717467</v>
      </c>
      <c r="I58" s="1343">
        <v>3.5109867304355991</v>
      </c>
      <c r="J58" s="1344">
        <v>3.0247587021041347</v>
      </c>
      <c r="K58" s="1345">
        <v>3286.2</v>
      </c>
      <c r="L58" s="1343">
        <v>609.43999999999994</v>
      </c>
      <c r="M58" s="1355"/>
      <c r="N58" s="1355"/>
      <c r="O58" s="1343">
        <v>2336037.1999999997</v>
      </c>
      <c r="P58" s="1343">
        <v>41.72</v>
      </c>
      <c r="Q58" s="1343">
        <v>66.47</v>
      </c>
      <c r="R58" s="1343">
        <v>1066.3499999999999</v>
      </c>
      <c r="S58" s="1346">
        <v>3608.61</v>
      </c>
    </row>
    <row r="59" spans="1:19" x14ac:dyDescent="0.2">
      <c r="A59" s="453">
        <f t="shared" si="0"/>
        <v>2009.01</v>
      </c>
      <c r="B59" s="1345">
        <v>2.4918158891514781</v>
      </c>
      <c r="C59" s="1343">
        <v>2.5903431689467014</v>
      </c>
      <c r="D59" s="1355"/>
      <c r="E59" s="1355"/>
      <c r="F59" s="1343">
        <v>1.178575514910527</v>
      </c>
      <c r="G59" s="1343">
        <v>2.8927225806451613</v>
      </c>
      <c r="H59" s="1343">
        <v>2.4496767750136192</v>
      </c>
      <c r="I59" s="1343">
        <v>3.4896419763069582</v>
      </c>
      <c r="J59" s="1344">
        <v>3.0746956036761315</v>
      </c>
      <c r="K59" s="1345">
        <v>3088.8999999999996</v>
      </c>
      <c r="L59" s="1343">
        <v>386.69000000000005</v>
      </c>
      <c r="M59" s="1355"/>
      <c r="N59" s="1355"/>
      <c r="O59" s="1343">
        <v>2106880.6</v>
      </c>
      <c r="P59" s="1343">
        <v>7.75</v>
      </c>
      <c r="Q59" s="1343">
        <v>55.069999999999993</v>
      </c>
      <c r="R59" s="1343">
        <v>989.32</v>
      </c>
      <c r="S59" s="1346">
        <v>4123.9000000000005</v>
      </c>
    </row>
    <row r="60" spans="1:19" x14ac:dyDescent="0.2">
      <c r="A60" s="453">
        <f t="shared" si="0"/>
        <v>2009.02</v>
      </c>
      <c r="B60" s="1345">
        <v>2.5021767152792616</v>
      </c>
      <c r="C60" s="1343">
        <v>2.4730358845519351</v>
      </c>
      <c r="D60" s="1355"/>
      <c r="E60" s="1355"/>
      <c r="F60" s="1343">
        <v>1.1423460951151114</v>
      </c>
      <c r="G60" s="1343">
        <v>2.8403129890453833</v>
      </c>
      <c r="H60" s="1343">
        <v>2.4801756613756618</v>
      </c>
      <c r="I60" s="1343">
        <v>3.5201564531967402</v>
      </c>
      <c r="J60" s="1344">
        <v>3.0141641873933915</v>
      </c>
      <c r="K60" s="1345">
        <v>2432.84</v>
      </c>
      <c r="L60" s="1343">
        <v>660.73</v>
      </c>
      <c r="M60" s="1355"/>
      <c r="N60" s="1355"/>
      <c r="O60" s="1343">
        <v>1987875.4999999998</v>
      </c>
      <c r="P60" s="1343">
        <v>6.39</v>
      </c>
      <c r="Q60" s="1343">
        <v>47.249999999999993</v>
      </c>
      <c r="R60" s="1343">
        <v>753.58</v>
      </c>
      <c r="S60" s="1346">
        <v>3025.08</v>
      </c>
    </row>
    <row r="61" spans="1:19" x14ac:dyDescent="0.2">
      <c r="A61" s="453">
        <f t="shared" si="0"/>
        <v>2009.03</v>
      </c>
      <c r="B61" s="1345">
        <v>2.5796655074670443</v>
      </c>
      <c r="C61" s="1343">
        <v>2.4413383769449757</v>
      </c>
      <c r="D61" s="1339">
        <v>3.2</v>
      </c>
      <c r="E61" s="1355"/>
      <c r="F61" s="1343">
        <v>1.1795671253543587</v>
      </c>
      <c r="G61" s="1343">
        <v>2.9240506329113929</v>
      </c>
      <c r="H61" s="1343">
        <v>2.606427874292407</v>
      </c>
      <c r="I61" s="1343">
        <v>3.5767966469829631</v>
      </c>
      <c r="J61" s="1344">
        <v>3.1641357279595494</v>
      </c>
      <c r="K61" s="1345">
        <v>2705.8899999999994</v>
      </c>
      <c r="L61" s="1343">
        <v>769.29</v>
      </c>
      <c r="M61" s="1361">
        <v>24.4</v>
      </c>
      <c r="N61" s="1355"/>
      <c r="O61" s="1343">
        <v>2265288.6</v>
      </c>
      <c r="P61" s="1343">
        <v>9.4799999999999986</v>
      </c>
      <c r="Q61" s="1343">
        <v>51.23</v>
      </c>
      <c r="R61" s="1343">
        <v>883.98</v>
      </c>
      <c r="S61" s="1346">
        <v>3421.55</v>
      </c>
    </row>
    <row r="62" spans="1:19" x14ac:dyDescent="0.2">
      <c r="A62" s="453">
        <f t="shared" si="0"/>
        <v>2009.04</v>
      </c>
      <c r="B62" s="1345">
        <v>2.5905514072892699</v>
      </c>
      <c r="C62" s="1343">
        <v>2.4848580376038263</v>
      </c>
      <c r="D62" s="1343">
        <v>3.2</v>
      </c>
      <c r="E62" s="1355"/>
      <c r="F62" s="1343">
        <v>1.1794428491511928</v>
      </c>
      <c r="G62" s="1343">
        <v>2.8895805739514349</v>
      </c>
      <c r="H62" s="1343">
        <v>2.6138679245283023</v>
      </c>
      <c r="I62" s="1343">
        <v>3.5565573405970317</v>
      </c>
      <c r="J62" s="1344">
        <v>3.1698790873907892</v>
      </c>
      <c r="K62" s="1345">
        <v>2207.0799999999995</v>
      </c>
      <c r="L62" s="1343">
        <v>817.46999999999991</v>
      </c>
      <c r="M62" s="1343">
        <v>24.3</v>
      </c>
      <c r="N62" s="1355"/>
      <c r="O62" s="1343">
        <v>2229823.4</v>
      </c>
      <c r="P62" s="1343">
        <v>9.06</v>
      </c>
      <c r="Q62" s="1343">
        <v>50.879999999999995</v>
      </c>
      <c r="R62" s="1343">
        <v>899.45</v>
      </c>
      <c r="S62" s="1346">
        <v>3452.0800000000004</v>
      </c>
    </row>
    <row r="63" spans="1:19" x14ac:dyDescent="0.2">
      <c r="A63" s="453">
        <f t="shared" si="0"/>
        <v>2009.05</v>
      </c>
      <c r="B63" s="1345">
        <v>2.5905514072892699</v>
      </c>
      <c r="C63" s="1343">
        <v>2.4848580376038263</v>
      </c>
      <c r="D63" s="1343">
        <v>3.2</v>
      </c>
      <c r="E63" s="1355"/>
      <c r="F63" s="1343">
        <v>1.1794428491511928</v>
      </c>
      <c r="G63" s="1343">
        <v>2.8895805739514349</v>
      </c>
      <c r="H63" s="1343">
        <v>2.6138679245283023</v>
      </c>
      <c r="I63" s="1343">
        <v>3.5565573405970317</v>
      </c>
      <c r="J63" s="1344">
        <v>3.1698790873907892</v>
      </c>
      <c r="K63" s="1345">
        <v>2207.0799999999995</v>
      </c>
      <c r="L63" s="1343">
        <v>817.46999999999991</v>
      </c>
      <c r="M63" s="1343">
        <v>24.3</v>
      </c>
      <c r="N63" s="1355"/>
      <c r="O63" s="1343">
        <v>2229823.4</v>
      </c>
      <c r="P63" s="1343">
        <v>9.06</v>
      </c>
      <c r="Q63" s="1343">
        <v>50.879999999999995</v>
      </c>
      <c r="R63" s="1343">
        <v>899.45</v>
      </c>
      <c r="S63" s="1346">
        <v>3452.0800000000004</v>
      </c>
    </row>
    <row r="64" spans="1:19" x14ac:dyDescent="0.2">
      <c r="A64" s="453">
        <f t="shared" si="0"/>
        <v>2009.06</v>
      </c>
      <c r="B64" s="1345">
        <v>2.7888593451665367</v>
      </c>
      <c r="C64" s="1343">
        <v>2.7833345068235</v>
      </c>
      <c r="D64" s="1343">
        <v>2.7962930274105746</v>
      </c>
      <c r="E64" s="1355"/>
      <c r="F64" s="1343">
        <v>1.2268158568235674</v>
      </c>
      <c r="G64" s="1343">
        <v>2.9781287970838397</v>
      </c>
      <c r="H64" s="1343">
        <v>2.8478916109873786</v>
      </c>
      <c r="I64" s="1343">
        <v>3.7093608812282404</v>
      </c>
      <c r="J64" s="1344">
        <v>3.3525353560637225</v>
      </c>
      <c r="K64" s="1345">
        <v>1272.69</v>
      </c>
      <c r="L64" s="1343">
        <v>482.89</v>
      </c>
      <c r="M64" s="1343">
        <v>1779.9699999999998</v>
      </c>
      <c r="N64" s="1355"/>
      <c r="O64" s="1343">
        <v>2303641.7000000002</v>
      </c>
      <c r="P64" s="1343">
        <v>24.69</v>
      </c>
      <c r="Q64" s="1343">
        <v>26.94</v>
      </c>
      <c r="R64" s="1343">
        <v>876.05</v>
      </c>
      <c r="S64" s="1346">
        <v>3355.8599999999992</v>
      </c>
    </row>
    <row r="65" spans="1:19" x14ac:dyDescent="0.2">
      <c r="A65" s="453">
        <f t="shared" si="0"/>
        <v>2009.07</v>
      </c>
      <c r="B65" s="1345">
        <v>2.8168944583061841</v>
      </c>
      <c r="C65" s="1343">
        <v>2.7663889899125245</v>
      </c>
      <c r="D65" s="1343">
        <v>2.8770228926905128</v>
      </c>
      <c r="E65" s="1355"/>
      <c r="F65" s="1343">
        <v>1.2286386504200171</v>
      </c>
      <c r="G65" s="1343">
        <v>3.0723477943857089</v>
      </c>
      <c r="H65" s="1343">
        <v>2.9780568285976168</v>
      </c>
      <c r="I65" s="1343">
        <v>3.7655187211672558</v>
      </c>
      <c r="J65" s="1344">
        <v>3.4483978300724325</v>
      </c>
      <c r="K65" s="1345">
        <v>1258.4599999999998</v>
      </c>
      <c r="L65" s="1343">
        <v>522.42999999999995</v>
      </c>
      <c r="M65" s="1343">
        <v>1607.5</v>
      </c>
      <c r="N65" s="1355"/>
      <c r="O65" s="1343">
        <v>2272465.2399999998</v>
      </c>
      <c r="P65" s="1343">
        <v>27.43</v>
      </c>
      <c r="Q65" s="1343">
        <v>21.82</v>
      </c>
      <c r="R65" s="1343">
        <v>838.89</v>
      </c>
      <c r="S65" s="1346">
        <v>3327.2999999999993</v>
      </c>
    </row>
    <row r="66" spans="1:19" x14ac:dyDescent="0.2">
      <c r="A66" s="453">
        <f t="shared" si="0"/>
        <v>2009.08</v>
      </c>
      <c r="B66" s="1345">
        <v>2.858452124167683</v>
      </c>
      <c r="C66" s="1343">
        <v>2.8446222746735663</v>
      </c>
      <c r="D66" s="1343">
        <v>2.9783430023545945</v>
      </c>
      <c r="E66" s="1355"/>
      <c r="F66" s="1343">
        <v>1.24224582052022</v>
      </c>
      <c r="G66" s="1343">
        <v>3.1592406876790831</v>
      </c>
      <c r="H66" s="1343">
        <v>3.0047895622895622</v>
      </c>
      <c r="I66" s="1343">
        <v>3.7802179369781852</v>
      </c>
      <c r="J66" s="1344">
        <v>3.4686858578582691</v>
      </c>
      <c r="K66" s="1345">
        <v>1066.3</v>
      </c>
      <c r="L66" s="1343">
        <v>660.93</v>
      </c>
      <c r="M66" s="1343">
        <v>1821.97</v>
      </c>
      <c r="N66" s="1355"/>
      <c r="O66" s="1343">
        <v>2385219.0999999996</v>
      </c>
      <c r="P66" s="1343">
        <v>13.96</v>
      </c>
      <c r="Q66" s="1343">
        <v>23.76</v>
      </c>
      <c r="R66" s="1343">
        <v>928.25</v>
      </c>
      <c r="S66" s="1346">
        <v>3498.48</v>
      </c>
    </row>
    <row r="67" spans="1:19" x14ac:dyDescent="0.2">
      <c r="A67" s="453">
        <f t="shared" si="0"/>
        <v>2009.09</v>
      </c>
      <c r="B67" s="1345">
        <v>2.9547448607108544</v>
      </c>
      <c r="C67" s="1343">
        <v>2.879595809240282</v>
      </c>
      <c r="D67" s="1343">
        <v>2.9694402790768217</v>
      </c>
      <c r="E67" s="1355"/>
      <c r="F67" s="1343">
        <v>1.2893180133748867</v>
      </c>
      <c r="G67" s="1343">
        <v>3.2166854565952656</v>
      </c>
      <c r="H67" s="1343">
        <v>2.9918204697986575</v>
      </c>
      <c r="I67" s="1343">
        <v>3.8147887102521651</v>
      </c>
      <c r="J67" s="1344">
        <v>3.5122753119982373</v>
      </c>
      <c r="K67" s="1345">
        <v>1041.0000000000002</v>
      </c>
      <c r="L67" s="1343">
        <v>524.01</v>
      </c>
      <c r="M67" s="1343">
        <v>1977.95</v>
      </c>
      <c r="N67" s="1355"/>
      <c r="O67" s="1343">
        <v>2340685.2000000002</v>
      </c>
      <c r="P67" s="1343">
        <v>8.8699999999999992</v>
      </c>
      <c r="Q67" s="1343">
        <v>23.84</v>
      </c>
      <c r="R67" s="1343">
        <v>954.13999999999987</v>
      </c>
      <c r="S67" s="1346">
        <v>3450.34</v>
      </c>
    </row>
    <row r="68" spans="1:19" x14ac:dyDescent="0.2">
      <c r="A68" s="453">
        <f t="shared" si="0"/>
        <v>2009.1</v>
      </c>
      <c r="B68" s="1345">
        <v>3.035795506225242</v>
      </c>
      <c r="C68" s="1343">
        <v>2.9080127466789532</v>
      </c>
      <c r="D68" s="1343">
        <v>3.093926993363552</v>
      </c>
      <c r="E68" s="1355"/>
      <c r="F68" s="1343">
        <v>1.2940031908284919</v>
      </c>
      <c r="G68" s="1343">
        <v>3.3237288135593226</v>
      </c>
      <c r="H68" s="1343">
        <v>3.1761836027713617</v>
      </c>
      <c r="I68" s="1343">
        <v>3.9381071722532859</v>
      </c>
      <c r="J68" s="1344">
        <v>3.6288082280594898</v>
      </c>
      <c r="K68" s="1345">
        <v>1517.2100000000003</v>
      </c>
      <c r="L68" s="1343">
        <v>260.45999999999998</v>
      </c>
      <c r="M68" s="1343">
        <v>1749.4300000000003</v>
      </c>
      <c r="N68" s="1355"/>
      <c r="O68" s="1343">
        <v>2318833.5</v>
      </c>
      <c r="P68" s="1343">
        <v>7.08</v>
      </c>
      <c r="Q68" s="1343">
        <v>17.320000000000004</v>
      </c>
      <c r="R68" s="1343">
        <v>1056.99</v>
      </c>
      <c r="S68" s="1346">
        <v>3562.9300000000007</v>
      </c>
    </row>
    <row r="69" spans="1:19" x14ac:dyDescent="0.2">
      <c r="A69" s="453">
        <f t="shared" si="0"/>
        <v>2009.11</v>
      </c>
      <c r="B69" s="1345">
        <v>3.0872272515689954</v>
      </c>
      <c r="C69" s="1343">
        <v>2.9664552388598957</v>
      </c>
      <c r="D69" s="1343">
        <v>3.1645524956024627</v>
      </c>
      <c r="E69" s="1355"/>
      <c r="F69" s="1343">
        <v>1.294332317076188</v>
      </c>
      <c r="G69" s="1343">
        <v>3.388235294117647</v>
      </c>
      <c r="H69" s="1343">
        <v>3.536377649325626</v>
      </c>
      <c r="I69" s="1343">
        <v>3.9993303794614405</v>
      </c>
      <c r="J69" s="1344">
        <v>3.6889754110572759</v>
      </c>
      <c r="K69" s="1345">
        <v>1246.02</v>
      </c>
      <c r="L69" s="1343">
        <v>224.19</v>
      </c>
      <c r="M69" s="1343">
        <v>1819.2</v>
      </c>
      <c r="N69" s="1355"/>
      <c r="O69" s="1343">
        <v>2222993.7999999998</v>
      </c>
      <c r="P69" s="1343">
        <v>6.29</v>
      </c>
      <c r="Q69" s="1343">
        <v>5.19</v>
      </c>
      <c r="R69" s="1343">
        <v>1020.13</v>
      </c>
      <c r="S69" s="1346">
        <v>3355.9800000000005</v>
      </c>
    </row>
    <row r="70" spans="1:19" x14ac:dyDescent="0.2">
      <c r="A70" s="453">
        <f t="shared" si="0"/>
        <v>2009.12</v>
      </c>
      <c r="B70" s="1345">
        <v>3.2073620616236269</v>
      </c>
      <c r="C70" s="1343">
        <v>2.9687727272727269</v>
      </c>
      <c r="D70" s="1343">
        <v>3.185649126868459</v>
      </c>
      <c r="E70" s="1355"/>
      <c r="F70" s="1343">
        <v>1.2939404163926285</v>
      </c>
      <c r="G70" s="1343">
        <v>3.5990212071778136</v>
      </c>
      <c r="H70" s="1343">
        <v>3.5080263157894738</v>
      </c>
      <c r="I70" s="1343">
        <v>3.9063192282252732</v>
      </c>
      <c r="J70" s="1344">
        <v>3.7093264155187837</v>
      </c>
      <c r="K70" s="1345">
        <v>1315.0800000000002</v>
      </c>
      <c r="L70" s="1343">
        <v>261.8</v>
      </c>
      <c r="M70" s="1343">
        <v>1900.6299999999997</v>
      </c>
      <c r="N70" s="1355"/>
      <c r="O70" s="1343">
        <v>2318725.0000000009</v>
      </c>
      <c r="P70" s="1343">
        <v>12.26</v>
      </c>
      <c r="Q70" s="1343">
        <v>6.08</v>
      </c>
      <c r="R70" s="1343">
        <v>1239.74</v>
      </c>
      <c r="S70" s="1346">
        <v>3822.9799999999996</v>
      </c>
    </row>
    <row r="71" spans="1:19" x14ac:dyDescent="0.2">
      <c r="A71" s="453">
        <f t="shared" si="0"/>
        <v>2010.01</v>
      </c>
      <c r="B71" s="1345">
        <v>3.201694919341227</v>
      </c>
      <c r="C71" s="1343">
        <v>2.9701393728222998</v>
      </c>
      <c r="D71" s="1343">
        <v>3.2290372366006137</v>
      </c>
      <c r="E71" s="1355"/>
      <c r="F71" s="1343">
        <v>1.2943234663495191</v>
      </c>
      <c r="G71" s="1343">
        <v>3.6205598455598458</v>
      </c>
      <c r="H71" s="1343">
        <v>3.4596805111821087</v>
      </c>
      <c r="I71" s="1343">
        <v>4.0386269486935502</v>
      </c>
      <c r="J71" s="1344">
        <v>3.7804835445363305</v>
      </c>
      <c r="K71" s="1345">
        <v>829.42000000000007</v>
      </c>
      <c r="L71" s="1343">
        <v>249.69</v>
      </c>
      <c r="M71" s="1343">
        <v>2037.7800000000002</v>
      </c>
      <c r="N71" s="1355"/>
      <c r="O71" s="1343">
        <v>1985228.08</v>
      </c>
      <c r="P71" s="1343">
        <v>10.36</v>
      </c>
      <c r="Q71" s="1343">
        <v>6.2600000000000007</v>
      </c>
      <c r="R71" s="1343">
        <v>1093.0400000000002</v>
      </c>
      <c r="S71" s="1346">
        <v>3157.3100000000004</v>
      </c>
    </row>
    <row r="72" spans="1:19" x14ac:dyDescent="0.2">
      <c r="A72" s="453">
        <f t="shared" si="0"/>
        <v>2010.02</v>
      </c>
      <c r="B72" s="1345">
        <v>3.2313371399961861</v>
      </c>
      <c r="C72" s="1343">
        <v>2.9748889538281702</v>
      </c>
      <c r="D72" s="1343">
        <v>3.3107250455133741</v>
      </c>
      <c r="E72" s="1355"/>
      <c r="F72" s="1343">
        <v>1.3874075006876525</v>
      </c>
      <c r="G72" s="1343">
        <v>3.5377777777777779</v>
      </c>
      <c r="H72" s="1343">
        <v>3.6189802130898019</v>
      </c>
      <c r="I72" s="1343">
        <v>4.2421225400366493</v>
      </c>
      <c r="J72" s="1344">
        <v>3.8044869443716696</v>
      </c>
      <c r="K72" s="1345">
        <v>838.87999999999988</v>
      </c>
      <c r="L72" s="1343">
        <v>205.32</v>
      </c>
      <c r="M72" s="1343">
        <v>1862.0900000000001</v>
      </c>
      <c r="N72" s="1355"/>
      <c r="O72" s="1343">
        <v>1887581.5999999999</v>
      </c>
      <c r="P72" s="1343">
        <v>5.3999999999999995</v>
      </c>
      <c r="Q72" s="1343">
        <v>6.57</v>
      </c>
      <c r="R72" s="1343">
        <v>878.57000000000016</v>
      </c>
      <c r="S72" s="1346">
        <v>2977.26</v>
      </c>
    </row>
    <row r="73" spans="1:19" x14ac:dyDescent="0.2">
      <c r="A73" s="453">
        <f t="shared" si="0"/>
        <v>2010.03</v>
      </c>
      <c r="B73" s="1345">
        <v>3.3662965847272064</v>
      </c>
      <c r="C73" s="1343">
        <v>3.0542498888394838</v>
      </c>
      <c r="D73" s="1343">
        <v>3.3802845725617114</v>
      </c>
      <c r="E73" s="1355"/>
      <c r="F73" s="1343">
        <v>1.3868207198452909</v>
      </c>
      <c r="G73" s="1343">
        <v>3.7072072072072069</v>
      </c>
      <c r="H73" s="1343">
        <v>3.677957746478874</v>
      </c>
      <c r="I73" s="1343">
        <v>4.356871248405243</v>
      </c>
      <c r="J73" s="1344">
        <v>3.8698664185713927</v>
      </c>
      <c r="K73" s="1345">
        <v>886.02</v>
      </c>
      <c r="L73" s="1343">
        <v>224.9</v>
      </c>
      <c r="M73" s="1343">
        <v>2329.81</v>
      </c>
      <c r="N73" s="1355"/>
      <c r="O73" s="1343">
        <v>2156882.9000000004</v>
      </c>
      <c r="P73" s="1343">
        <v>7.7700000000000005</v>
      </c>
      <c r="Q73" s="1343">
        <v>5.68</v>
      </c>
      <c r="R73" s="1343">
        <v>956.26000000000033</v>
      </c>
      <c r="S73" s="1346">
        <v>3692.130000000001</v>
      </c>
    </row>
    <row r="74" spans="1:19" x14ac:dyDescent="0.2">
      <c r="A74" s="453">
        <f t="shared" ref="A74:A117" si="1">A86-1</f>
        <v>2010.04</v>
      </c>
      <c r="B74" s="1345">
        <v>3.5478807034169342</v>
      </c>
      <c r="C74" s="1343">
        <v>3.2051341508390192</v>
      </c>
      <c r="D74" s="1343">
        <v>3.5644230956447864</v>
      </c>
      <c r="E74" s="1355"/>
      <c r="F74" s="1343">
        <v>1.4594252610738512</v>
      </c>
      <c r="G74" s="1343">
        <v>3.7245098039215683</v>
      </c>
      <c r="H74" s="1343">
        <v>3.6994039735099338</v>
      </c>
      <c r="I74" s="1343">
        <v>4.5167656673782339</v>
      </c>
      <c r="J74" s="1344">
        <v>3.998756683652799</v>
      </c>
      <c r="K74" s="1345">
        <v>928.61000000000013</v>
      </c>
      <c r="L74" s="1343">
        <v>216.92000000000002</v>
      </c>
      <c r="M74" s="1343">
        <v>2259.8200000000002</v>
      </c>
      <c r="N74" s="1355"/>
      <c r="O74" s="1343">
        <v>2075549.69</v>
      </c>
      <c r="P74" s="1343">
        <v>9.18</v>
      </c>
      <c r="Q74" s="1343">
        <v>6.04</v>
      </c>
      <c r="R74" s="1343">
        <v>969.69000000000017</v>
      </c>
      <c r="S74" s="1346">
        <v>3504.8199999999993</v>
      </c>
    </row>
    <row r="75" spans="1:19" x14ac:dyDescent="0.2">
      <c r="A75" s="453">
        <f t="shared" si="1"/>
        <v>2010.05</v>
      </c>
      <c r="B75" s="1345">
        <v>3.5095085006546323</v>
      </c>
      <c r="C75" s="1343">
        <v>3.2170073910992292</v>
      </c>
      <c r="D75" s="1343">
        <v>3.6678411547991363</v>
      </c>
      <c r="E75" s="1355"/>
      <c r="F75" s="1343">
        <v>1.4579055704098487</v>
      </c>
      <c r="G75" s="1343">
        <v>3.95960028551035</v>
      </c>
      <c r="H75" s="1343">
        <v>3.7017808219178083</v>
      </c>
      <c r="I75" s="1343">
        <v>4.5256351994219077</v>
      </c>
      <c r="J75" s="1344">
        <v>4.0020447974793845</v>
      </c>
      <c r="K75" s="1345">
        <v>1046.3899999999999</v>
      </c>
      <c r="L75" s="1343">
        <v>190.77</v>
      </c>
      <c r="M75" s="1343">
        <v>2155.1799999999994</v>
      </c>
      <c r="N75" s="1355"/>
      <c r="O75" s="1343">
        <v>2095750.28</v>
      </c>
      <c r="P75" s="1343">
        <v>14.009999999999998</v>
      </c>
      <c r="Q75" s="1343">
        <v>5.84</v>
      </c>
      <c r="R75" s="1343">
        <v>996.37999999999988</v>
      </c>
      <c r="S75" s="1346">
        <v>3465.8199999999997</v>
      </c>
    </row>
    <row r="76" spans="1:19" x14ac:dyDescent="0.2">
      <c r="A76" s="453">
        <f t="shared" si="1"/>
        <v>2010.06</v>
      </c>
      <c r="B76" s="1345">
        <v>3.5666056878170465</v>
      </c>
      <c r="C76" s="1343">
        <v>3.3587278149904658</v>
      </c>
      <c r="D76" s="1343">
        <v>3.7020960050218301</v>
      </c>
      <c r="E76" s="1355"/>
      <c r="F76" s="1343">
        <v>1.5270873001186729</v>
      </c>
      <c r="G76" s="1343">
        <v>4.0081224249558556</v>
      </c>
      <c r="H76" s="1343">
        <v>3.7061783439490443</v>
      </c>
      <c r="I76" s="1343">
        <v>4.7059018948752467</v>
      </c>
      <c r="J76" s="1344">
        <v>4.1139237986331043</v>
      </c>
      <c r="K76" s="1345">
        <v>1066.49</v>
      </c>
      <c r="L76" s="1343">
        <v>204.53</v>
      </c>
      <c r="M76" s="1343">
        <v>2134.6799999999994</v>
      </c>
      <c r="N76" s="1355"/>
      <c r="O76" s="1343">
        <v>2239428.8000000003</v>
      </c>
      <c r="P76" s="1343">
        <v>16.990000000000002</v>
      </c>
      <c r="Q76" s="1343">
        <v>6.28</v>
      </c>
      <c r="R76" s="1343">
        <v>943.07000000000016</v>
      </c>
      <c r="S76" s="1346">
        <v>3375.53</v>
      </c>
    </row>
    <row r="77" spans="1:19" x14ac:dyDescent="0.2">
      <c r="A77" s="453">
        <f t="shared" si="1"/>
        <v>2010.07</v>
      </c>
      <c r="B77" s="1345">
        <v>3.6227079288091071</v>
      </c>
      <c r="C77" s="1343">
        <v>3.3615041045105478</v>
      </c>
      <c r="D77" s="1343">
        <v>3.7291123748300166</v>
      </c>
      <c r="E77" s="1355"/>
      <c r="F77" s="1343">
        <v>1.5393885030605114</v>
      </c>
      <c r="G77" s="1343">
        <v>4.0199769053117782</v>
      </c>
      <c r="H77" s="1343">
        <v>3.7242857142857142</v>
      </c>
      <c r="I77" s="1343">
        <v>4.7164273386578532</v>
      </c>
      <c r="J77" s="1344">
        <v>4.13849332921383</v>
      </c>
      <c r="K77" s="1345">
        <v>1241.17</v>
      </c>
      <c r="L77" s="1343">
        <v>226.58</v>
      </c>
      <c r="M77" s="1343">
        <v>2184.0299999999997</v>
      </c>
      <c r="N77" s="1355"/>
      <c r="O77" s="1343">
        <v>2352744.3999999994</v>
      </c>
      <c r="P77" s="1343">
        <v>17.32</v>
      </c>
      <c r="Q77" s="1343">
        <v>8.4</v>
      </c>
      <c r="R77" s="1343">
        <v>1089.3</v>
      </c>
      <c r="S77" s="1346">
        <v>3560.3</v>
      </c>
    </row>
    <row r="78" spans="1:19" x14ac:dyDescent="0.2">
      <c r="A78" s="453">
        <f t="shared" si="1"/>
        <v>2010.08</v>
      </c>
      <c r="B78" s="1345">
        <v>3.6737457154727702</v>
      </c>
      <c r="C78" s="1343">
        <v>3.3713767959615133</v>
      </c>
      <c r="D78" s="1343">
        <v>4.0049351567026736</v>
      </c>
      <c r="E78" s="1355"/>
      <c r="F78" s="1343">
        <v>1.5191536470605578</v>
      </c>
      <c r="G78" s="1343">
        <v>4.0329545454545457</v>
      </c>
      <c r="H78" s="1343">
        <v>3.8727713625866054</v>
      </c>
      <c r="I78" s="1343">
        <v>4.7210428280212948</v>
      </c>
      <c r="J78" s="1344">
        <v>4.1377795100038339</v>
      </c>
      <c r="K78" s="1345">
        <v>1155.32</v>
      </c>
      <c r="L78" s="1343">
        <v>231.77</v>
      </c>
      <c r="M78" s="1343">
        <v>2122.81</v>
      </c>
      <c r="N78" s="1355"/>
      <c r="O78" s="1343">
        <v>2320404.2999999998</v>
      </c>
      <c r="P78" s="1343">
        <v>14.08</v>
      </c>
      <c r="Q78" s="1343">
        <v>8.66</v>
      </c>
      <c r="R78" s="1343">
        <v>1035.0699999999997</v>
      </c>
      <c r="S78" s="1346">
        <v>3624.1100000000006</v>
      </c>
    </row>
    <row r="79" spans="1:19" x14ac:dyDescent="0.2">
      <c r="A79" s="453">
        <f t="shared" si="1"/>
        <v>2010.09</v>
      </c>
      <c r="B79" s="1345">
        <v>3.6731075624250309</v>
      </c>
      <c r="C79" s="1343">
        <v>3.3583594339622644</v>
      </c>
      <c r="D79" s="1343">
        <v>3.6913997165600461</v>
      </c>
      <c r="E79" s="1355"/>
      <c r="F79" s="1343">
        <v>1.5391932303935558</v>
      </c>
      <c r="G79" s="1343">
        <v>4.0511482254697286</v>
      </c>
      <c r="H79" s="1343">
        <v>3.8741290322580642</v>
      </c>
      <c r="I79" s="1343">
        <v>4.7210712876556471</v>
      </c>
      <c r="J79" s="1344">
        <v>4.1445763377185596</v>
      </c>
      <c r="K79" s="1345">
        <v>1092.1099999999999</v>
      </c>
      <c r="L79" s="1343">
        <v>212</v>
      </c>
      <c r="M79" s="1343">
        <v>2265.0300000000002</v>
      </c>
      <c r="N79" s="1355"/>
      <c r="O79" s="1343">
        <v>2254813.5</v>
      </c>
      <c r="P79" s="1343">
        <v>9.58</v>
      </c>
      <c r="Q79" s="1343">
        <v>7.75</v>
      </c>
      <c r="R79" s="1343">
        <v>1089.8099999999997</v>
      </c>
      <c r="S79" s="1346">
        <v>3566.5200000000004</v>
      </c>
    </row>
    <row r="80" spans="1:19" x14ac:dyDescent="0.2">
      <c r="A80" s="453">
        <f t="shared" si="1"/>
        <v>2010.1</v>
      </c>
      <c r="B80" s="1345">
        <v>3.6618940474304127</v>
      </c>
      <c r="C80" s="1343">
        <v>3.3400602437555023</v>
      </c>
      <c r="D80" s="1343">
        <v>3.6969078862729958</v>
      </c>
      <c r="E80" s="1355"/>
      <c r="F80" s="1343">
        <v>1.5402625038322724</v>
      </c>
      <c r="G80" s="1343">
        <v>4.034833659491194</v>
      </c>
      <c r="H80" s="1343">
        <v>3.8747225501770952</v>
      </c>
      <c r="I80" s="1343">
        <v>4.7247607747339035</v>
      </c>
      <c r="J80" s="1344">
        <v>4.144845797618208</v>
      </c>
      <c r="K80" s="1345">
        <v>946.65</v>
      </c>
      <c r="L80" s="1343">
        <v>215.79000000000002</v>
      </c>
      <c r="M80" s="1343">
        <v>2331.9</v>
      </c>
      <c r="N80" s="1355"/>
      <c r="O80" s="1343">
        <v>2254210.9</v>
      </c>
      <c r="P80" s="1343">
        <v>5.1100000000000003</v>
      </c>
      <c r="Q80" s="1343">
        <v>8.4700000000000006</v>
      </c>
      <c r="R80" s="1343">
        <v>1146.2000000000003</v>
      </c>
      <c r="S80" s="1346">
        <v>3679.5799999999995</v>
      </c>
    </row>
    <row r="81" spans="1:19" x14ac:dyDescent="0.2">
      <c r="A81" s="453">
        <f t="shared" si="1"/>
        <v>2010.11</v>
      </c>
      <c r="B81" s="1345">
        <v>3.6635103765917099</v>
      </c>
      <c r="C81" s="1343">
        <v>3.34</v>
      </c>
      <c r="D81" s="1343">
        <v>3.7076810976933743</v>
      </c>
      <c r="E81" s="1355"/>
      <c r="F81" s="1343">
        <v>1.6392417666124641</v>
      </c>
      <c r="G81" s="1343">
        <v>4</v>
      </c>
      <c r="H81" s="1343">
        <v>3.875298013245033</v>
      </c>
      <c r="I81" s="1343">
        <v>4.7226407017249334</v>
      </c>
      <c r="J81" s="1344">
        <v>4.1466273673367695</v>
      </c>
      <c r="K81" s="1345">
        <v>922.74999999999989</v>
      </c>
      <c r="L81" s="1343">
        <v>207.8</v>
      </c>
      <c r="M81" s="1343">
        <v>2394.8399999999992</v>
      </c>
      <c r="N81" s="1355"/>
      <c r="O81" s="1343">
        <v>2212582.5999999996</v>
      </c>
      <c r="P81" s="1343">
        <v>2.63</v>
      </c>
      <c r="Q81" s="1343">
        <v>7.55</v>
      </c>
      <c r="R81" s="1343">
        <v>1191.3499999999999</v>
      </c>
      <c r="S81" s="1346">
        <v>3572.5800000000004</v>
      </c>
    </row>
    <row r="82" spans="1:19" x14ac:dyDescent="0.2">
      <c r="A82" s="453">
        <f t="shared" si="1"/>
        <v>2010.12</v>
      </c>
      <c r="B82" s="1345">
        <v>3.8206087350288338</v>
      </c>
      <c r="C82" s="1343">
        <v>3.46</v>
      </c>
      <c r="D82" s="1343">
        <v>3.8934929059121504</v>
      </c>
      <c r="E82" s="1355"/>
      <c r="F82" s="1343">
        <v>1.6356080503621968</v>
      </c>
      <c r="G82" s="1343">
        <v>3.9000000000000004</v>
      </c>
      <c r="H82" s="1343">
        <v>3.9860526315789473</v>
      </c>
      <c r="I82" s="1343">
        <v>4.9577357749416144</v>
      </c>
      <c r="J82" s="1344">
        <v>4.3342753529891418</v>
      </c>
      <c r="K82" s="1345">
        <v>1082.08</v>
      </c>
      <c r="L82" s="1343">
        <v>225.89</v>
      </c>
      <c r="M82" s="1343">
        <v>2440.06</v>
      </c>
      <c r="N82" s="1355"/>
      <c r="O82" s="1343">
        <v>2241061.9</v>
      </c>
      <c r="P82" s="1343">
        <v>2.2200000000000002</v>
      </c>
      <c r="Q82" s="1343">
        <v>6.08</v>
      </c>
      <c r="R82" s="1343">
        <v>1400.1699999999996</v>
      </c>
      <c r="S82" s="1346">
        <v>3961.17</v>
      </c>
    </row>
    <row r="83" spans="1:19" x14ac:dyDescent="0.2">
      <c r="A83" s="453">
        <f t="shared" si="1"/>
        <v>2011.01</v>
      </c>
      <c r="B83" s="1345">
        <v>3.855925333511057</v>
      </c>
      <c r="C83" s="1343">
        <v>3.46</v>
      </c>
      <c r="D83" s="1343">
        <v>3.926457905700254</v>
      </c>
      <c r="E83" s="1355"/>
      <c r="F83" s="1343">
        <v>1.6527693580277514</v>
      </c>
      <c r="G83" s="1343">
        <v>4.4000000000000004</v>
      </c>
      <c r="H83" s="1343">
        <v>4.1822064056939503</v>
      </c>
      <c r="I83" s="1343">
        <v>5.0002455974449997</v>
      </c>
      <c r="J83" s="1344">
        <v>4.3630075259515566</v>
      </c>
      <c r="K83" s="1345">
        <v>900.2700000000001</v>
      </c>
      <c r="L83" s="1343">
        <v>221.13</v>
      </c>
      <c r="M83" s="1343">
        <v>1973.0699999999997</v>
      </c>
      <c r="N83" s="1355"/>
      <c r="O83" s="1343">
        <v>1980825.5</v>
      </c>
      <c r="P83" s="1343">
        <v>6.17</v>
      </c>
      <c r="Q83" s="1343">
        <v>5.62</v>
      </c>
      <c r="R83" s="1343">
        <v>1120.9400000000003</v>
      </c>
      <c r="S83" s="1346">
        <v>3468</v>
      </c>
    </row>
    <row r="84" spans="1:19" x14ac:dyDescent="0.2">
      <c r="A84" s="453">
        <f t="shared" si="1"/>
        <v>2011.02</v>
      </c>
      <c r="B84" s="1345">
        <v>3.8937481908676101</v>
      </c>
      <c r="C84" s="1343">
        <v>3.46</v>
      </c>
      <c r="D84" s="1343">
        <v>3.9329430863624064</v>
      </c>
      <c r="E84" s="1355"/>
      <c r="F84" s="1343">
        <v>1.6610329429603898</v>
      </c>
      <c r="G84" s="1343">
        <v>4.2</v>
      </c>
      <c r="H84" s="1343">
        <v>4.240152671755725</v>
      </c>
      <c r="I84" s="1343">
        <v>4.9915942436636209</v>
      </c>
      <c r="J84" s="1344">
        <v>4.3934134655639179</v>
      </c>
      <c r="K84" s="1345">
        <v>905.13000000000011</v>
      </c>
      <c r="L84" s="1343">
        <v>196.38</v>
      </c>
      <c r="M84" s="1343">
        <v>2066.64</v>
      </c>
      <c r="N84" s="1355"/>
      <c r="O84" s="1343">
        <v>1914357.4000000001</v>
      </c>
      <c r="P84" s="1343">
        <v>6.05</v>
      </c>
      <c r="Q84" s="1343">
        <v>6.55</v>
      </c>
      <c r="R84" s="1343">
        <v>1315.42</v>
      </c>
      <c r="S84" s="1346">
        <v>3224.67</v>
      </c>
    </row>
    <row r="85" spans="1:19" x14ac:dyDescent="0.2">
      <c r="A85" s="453">
        <f t="shared" si="1"/>
        <v>2011.03</v>
      </c>
      <c r="B85" s="1345">
        <v>3.9096066838815156</v>
      </c>
      <c r="C85" s="1343">
        <v>3.46</v>
      </c>
      <c r="D85" s="1343">
        <v>3.9999272683111124</v>
      </c>
      <c r="E85" s="1355"/>
      <c r="F85" s="1343">
        <v>1.6606852907127014</v>
      </c>
      <c r="G85" s="1343">
        <v>4.7</v>
      </c>
      <c r="H85" s="1343">
        <v>4.3618099547511315</v>
      </c>
      <c r="I85" s="1343">
        <v>5.0378704600953537</v>
      </c>
      <c r="J85" s="1344">
        <v>4.4610236938612227</v>
      </c>
      <c r="K85" s="1345">
        <v>1003.0100000000001</v>
      </c>
      <c r="L85" s="1343">
        <v>206.92</v>
      </c>
      <c r="M85" s="1343">
        <v>2223.2400000000007</v>
      </c>
      <c r="N85" s="1355"/>
      <c r="O85" s="1343">
        <v>2144113.4000000004</v>
      </c>
      <c r="P85" s="1343">
        <v>0.02</v>
      </c>
      <c r="Q85" s="1343">
        <v>6.63</v>
      </c>
      <c r="R85" s="1343">
        <v>1547.9399999999998</v>
      </c>
      <c r="S85" s="1346">
        <v>3662.1300000000006</v>
      </c>
    </row>
    <row r="86" spans="1:19" x14ac:dyDescent="0.2">
      <c r="A86" s="453">
        <f t="shared" si="1"/>
        <v>2011.04</v>
      </c>
      <c r="B86" s="1345">
        <v>4.1056260213212985</v>
      </c>
      <c r="C86" s="1343">
        <v>3.56</v>
      </c>
      <c r="D86" s="1343">
        <v>4.0924928672097893</v>
      </c>
      <c r="E86" s="1355"/>
      <c r="F86" s="1343">
        <v>1.6691413690451962</v>
      </c>
      <c r="G86" s="1343">
        <v>0</v>
      </c>
      <c r="H86" s="1343">
        <v>4.4111441307578012</v>
      </c>
      <c r="I86" s="1343">
        <v>5.2563552331008525</v>
      </c>
      <c r="J86" s="1344">
        <v>4.6196936339202681</v>
      </c>
      <c r="K86" s="1345">
        <v>899.56999999999982</v>
      </c>
      <c r="L86" s="1343">
        <v>204.87</v>
      </c>
      <c r="M86" s="1343">
        <v>2327.2799999999997</v>
      </c>
      <c r="N86" s="1355"/>
      <c r="O86" s="1343">
        <v>2149724.5</v>
      </c>
      <c r="P86" s="1343">
        <v>0</v>
      </c>
      <c r="Q86" s="1343">
        <v>6.73</v>
      </c>
      <c r="R86" s="1343">
        <v>1317.6699999999998</v>
      </c>
      <c r="S86" s="1346">
        <v>3731.8100000000009</v>
      </c>
    </row>
    <row r="87" spans="1:19" x14ac:dyDescent="0.2">
      <c r="A87" s="453">
        <f t="shared" si="1"/>
        <v>2011.05</v>
      </c>
      <c r="B87" s="1345">
        <v>4.2405087148257028</v>
      </c>
      <c r="C87" s="1343">
        <v>3.7100000000000004</v>
      </c>
      <c r="D87" s="1343">
        <v>4.3494651241224451</v>
      </c>
      <c r="E87" s="1355"/>
      <c r="F87" s="1343">
        <v>1.8118353320049136</v>
      </c>
      <c r="G87" s="1343">
        <v>6.5</v>
      </c>
      <c r="H87" s="1343">
        <v>4.6747191011235962</v>
      </c>
      <c r="I87" s="1343">
        <v>5.5824846648657527</v>
      </c>
      <c r="J87" s="1344">
        <v>4.8144997604413353</v>
      </c>
      <c r="K87" s="1345">
        <v>1142.8800000000001</v>
      </c>
      <c r="L87" s="1343">
        <v>167.99</v>
      </c>
      <c r="M87" s="1343">
        <v>2253.4199999999996</v>
      </c>
      <c r="N87" s="1355"/>
      <c r="O87" s="1343">
        <v>2191883.37</v>
      </c>
      <c r="P87" s="1343">
        <v>1.6</v>
      </c>
      <c r="Q87" s="1343">
        <v>3.5599999999999996</v>
      </c>
      <c r="R87" s="1343">
        <v>1340.06</v>
      </c>
      <c r="S87" s="1346">
        <v>3652.5499999999997</v>
      </c>
    </row>
    <row r="88" spans="1:19" x14ac:dyDescent="0.2">
      <c r="A88" s="453">
        <f t="shared" si="1"/>
        <v>2011.06</v>
      </c>
      <c r="B88" s="1345">
        <v>4.2304673056972666</v>
      </c>
      <c r="C88" s="1343">
        <v>0</v>
      </c>
      <c r="D88" s="1343">
        <v>4.9936147456549849</v>
      </c>
      <c r="E88" s="1355"/>
      <c r="F88" s="1343">
        <v>1.8120722410588341</v>
      </c>
      <c r="G88" s="1343">
        <v>6.5</v>
      </c>
      <c r="H88" s="1343">
        <v>4.8317050691244239</v>
      </c>
      <c r="I88" s="1343">
        <v>5.6886331967213106</v>
      </c>
      <c r="J88" s="1344">
        <v>4.9251717964303463</v>
      </c>
      <c r="K88" s="1345">
        <v>2573.6900000000005</v>
      </c>
      <c r="L88" s="1343">
        <v>0</v>
      </c>
      <c r="M88" s="1343">
        <v>912.54000000000008</v>
      </c>
      <c r="N88" s="1355"/>
      <c r="O88" s="1343">
        <v>2181865.0300000003</v>
      </c>
      <c r="P88" s="1343">
        <v>1.2</v>
      </c>
      <c r="Q88" s="1343">
        <v>6.51</v>
      </c>
      <c r="R88" s="1343">
        <v>1317.6000000000001</v>
      </c>
      <c r="S88" s="1346">
        <v>3619.4000000000005</v>
      </c>
    </row>
    <row r="89" spans="1:19" x14ac:dyDescent="0.2">
      <c r="A89" s="453">
        <f t="shared" si="1"/>
        <v>2011.07</v>
      </c>
      <c r="B89" s="1345">
        <v>4.4207469011945166</v>
      </c>
      <c r="C89" s="1343">
        <v>0</v>
      </c>
      <c r="D89" s="1343">
        <v>5.2602467985298889</v>
      </c>
      <c r="E89" s="1355"/>
      <c r="F89" s="1343">
        <v>1.8167038104273938</v>
      </c>
      <c r="G89" s="1343">
        <v>6.5</v>
      </c>
      <c r="H89" s="1343">
        <v>4.9812616822429909</v>
      </c>
      <c r="I89" s="1343">
        <v>5.9328330313924189</v>
      </c>
      <c r="J89" s="1344">
        <v>5.1345755890732958</v>
      </c>
      <c r="K89" s="1345">
        <v>2666.3500000000004</v>
      </c>
      <c r="L89" s="1343">
        <v>0</v>
      </c>
      <c r="M89" s="1343">
        <v>955.03000000000009</v>
      </c>
      <c r="N89" s="1355"/>
      <c r="O89" s="1343">
        <v>2292246.7999999998</v>
      </c>
      <c r="P89" s="1343">
        <v>2.11</v>
      </c>
      <c r="Q89" s="1343">
        <v>4.28</v>
      </c>
      <c r="R89" s="1343">
        <v>1413.0800000000002</v>
      </c>
      <c r="S89" s="1346">
        <v>3990.5899999999992</v>
      </c>
    </row>
    <row r="90" spans="1:19" x14ac:dyDescent="0.2">
      <c r="A90" s="453">
        <f t="shared" si="1"/>
        <v>2011.08</v>
      </c>
      <c r="B90" s="1345">
        <v>4.9133733899880498</v>
      </c>
      <c r="C90" s="1343">
        <v>0</v>
      </c>
      <c r="D90" s="1343">
        <v>5.4661199697829685</v>
      </c>
      <c r="E90" s="1355"/>
      <c r="F90" s="1343">
        <v>1.9390855459166614</v>
      </c>
      <c r="G90" s="1343">
        <v>6.5</v>
      </c>
      <c r="H90" s="1343">
        <v>5.2299445983379496</v>
      </c>
      <c r="I90" s="1343">
        <v>6.2083876316248769</v>
      </c>
      <c r="J90" s="1344">
        <v>5.366359776651314</v>
      </c>
      <c r="K90" s="1345">
        <v>2711.16</v>
      </c>
      <c r="L90" s="1343">
        <v>0</v>
      </c>
      <c r="M90" s="1343">
        <v>979.57999999999993</v>
      </c>
      <c r="N90" s="1355"/>
      <c r="O90" s="1343">
        <v>1879897.56</v>
      </c>
      <c r="P90" s="1343">
        <v>1.2</v>
      </c>
      <c r="Q90" s="1343">
        <v>7.22</v>
      </c>
      <c r="R90" s="1343">
        <v>1375.1200000000001</v>
      </c>
      <c r="S90" s="1346">
        <v>3886.2999999999997</v>
      </c>
    </row>
    <row r="91" spans="1:19" x14ac:dyDescent="0.2">
      <c r="A91" s="453">
        <f t="shared" si="1"/>
        <v>2011.09</v>
      </c>
      <c r="B91" s="1345">
        <v>4.8723125691116849</v>
      </c>
      <c r="C91" s="1343">
        <v>0</v>
      </c>
      <c r="D91" s="1343">
        <v>5.5920313035424867</v>
      </c>
      <c r="E91" s="1355"/>
      <c r="F91" s="1343">
        <v>1.9392041122743047</v>
      </c>
      <c r="G91" s="1343">
        <v>6.5000000000000009</v>
      </c>
      <c r="H91" s="1343">
        <v>5.3171646859083186</v>
      </c>
      <c r="I91" s="1343">
        <v>6.3232199455263691</v>
      </c>
      <c r="J91" s="1344">
        <v>5.4841016947343997</v>
      </c>
      <c r="K91" s="1345">
        <v>2577.35</v>
      </c>
      <c r="L91" s="1343">
        <v>0</v>
      </c>
      <c r="M91" s="1343">
        <v>1079.75</v>
      </c>
      <c r="N91" s="1355"/>
      <c r="O91" s="1343">
        <v>2150340.9900000002</v>
      </c>
      <c r="P91" s="1343">
        <v>1.3</v>
      </c>
      <c r="Q91" s="1343">
        <v>5.8900000000000006</v>
      </c>
      <c r="R91" s="1343">
        <v>1516.3299999999997</v>
      </c>
      <c r="S91" s="1346">
        <v>3748.6699999999996</v>
      </c>
    </row>
    <row r="92" spans="1:19" x14ac:dyDescent="0.2">
      <c r="A92" s="453">
        <f t="shared" si="1"/>
        <v>2011.1</v>
      </c>
      <c r="B92" s="1345">
        <v>4.9963777031055221</v>
      </c>
      <c r="C92" s="1343">
        <v>0</v>
      </c>
      <c r="D92" s="1343">
        <v>5.6510344356955393</v>
      </c>
      <c r="E92" s="1355"/>
      <c r="F92" s="1343">
        <v>1.9393314071760521</v>
      </c>
      <c r="G92" s="1343">
        <v>6.5000000000000009</v>
      </c>
      <c r="H92" s="1343">
        <v>5.6218906605922543</v>
      </c>
      <c r="I92" s="1343">
        <v>6.3446957160434909</v>
      </c>
      <c r="J92" s="1344">
        <v>5.6404644365053578</v>
      </c>
      <c r="K92" s="1345">
        <v>2583.1400000000003</v>
      </c>
      <c r="L92" s="1343">
        <v>0</v>
      </c>
      <c r="M92" s="1343">
        <v>952.49999999999977</v>
      </c>
      <c r="N92" s="1355"/>
      <c r="O92" s="1343">
        <v>2646782.8199999998</v>
      </c>
      <c r="P92" s="1343">
        <v>1.3</v>
      </c>
      <c r="Q92" s="1343">
        <v>8.7799999999999994</v>
      </c>
      <c r="R92" s="1343">
        <v>1592.92</v>
      </c>
      <c r="S92" s="1346">
        <v>3725.59</v>
      </c>
    </row>
    <row r="93" spans="1:19" x14ac:dyDescent="0.2">
      <c r="A93" s="453">
        <f t="shared" si="1"/>
        <v>2011.11</v>
      </c>
      <c r="B93" s="1345">
        <v>5.0473438865024374</v>
      </c>
      <c r="C93" s="1343">
        <v>0</v>
      </c>
      <c r="D93" s="1343">
        <v>5.6520360176877489</v>
      </c>
      <c r="E93" s="1355"/>
      <c r="F93" s="1343">
        <v>1.939672604667865</v>
      </c>
      <c r="G93" s="1343">
        <v>6.5280898876404487</v>
      </c>
      <c r="H93" s="1343">
        <v>5.6095121951219511</v>
      </c>
      <c r="I93" s="1343">
        <v>6.3637639679819156</v>
      </c>
      <c r="J93" s="1344">
        <v>5.6488433989392792</v>
      </c>
      <c r="K93" s="1345">
        <v>2483.9299999999998</v>
      </c>
      <c r="L93" s="1343">
        <v>0</v>
      </c>
      <c r="M93" s="1343">
        <v>1090.02</v>
      </c>
      <c r="N93" s="1355"/>
      <c r="O93" s="1343">
        <v>2571447.7800000003</v>
      </c>
      <c r="P93" s="1343">
        <v>3.56</v>
      </c>
      <c r="Q93" s="1343">
        <v>8.61</v>
      </c>
      <c r="R93" s="1343">
        <v>1627.83</v>
      </c>
      <c r="S93" s="1346">
        <v>3797.4199999999987</v>
      </c>
    </row>
    <row r="94" spans="1:19" x14ac:dyDescent="0.2">
      <c r="A94" s="453">
        <f t="shared" si="1"/>
        <v>2011.12</v>
      </c>
      <c r="B94" s="1345">
        <v>5.0771497384138904</v>
      </c>
      <c r="C94" s="1343">
        <v>0</v>
      </c>
      <c r="D94" s="1343">
        <v>5.7714655381571829</v>
      </c>
      <c r="E94" s="1355"/>
      <c r="F94" s="1343">
        <v>1.9860394451681289</v>
      </c>
      <c r="G94" s="1343">
        <v>6.516077170418006</v>
      </c>
      <c r="H94" s="1343">
        <v>5.7767142857142852</v>
      </c>
      <c r="I94" s="1343">
        <v>6.4153298696694936</v>
      </c>
      <c r="J94" s="1344">
        <v>5.7631700936273322</v>
      </c>
      <c r="K94" s="1345">
        <v>2482.9299999999998</v>
      </c>
      <c r="L94" s="1343">
        <v>0</v>
      </c>
      <c r="M94" s="1343">
        <v>1071.6199999999999</v>
      </c>
      <c r="N94" s="1355"/>
      <c r="O94" s="1343">
        <v>2631995.88</v>
      </c>
      <c r="P94" s="1343">
        <v>3.11</v>
      </c>
      <c r="Q94" s="1343">
        <v>7</v>
      </c>
      <c r="R94" s="1343">
        <v>1805.4099999999999</v>
      </c>
      <c r="S94" s="1346">
        <v>4193.22</v>
      </c>
    </row>
    <row r="95" spans="1:19" x14ac:dyDescent="0.2">
      <c r="A95" s="453">
        <f t="shared" si="1"/>
        <v>2012.01</v>
      </c>
      <c r="B95" s="1345">
        <v>5.3846981320959717</v>
      </c>
      <c r="C95" s="1343">
        <v>4.5199999999999996</v>
      </c>
      <c r="D95" s="1343">
        <v>6.0708063559824463</v>
      </c>
      <c r="E95" s="1355"/>
      <c r="F95" s="1343">
        <v>1.9866624729770634</v>
      </c>
      <c r="G95" s="1343">
        <v>6.5115207373271895</v>
      </c>
      <c r="H95" s="1343">
        <v>5.8</v>
      </c>
      <c r="I95" s="1343">
        <v>6.4513423598956461</v>
      </c>
      <c r="J95" s="1344">
        <v>5.8399971084675961</v>
      </c>
      <c r="K95" s="1345">
        <v>2107.71</v>
      </c>
      <c r="L95" s="1343">
        <v>88.41</v>
      </c>
      <c r="M95" s="1343">
        <v>1011.9600000000002</v>
      </c>
      <c r="N95" s="1355"/>
      <c r="O95" s="1343">
        <v>2179306.1</v>
      </c>
      <c r="P95" s="1343">
        <v>4.34</v>
      </c>
      <c r="Q95" s="1343">
        <v>6.34</v>
      </c>
      <c r="R95" s="1343">
        <v>1514.0499999999997</v>
      </c>
      <c r="S95" s="1346">
        <v>3700.46</v>
      </c>
    </row>
    <row r="96" spans="1:19" x14ac:dyDescent="0.2">
      <c r="A96" s="453">
        <f t="shared" si="1"/>
        <v>2012.02</v>
      </c>
      <c r="B96" s="1345">
        <v>5.3406153159533911</v>
      </c>
      <c r="C96" s="1343">
        <v>4.5199999999999996</v>
      </c>
      <c r="D96" s="1343">
        <v>6.1258998792460755</v>
      </c>
      <c r="E96" s="1355"/>
      <c r="F96" s="1343">
        <v>1.9880561481770909</v>
      </c>
      <c r="G96" s="1343">
        <v>6.513020833333333</v>
      </c>
      <c r="H96" s="1343">
        <v>5.9095969289827259</v>
      </c>
      <c r="I96" s="1343">
        <v>6.4669770530606856</v>
      </c>
      <c r="J96" s="1344">
        <v>5.9581602824261957</v>
      </c>
      <c r="K96" s="1345">
        <v>2061.3799999999997</v>
      </c>
      <c r="L96" s="1343">
        <v>138.80000000000001</v>
      </c>
      <c r="M96" s="1343">
        <v>761.88</v>
      </c>
      <c r="N96" s="1355"/>
      <c r="O96" s="1343">
        <v>2312605.7999999998</v>
      </c>
      <c r="P96" s="1343">
        <v>3.8400000000000003</v>
      </c>
      <c r="Q96" s="1343">
        <v>5.2099999999999991</v>
      </c>
      <c r="R96" s="1343">
        <v>1520.9000000000003</v>
      </c>
      <c r="S96" s="1346">
        <v>3597.400000000001</v>
      </c>
    </row>
    <row r="97" spans="1:19" x14ac:dyDescent="0.2">
      <c r="A97" s="453">
        <f t="shared" si="1"/>
        <v>2012.03</v>
      </c>
      <c r="B97" s="1345">
        <v>5.7333906669323493</v>
      </c>
      <c r="C97" s="1343">
        <v>5.4</v>
      </c>
      <c r="D97" s="1343">
        <v>6.5768043072748856</v>
      </c>
      <c r="E97" s="1355"/>
      <c r="F97" s="1343">
        <v>2.1727699147622972</v>
      </c>
      <c r="G97" s="1343">
        <v>6.5095419847328255</v>
      </c>
      <c r="H97" s="1343">
        <v>5.9088495575221254</v>
      </c>
      <c r="I97" s="1343">
        <v>6.8980405870958501</v>
      </c>
      <c r="J97" s="1344">
        <v>6.3401163711802004</v>
      </c>
      <c r="K97" s="1345">
        <v>2358.7099999999996</v>
      </c>
      <c r="L97" s="1343">
        <v>152.31</v>
      </c>
      <c r="M97" s="1343">
        <v>707.64</v>
      </c>
      <c r="N97" s="1355"/>
      <c r="O97" s="1343">
        <v>2609608.1</v>
      </c>
      <c r="P97" s="1343">
        <v>5.2399999999999993</v>
      </c>
      <c r="Q97" s="1343">
        <v>5.6499999999999995</v>
      </c>
      <c r="R97" s="1343">
        <v>1538.42</v>
      </c>
      <c r="S97" s="1346">
        <v>3875.53</v>
      </c>
    </row>
    <row r="98" spans="1:19" x14ac:dyDescent="0.2">
      <c r="A98" s="453">
        <f t="shared" si="1"/>
        <v>2012.04</v>
      </c>
      <c r="B98" s="1345">
        <v>5.8338125941602677</v>
      </c>
      <c r="C98" s="1343">
        <v>5.5379378297074604</v>
      </c>
      <c r="D98" s="1343">
        <v>6.6537899505990907</v>
      </c>
      <c r="E98" s="1355"/>
      <c r="F98" s="1343">
        <v>2.1836271761835624</v>
      </c>
      <c r="G98" s="1343">
        <v>6.5122850122850116</v>
      </c>
      <c r="H98" s="1343">
        <v>5.9307216494845365</v>
      </c>
      <c r="I98" s="1343">
        <v>6.9605853880368285</v>
      </c>
      <c r="J98" s="1344">
        <v>6.4798976375238917</v>
      </c>
      <c r="K98" s="1345">
        <v>2230.2400000000002</v>
      </c>
      <c r="L98" s="1343">
        <v>229.37</v>
      </c>
      <c r="M98" s="1343">
        <v>732.77999999999986</v>
      </c>
      <c r="N98" s="1355"/>
      <c r="O98" s="1343">
        <v>2474056</v>
      </c>
      <c r="P98" s="1343">
        <v>4.07</v>
      </c>
      <c r="Q98" s="1343">
        <v>4.8499999999999996</v>
      </c>
      <c r="R98" s="1343">
        <v>1605.26</v>
      </c>
      <c r="S98" s="1346">
        <v>3771.8900000000003</v>
      </c>
    </row>
    <row r="99" spans="1:19" x14ac:dyDescent="0.2">
      <c r="A99" s="453">
        <f t="shared" si="1"/>
        <v>2012.05</v>
      </c>
      <c r="B99" s="1345">
        <v>5.8961803913677757</v>
      </c>
      <c r="C99" s="1343">
        <v>5.4</v>
      </c>
      <c r="D99" s="1343">
        <v>6.5928786745291328</v>
      </c>
      <c r="E99" s="1355"/>
      <c r="F99" s="1343">
        <v>2.2319753201519394</v>
      </c>
      <c r="G99" s="1343">
        <v>8.4601063829787222</v>
      </c>
      <c r="H99" s="1343">
        <v>6.15</v>
      </c>
      <c r="I99" s="1343">
        <v>6.979530752358122</v>
      </c>
      <c r="J99" s="1344">
        <v>6.5134734155699947</v>
      </c>
      <c r="K99" s="1345">
        <v>2186.69</v>
      </c>
      <c r="L99" s="1343">
        <v>180.6</v>
      </c>
      <c r="M99" s="1343">
        <v>908.96</v>
      </c>
      <c r="N99" s="1355"/>
      <c r="O99" s="1343">
        <v>2632179.9</v>
      </c>
      <c r="P99" s="1343">
        <v>3.7600000000000002</v>
      </c>
      <c r="Q99" s="1343">
        <v>0.2</v>
      </c>
      <c r="R99" s="1343">
        <v>1472.5700000000002</v>
      </c>
      <c r="S99" s="1346">
        <v>3953.6300000000006</v>
      </c>
    </row>
    <row r="100" spans="1:19" x14ac:dyDescent="0.2">
      <c r="A100" s="453">
        <f t="shared" si="1"/>
        <v>2012.06</v>
      </c>
      <c r="B100" s="1345">
        <v>5.8716113265137766</v>
      </c>
      <c r="C100" s="1343">
        <v>0</v>
      </c>
      <c r="D100" s="1343">
        <v>6.6671937142189499</v>
      </c>
      <c r="E100" s="1355"/>
      <c r="F100" s="1343">
        <v>2.3267376870680887</v>
      </c>
      <c r="G100" s="1343">
        <v>8.1915887850467293</v>
      </c>
      <c r="H100" s="1343">
        <v>6.2421686746987941</v>
      </c>
      <c r="I100" s="1343">
        <v>7.0113090104440881</v>
      </c>
      <c r="J100" s="1344">
        <v>6.5286750111979295</v>
      </c>
      <c r="K100" s="1345">
        <v>2424.4</v>
      </c>
      <c r="L100" s="1343">
        <v>0</v>
      </c>
      <c r="M100" s="1343">
        <v>855.9</v>
      </c>
      <c r="N100" s="1355"/>
      <c r="O100" s="1343">
        <v>2611662.7000000002</v>
      </c>
      <c r="P100" s="1343">
        <v>5.35</v>
      </c>
      <c r="Q100" s="1343">
        <v>0.83</v>
      </c>
      <c r="R100" s="1343">
        <v>1500.3700000000003</v>
      </c>
      <c r="S100" s="1346">
        <v>4018.6</v>
      </c>
    </row>
    <row r="101" spans="1:19" x14ac:dyDescent="0.2">
      <c r="A101" s="453">
        <f t="shared" si="1"/>
        <v>2012.07</v>
      </c>
      <c r="B101" s="1345">
        <v>6.0317439988260553</v>
      </c>
      <c r="C101" s="1343">
        <v>0</v>
      </c>
      <c r="D101" s="1343">
        <v>6.6600001176304504</v>
      </c>
      <c r="E101" s="1355"/>
      <c r="F101" s="1343">
        <v>2.3267299536842918</v>
      </c>
      <c r="G101" s="1343">
        <v>8.4174311926605512</v>
      </c>
      <c r="H101" s="1343">
        <v>6.1499999999999995</v>
      </c>
      <c r="I101" s="1343">
        <v>7.0831390271782944</v>
      </c>
      <c r="J101" s="1344">
        <v>6.7246625357857184</v>
      </c>
      <c r="K101" s="1345">
        <v>2453.2700000000004</v>
      </c>
      <c r="L101" s="1343">
        <v>0</v>
      </c>
      <c r="M101" s="1343">
        <v>850.11999999999989</v>
      </c>
      <c r="N101" s="1355"/>
      <c r="O101" s="1343">
        <v>2710829.8000000003</v>
      </c>
      <c r="P101" s="1343">
        <v>5.45</v>
      </c>
      <c r="Q101" s="1343">
        <v>0.30000000000000004</v>
      </c>
      <c r="R101" s="1343">
        <v>1600.9099999999999</v>
      </c>
      <c r="S101" s="1346">
        <v>4079.8399999999988</v>
      </c>
    </row>
    <row r="102" spans="1:19" x14ac:dyDescent="0.2">
      <c r="A102" s="453">
        <f t="shared" si="1"/>
        <v>2012.08</v>
      </c>
      <c r="B102" s="1345">
        <v>6.0228055884737719</v>
      </c>
      <c r="C102" s="1343">
        <v>0</v>
      </c>
      <c r="D102" s="1343">
        <v>6.6521973659052298</v>
      </c>
      <c r="E102" s="1355"/>
      <c r="F102" s="1343">
        <v>2.4312995683725536</v>
      </c>
      <c r="G102" s="1343">
        <v>8.4772209567198189</v>
      </c>
      <c r="H102" s="1343">
        <v>6.49</v>
      </c>
      <c r="I102" s="1343">
        <v>7.1705351202527483</v>
      </c>
      <c r="J102" s="1344">
        <v>6.7487347616691515</v>
      </c>
      <c r="K102" s="1345">
        <v>2404.9500000000003</v>
      </c>
      <c r="L102" s="1343">
        <v>0</v>
      </c>
      <c r="M102" s="1343">
        <v>889.11000000000013</v>
      </c>
      <c r="N102" s="1355"/>
      <c r="O102" s="1343">
        <v>2701218.4</v>
      </c>
      <c r="P102" s="1343">
        <v>4.3899999999999997</v>
      </c>
      <c r="Q102" s="1343">
        <v>0.2</v>
      </c>
      <c r="R102" s="1343">
        <v>1674.3899999999999</v>
      </c>
      <c r="S102" s="1346">
        <v>4021.9299999999994</v>
      </c>
    </row>
    <row r="103" spans="1:19" x14ac:dyDescent="0.2">
      <c r="A103" s="453">
        <f t="shared" si="1"/>
        <v>2012.09</v>
      </c>
      <c r="B103" s="1345">
        <v>6.1470672919510596</v>
      </c>
      <c r="C103" s="1343">
        <v>5.8335645940773908</v>
      </c>
      <c r="D103" s="1343">
        <v>6.6517716629635943</v>
      </c>
      <c r="E103" s="1355"/>
      <c r="F103" s="1343">
        <v>2.4314047169377777</v>
      </c>
      <c r="G103" s="1343">
        <v>7.9390243902439028</v>
      </c>
      <c r="H103" s="1343">
        <v>6.49</v>
      </c>
      <c r="I103" s="1343">
        <v>7.2094719720989229</v>
      </c>
      <c r="J103" s="1344">
        <v>6.7459061484313594</v>
      </c>
      <c r="K103" s="1345">
        <v>1985.23</v>
      </c>
      <c r="L103" s="1343">
        <v>308.30999999999995</v>
      </c>
      <c r="M103" s="1343">
        <v>877.6500000000002</v>
      </c>
      <c r="N103" s="1355"/>
      <c r="O103" s="1343">
        <v>2546593.2699999996</v>
      </c>
      <c r="P103" s="1343">
        <v>4.0999999999999996</v>
      </c>
      <c r="Q103" s="1343">
        <v>0.2</v>
      </c>
      <c r="R103" s="1343">
        <v>1577</v>
      </c>
      <c r="S103" s="1346">
        <v>4082.8300000000004</v>
      </c>
    </row>
    <row r="104" spans="1:19" x14ac:dyDescent="0.2">
      <c r="A104" s="453">
        <f t="shared" si="1"/>
        <v>2012.1</v>
      </c>
      <c r="B104" s="1345">
        <v>6.2000644651430958</v>
      </c>
      <c r="C104" s="1343">
        <v>5.9800000000000013</v>
      </c>
      <c r="D104" s="1343">
        <v>6.8003092272016401</v>
      </c>
      <c r="E104" s="1355"/>
      <c r="F104" s="1343">
        <v>2.7445245785797816</v>
      </c>
      <c r="G104" s="1343">
        <v>7.9186046511627906</v>
      </c>
      <c r="H104" s="1343">
        <v>6.49</v>
      </c>
      <c r="I104" s="1343">
        <v>7.3220213558629466</v>
      </c>
      <c r="J104" s="1344">
        <v>6.8509042800981002</v>
      </c>
      <c r="K104" s="1345">
        <v>2011.94</v>
      </c>
      <c r="L104" s="1343">
        <v>337.7</v>
      </c>
      <c r="M104" s="1343">
        <v>927.15000000000009</v>
      </c>
      <c r="N104" s="1355"/>
      <c r="O104" s="1343">
        <v>2624274.9000000004</v>
      </c>
      <c r="P104" s="1343">
        <v>4.3</v>
      </c>
      <c r="Q104" s="1343">
        <v>0.1</v>
      </c>
      <c r="R104" s="1343">
        <v>1664.18</v>
      </c>
      <c r="S104" s="1346">
        <v>4057.1499999999996</v>
      </c>
    </row>
    <row r="105" spans="1:19" x14ac:dyDescent="0.2">
      <c r="A105" s="453">
        <f t="shared" si="1"/>
        <v>2012.11</v>
      </c>
      <c r="B105" s="1345">
        <v>6.2464207349364278</v>
      </c>
      <c r="C105" s="1343">
        <v>5.98</v>
      </c>
      <c r="D105" s="1343">
        <v>6.8143677501378219</v>
      </c>
      <c r="E105" s="1355"/>
      <c r="F105" s="1343">
        <v>2.7448865873201331</v>
      </c>
      <c r="G105" s="1343">
        <v>7.8712574850299406</v>
      </c>
      <c r="H105" s="1343">
        <v>6.4899999999999993</v>
      </c>
      <c r="I105" s="1343">
        <v>7.3514761152760064</v>
      </c>
      <c r="J105" s="1344">
        <v>6.873349766846653</v>
      </c>
      <c r="K105" s="1345">
        <v>2133.79</v>
      </c>
      <c r="L105" s="1343">
        <v>333.81</v>
      </c>
      <c r="M105" s="1343">
        <v>888.81000000000029</v>
      </c>
      <c r="N105" s="1355"/>
      <c r="O105" s="1343">
        <v>2531780.4</v>
      </c>
      <c r="P105" s="1343">
        <v>3.34</v>
      </c>
      <c r="Q105" s="1343">
        <v>0.30000000000000004</v>
      </c>
      <c r="R105" s="1343">
        <v>1703.39</v>
      </c>
      <c r="S105" s="1346">
        <v>4344.78</v>
      </c>
    </row>
    <row r="106" spans="1:19" x14ac:dyDescent="0.2">
      <c r="A106" s="453">
        <f t="shared" si="1"/>
        <v>2012.12</v>
      </c>
      <c r="B106" s="1345">
        <v>6.6036212749905703</v>
      </c>
      <c r="C106" s="1343">
        <v>5.98</v>
      </c>
      <c r="D106" s="1343">
        <v>7.2266225352430604</v>
      </c>
      <c r="E106" s="1355"/>
      <c r="F106" s="1343">
        <v>2.7469002608159916</v>
      </c>
      <c r="G106" s="1343">
        <v>7.997041420118344</v>
      </c>
      <c r="H106" s="1343">
        <v>6.49</v>
      </c>
      <c r="I106" s="1343">
        <v>7.7046401927390553</v>
      </c>
      <c r="J106" s="1344">
        <v>7.1536486431014312</v>
      </c>
      <c r="K106" s="1345">
        <v>2412.41</v>
      </c>
      <c r="L106" s="1343">
        <v>89.88</v>
      </c>
      <c r="M106" s="1343">
        <v>885.99</v>
      </c>
      <c r="N106" s="1355"/>
      <c r="O106" s="1343">
        <v>2575444.0699999998</v>
      </c>
      <c r="P106" s="1343">
        <v>3.38</v>
      </c>
      <c r="Q106" s="1343">
        <v>0.1</v>
      </c>
      <c r="R106" s="1343">
        <v>1805.5499999999997</v>
      </c>
      <c r="S106" s="1346">
        <v>4628.5700000000006</v>
      </c>
    </row>
    <row r="107" spans="1:19" x14ac:dyDescent="0.2">
      <c r="A107" s="453">
        <f t="shared" si="1"/>
        <v>2013.01</v>
      </c>
      <c r="B107" s="1345">
        <v>6.6343978462620745</v>
      </c>
      <c r="C107" s="1343">
        <v>6.3900000000000006</v>
      </c>
      <c r="D107" s="1343">
        <v>7.4040516318582457</v>
      </c>
      <c r="E107" s="1355"/>
      <c r="F107" s="1343">
        <v>2.7413932283857094</v>
      </c>
      <c r="G107" s="1343">
        <v>8.0945945945945947</v>
      </c>
      <c r="H107" s="1343">
        <v>6.69</v>
      </c>
      <c r="I107" s="1343">
        <v>7.7724118633156341</v>
      </c>
      <c r="J107" s="1344">
        <v>7.2238761032608974</v>
      </c>
      <c r="K107" s="1345">
        <v>1847.9499999999998</v>
      </c>
      <c r="L107" s="1343">
        <v>325.95999999999998</v>
      </c>
      <c r="M107" s="1343">
        <v>878.14</v>
      </c>
      <c r="N107" s="1355"/>
      <c r="O107" s="1343">
        <v>2354215.6</v>
      </c>
      <c r="P107" s="1343">
        <v>1.48</v>
      </c>
      <c r="Q107" s="1343">
        <v>0.1</v>
      </c>
      <c r="R107" s="1343">
        <v>1568.87</v>
      </c>
      <c r="S107" s="1346">
        <v>4162.66</v>
      </c>
    </row>
    <row r="108" spans="1:19" x14ac:dyDescent="0.2">
      <c r="A108" s="453">
        <f t="shared" si="1"/>
        <v>2013.02</v>
      </c>
      <c r="B108" s="1345">
        <v>6.6082836963827294</v>
      </c>
      <c r="C108" s="1343">
        <v>6.39</v>
      </c>
      <c r="D108" s="1343">
        <v>7.4210183147403308</v>
      </c>
      <c r="E108" s="1355"/>
      <c r="F108" s="1343">
        <v>2.8266788686251774</v>
      </c>
      <c r="G108" s="1343">
        <v>8</v>
      </c>
      <c r="H108" s="1343">
        <v>6.69</v>
      </c>
      <c r="I108" s="1343">
        <v>7.7729365792125718</v>
      </c>
      <c r="J108" s="1344">
        <v>7.2294069156224294</v>
      </c>
      <c r="K108" s="1345">
        <v>1815.18</v>
      </c>
      <c r="L108" s="1343">
        <v>63.96</v>
      </c>
      <c r="M108" s="1343">
        <v>790.62</v>
      </c>
      <c r="N108" s="1355"/>
      <c r="O108" s="1343">
        <v>2214409.54</v>
      </c>
      <c r="P108" s="1343">
        <v>0.6</v>
      </c>
      <c r="Q108" s="1343">
        <v>0.2</v>
      </c>
      <c r="R108" s="1343">
        <v>1458.6699999999998</v>
      </c>
      <c r="S108" s="1346">
        <v>4014.1</v>
      </c>
    </row>
    <row r="109" spans="1:19" x14ac:dyDescent="0.2">
      <c r="A109" s="453">
        <f t="shared" si="1"/>
        <v>2013.03</v>
      </c>
      <c r="B109" s="1345">
        <v>6.6467136085529068</v>
      </c>
      <c r="C109" s="1343">
        <v>6.39</v>
      </c>
      <c r="D109" s="1343">
        <v>7.4668131401526541</v>
      </c>
      <c r="E109" s="1355"/>
      <c r="F109" s="1343">
        <v>2.8329745091698593</v>
      </c>
      <c r="G109" s="1343">
        <v>8.4257425742574252</v>
      </c>
      <c r="H109" s="1343">
        <v>6.69</v>
      </c>
      <c r="I109" s="1343">
        <v>7.8264936482272756</v>
      </c>
      <c r="J109" s="1344">
        <v>7.2631779603026976</v>
      </c>
      <c r="K109" s="1345">
        <v>2031.59</v>
      </c>
      <c r="L109" s="1343">
        <v>65.739999999999995</v>
      </c>
      <c r="M109" s="1343">
        <v>965.59000000000015</v>
      </c>
      <c r="N109" s="1355"/>
      <c r="O109" s="1343">
        <v>2533737.0199999996</v>
      </c>
      <c r="P109" s="1343">
        <v>2.02</v>
      </c>
      <c r="Q109" s="1343">
        <v>0.2</v>
      </c>
      <c r="R109" s="1343">
        <v>1731.8000000000004</v>
      </c>
      <c r="S109" s="1346">
        <v>4457.2300000000014</v>
      </c>
    </row>
    <row r="110" spans="1:19" x14ac:dyDescent="0.2">
      <c r="A110" s="453">
        <f t="shared" si="1"/>
        <v>2013.04</v>
      </c>
      <c r="B110" s="1345">
        <v>7.1560366420366703</v>
      </c>
      <c r="C110" s="1343">
        <v>7.1232027750944047</v>
      </c>
      <c r="D110" s="1343">
        <v>8.0931986614068538</v>
      </c>
      <c r="E110" s="1355"/>
      <c r="F110" s="1343">
        <v>2.9789422092312043</v>
      </c>
      <c r="G110" s="1343">
        <v>9.2821989528795825</v>
      </c>
      <c r="H110" s="1343">
        <v>7.19</v>
      </c>
      <c r="I110" s="1343">
        <v>8.6274939242138693</v>
      </c>
      <c r="J110" s="1344">
        <v>7.8452243952270626</v>
      </c>
      <c r="K110" s="1345">
        <v>1947.4900000000007</v>
      </c>
      <c r="L110" s="1343">
        <v>113.87</v>
      </c>
      <c r="M110" s="1343">
        <v>902.43999999999994</v>
      </c>
      <c r="N110" s="1355"/>
      <c r="O110" s="1343">
        <v>2466319.5</v>
      </c>
      <c r="P110" s="1343">
        <v>1.9100000000000001</v>
      </c>
      <c r="Q110" s="1343">
        <v>0.4</v>
      </c>
      <c r="R110" s="1343">
        <v>1612.9599999999998</v>
      </c>
      <c r="S110" s="1346">
        <v>4199.5099999999993</v>
      </c>
    </row>
    <row r="111" spans="1:19" x14ac:dyDescent="0.2">
      <c r="A111" s="453">
        <f t="shared" si="1"/>
        <v>2013.05</v>
      </c>
      <c r="B111" s="1345">
        <v>7.2906128370873109</v>
      </c>
      <c r="C111" s="1343">
        <v>7.09</v>
      </c>
      <c r="D111" s="1343">
        <v>8.2886847653661579</v>
      </c>
      <c r="E111" s="1355"/>
      <c r="F111" s="1343">
        <v>3.1767187722611974</v>
      </c>
      <c r="G111" s="1343">
        <v>9.2800000000000011</v>
      </c>
      <c r="H111" s="1343">
        <v>7.19</v>
      </c>
      <c r="I111" s="1343">
        <v>8.8994701404225971</v>
      </c>
      <c r="J111" s="1344">
        <v>7.9836995259445596</v>
      </c>
      <c r="K111" s="1345">
        <v>2043.6099999999997</v>
      </c>
      <c r="L111" s="1343">
        <v>69.040000000000006</v>
      </c>
      <c r="M111" s="1343">
        <v>996.01999999999987</v>
      </c>
      <c r="N111" s="1355"/>
      <c r="O111" s="1343">
        <v>2621573.9</v>
      </c>
      <c r="P111" s="1343">
        <v>2.5</v>
      </c>
      <c r="Q111" s="1343">
        <v>0.4</v>
      </c>
      <c r="R111" s="1343">
        <v>1580.23</v>
      </c>
      <c r="S111" s="1346">
        <v>4436.1900000000005</v>
      </c>
    </row>
    <row r="112" spans="1:19" x14ac:dyDescent="0.2">
      <c r="A112" s="453">
        <f t="shared" si="1"/>
        <v>2013.06</v>
      </c>
      <c r="B112" s="1345">
        <v>7.399986612561273</v>
      </c>
      <c r="C112" s="1343">
        <v>7.24</v>
      </c>
      <c r="D112" s="1343">
        <v>8.2015098966544056</v>
      </c>
      <c r="E112" s="1355"/>
      <c r="F112" s="1343">
        <v>3.184615957073329</v>
      </c>
      <c r="G112" s="1343">
        <v>0</v>
      </c>
      <c r="H112" s="1343">
        <v>7.2566666666666659</v>
      </c>
      <c r="I112" s="1343">
        <v>8.9596119603245263</v>
      </c>
      <c r="J112" s="1344">
        <v>8.1912707236042461</v>
      </c>
      <c r="K112" s="1345">
        <v>1919.71</v>
      </c>
      <c r="L112" s="1343">
        <v>68.959999999999994</v>
      </c>
      <c r="M112" s="1343">
        <v>970.53</v>
      </c>
      <c r="N112" s="1355"/>
      <c r="O112" s="1343">
        <v>2553899.4</v>
      </c>
      <c r="P112" s="1343">
        <v>0</v>
      </c>
      <c r="Q112" s="1343">
        <v>0.30000000000000004</v>
      </c>
      <c r="R112" s="1343">
        <v>1594.94</v>
      </c>
      <c r="S112" s="1346">
        <v>4319.3499999999995</v>
      </c>
    </row>
    <row r="113" spans="1:19" x14ac:dyDescent="0.2">
      <c r="A113" s="453">
        <f t="shared" si="1"/>
        <v>2013.07</v>
      </c>
      <c r="B113" s="1345">
        <v>7.4292887628541164</v>
      </c>
      <c r="C113" s="1343">
        <v>7.24</v>
      </c>
      <c r="D113" s="1343">
        <v>8.3472493926270204</v>
      </c>
      <c r="E113" s="1355"/>
      <c r="F113" s="1343">
        <v>3.1844560286324017</v>
      </c>
      <c r="G113" s="1343">
        <v>8.65</v>
      </c>
      <c r="H113" s="1343">
        <v>7.39</v>
      </c>
      <c r="I113" s="1343">
        <v>9.1727086745428998</v>
      </c>
      <c r="J113" s="1344">
        <v>8.211602066715006</v>
      </c>
      <c r="K113" s="1345">
        <v>2094.66</v>
      </c>
      <c r="L113" s="1343">
        <v>64.95</v>
      </c>
      <c r="M113" s="1343">
        <v>1041.3699999999999</v>
      </c>
      <c r="N113" s="1355"/>
      <c r="O113" s="1343">
        <v>2586859.5</v>
      </c>
      <c r="P113" s="1343">
        <v>0.4</v>
      </c>
      <c r="Q113" s="1343">
        <v>0.2</v>
      </c>
      <c r="R113" s="1343">
        <v>1715.71</v>
      </c>
      <c r="S113" s="1346">
        <v>4412.8000000000011</v>
      </c>
    </row>
    <row r="114" spans="1:19" x14ac:dyDescent="0.2">
      <c r="A114" s="453">
        <f t="shared" si="1"/>
        <v>2013.08</v>
      </c>
      <c r="B114" s="1345">
        <v>7.4872660451945166</v>
      </c>
      <c r="C114" s="1343">
        <v>7.2400000000000011</v>
      </c>
      <c r="D114" s="1343">
        <v>8.3425921540551453</v>
      </c>
      <c r="E114" s="1355"/>
      <c r="F114" s="1343">
        <v>3.3374320281455381</v>
      </c>
      <c r="G114" s="1343">
        <v>8.65</v>
      </c>
      <c r="H114" s="1343">
        <v>7.39</v>
      </c>
      <c r="I114" s="1343">
        <v>9.1959896854276337</v>
      </c>
      <c r="J114" s="1344">
        <v>8.2682506607900574</v>
      </c>
      <c r="K114" s="1345">
        <v>2104.6800000000007</v>
      </c>
      <c r="L114" s="1343">
        <v>74.98</v>
      </c>
      <c r="M114" s="1343">
        <v>1089.48</v>
      </c>
      <c r="N114" s="1355"/>
      <c r="O114" s="1343">
        <v>2695998.2399999998</v>
      </c>
      <c r="P114" s="1343">
        <v>0.3</v>
      </c>
      <c r="Q114" s="1343">
        <v>0.2</v>
      </c>
      <c r="R114" s="1343">
        <v>1811.0299999999995</v>
      </c>
      <c r="S114" s="1346">
        <v>4574.0700000000006</v>
      </c>
    </row>
    <row r="115" spans="1:19" x14ac:dyDescent="0.2">
      <c r="A115" s="453">
        <f t="shared" si="1"/>
        <v>2013.09</v>
      </c>
      <c r="B115" s="1345">
        <v>7.5677993904579717</v>
      </c>
      <c r="C115" s="1343">
        <v>7.24</v>
      </c>
      <c r="D115" s="1343">
        <v>8.3820962167894795</v>
      </c>
      <c r="E115" s="1355"/>
      <c r="F115" s="1343">
        <v>3.3316036329800944</v>
      </c>
      <c r="G115" s="1343">
        <v>8.65</v>
      </c>
      <c r="H115" s="1343">
        <v>8.5954601226993859</v>
      </c>
      <c r="I115" s="1343">
        <v>9.2169433039735189</v>
      </c>
      <c r="J115" s="1344">
        <v>8.3206109947311635</v>
      </c>
      <c r="K115" s="1345">
        <v>1965.4100000000005</v>
      </c>
      <c r="L115" s="1343">
        <v>70.989999999999995</v>
      </c>
      <c r="M115" s="1343">
        <v>1093.7800000000002</v>
      </c>
      <c r="N115" s="1355"/>
      <c r="O115" s="1343">
        <v>2517426.4</v>
      </c>
      <c r="P115" s="1343">
        <v>0.4</v>
      </c>
      <c r="Q115" s="1343">
        <v>48.900000000000006</v>
      </c>
      <c r="R115" s="1343">
        <v>1709.82</v>
      </c>
      <c r="S115" s="1346">
        <v>4410.84</v>
      </c>
    </row>
    <row r="116" spans="1:19" x14ac:dyDescent="0.2">
      <c r="A116" s="453">
        <f t="shared" si="1"/>
        <v>2013.1</v>
      </c>
      <c r="B116" s="1345">
        <v>7.6027743674414019</v>
      </c>
      <c r="C116" s="1343">
        <v>7.24</v>
      </c>
      <c r="D116" s="1343">
        <v>8.4572712621849764</v>
      </c>
      <c r="E116" s="1355"/>
      <c r="F116" s="1343">
        <v>3.3379324067737648</v>
      </c>
      <c r="G116" s="1343">
        <v>8.65</v>
      </c>
      <c r="H116" s="1343">
        <v>9.2194117647058818</v>
      </c>
      <c r="I116" s="1343">
        <v>9.2274858929759755</v>
      </c>
      <c r="J116" s="1344">
        <v>8.4171440807045279</v>
      </c>
      <c r="K116" s="1345">
        <v>2125.89</v>
      </c>
      <c r="L116" s="1343">
        <v>67.930000000000007</v>
      </c>
      <c r="M116" s="1343">
        <v>1147.93</v>
      </c>
      <c r="N116" s="1355"/>
      <c r="O116" s="1343">
        <v>2620209.3000000003</v>
      </c>
      <c r="P116" s="1343">
        <v>0.2</v>
      </c>
      <c r="Q116" s="1343">
        <v>12.75</v>
      </c>
      <c r="R116" s="1343">
        <v>1848.37</v>
      </c>
      <c r="S116" s="1346">
        <v>4635.18</v>
      </c>
    </row>
    <row r="117" spans="1:19" x14ac:dyDescent="0.2">
      <c r="A117" s="453">
        <f t="shared" si="1"/>
        <v>2013.11</v>
      </c>
      <c r="B117" s="1345">
        <v>8.1303294361543177</v>
      </c>
      <c r="C117" s="1343">
        <v>7.81</v>
      </c>
      <c r="D117" s="1343">
        <v>9.2046980347152481</v>
      </c>
      <c r="E117" s="1355"/>
      <c r="F117" s="1343">
        <v>3.4846676323255332</v>
      </c>
      <c r="G117" s="1343">
        <v>9.35</v>
      </c>
      <c r="H117" s="1343">
        <v>8.59</v>
      </c>
      <c r="I117" s="1343">
        <v>9.8611585232223131</v>
      </c>
      <c r="J117" s="1344">
        <v>9.2145758092307961</v>
      </c>
      <c r="K117" s="1345">
        <v>1900.52</v>
      </c>
      <c r="L117" s="1343">
        <v>53.95</v>
      </c>
      <c r="M117" s="1343">
        <v>1115.3600000000001</v>
      </c>
      <c r="N117" s="1355"/>
      <c r="O117" s="1343">
        <v>2268572</v>
      </c>
      <c r="P117" s="1343">
        <v>0.2</v>
      </c>
      <c r="Q117" s="1343">
        <v>0.2</v>
      </c>
      <c r="R117" s="1343">
        <v>1870.83</v>
      </c>
      <c r="S117" s="1346">
        <v>4329.42</v>
      </c>
    </row>
    <row r="118" spans="1:19" x14ac:dyDescent="0.2">
      <c r="A118" s="453">
        <f>A130-1</f>
        <v>2013.12</v>
      </c>
      <c r="B118" s="1345">
        <v>8.4967870134929537</v>
      </c>
      <c r="C118" s="1343">
        <v>7.81</v>
      </c>
      <c r="D118" s="1343">
        <v>9.3576545233189723</v>
      </c>
      <c r="E118" s="1355"/>
      <c r="F118" s="1343">
        <v>3.4968922125579422</v>
      </c>
      <c r="G118" s="1343">
        <v>9.35</v>
      </c>
      <c r="H118" s="1343">
        <v>8.59</v>
      </c>
      <c r="I118" s="1343">
        <v>10.479695364238408</v>
      </c>
      <c r="J118" s="1344">
        <v>9.3561271030614179</v>
      </c>
      <c r="K118" s="1345">
        <v>1899.51</v>
      </c>
      <c r="L118" s="1343">
        <v>64.959999999999994</v>
      </c>
      <c r="M118" s="1343">
        <v>1067.8000000000002</v>
      </c>
      <c r="N118" s="1355"/>
      <c r="O118" s="1343">
        <v>2586592.5999999996</v>
      </c>
      <c r="P118" s="1343">
        <v>0.2</v>
      </c>
      <c r="Q118" s="1343">
        <v>0.4</v>
      </c>
      <c r="R118" s="1343">
        <v>1993.2000000000003</v>
      </c>
      <c r="S118" s="1346">
        <v>4932.6899999999987</v>
      </c>
    </row>
    <row r="119" spans="1:19" x14ac:dyDescent="0.2">
      <c r="A119" s="453">
        <v>2014.01</v>
      </c>
      <c r="B119" s="1345">
        <v>8.8513436988915135</v>
      </c>
      <c r="C119" s="1343">
        <v>8.6688458215035187</v>
      </c>
      <c r="D119" s="1343">
        <v>10.36955878654207</v>
      </c>
      <c r="E119" s="1355"/>
      <c r="F119" s="1343">
        <v>3.668986535890463</v>
      </c>
      <c r="G119" s="1343">
        <v>10</v>
      </c>
      <c r="H119" s="1343">
        <v>0</v>
      </c>
      <c r="I119" s="1343">
        <v>10.83147616886064</v>
      </c>
      <c r="J119" s="1344">
        <v>10.117811259788377</v>
      </c>
      <c r="K119" s="1345">
        <v>1760.96</v>
      </c>
      <c r="L119" s="1343">
        <v>81.009999999999991</v>
      </c>
      <c r="M119" s="1343">
        <v>1033.74</v>
      </c>
      <c r="N119" s="1355"/>
      <c r="O119" s="1343">
        <v>2357289.2000000002</v>
      </c>
      <c r="P119" s="1343">
        <v>0.1</v>
      </c>
      <c r="Q119" s="1343">
        <v>0</v>
      </c>
      <c r="R119" s="1343">
        <v>1872.5500000000006</v>
      </c>
      <c r="S119" s="1346">
        <v>4407.0100000000011</v>
      </c>
    </row>
    <row r="120" spans="1:19" x14ac:dyDescent="0.2">
      <c r="A120" s="453">
        <v>2014.02</v>
      </c>
      <c r="B120" s="1345">
        <v>9.1891490436173981</v>
      </c>
      <c r="C120" s="1343">
        <v>9.0331404958677695</v>
      </c>
      <c r="D120" s="1343">
        <v>10.900217224720974</v>
      </c>
      <c r="E120" s="1355"/>
      <c r="F120" s="1343">
        <v>3.6700338588497456</v>
      </c>
      <c r="G120" s="1343">
        <v>13</v>
      </c>
      <c r="H120" s="1343">
        <v>0</v>
      </c>
      <c r="I120" s="1343">
        <v>11.514898592818867</v>
      </c>
      <c r="J120" s="1344">
        <v>10.677684823836081</v>
      </c>
      <c r="K120" s="1345">
        <v>1762.3700000000003</v>
      </c>
      <c r="L120" s="1343">
        <v>91.96</v>
      </c>
      <c r="M120" s="1343">
        <v>900.45</v>
      </c>
      <c r="N120" s="1355"/>
      <c r="O120" s="1343">
        <v>2169713.4</v>
      </c>
      <c r="P120" s="1343">
        <v>0.1</v>
      </c>
      <c r="Q120" s="1343">
        <v>0</v>
      </c>
      <c r="R120" s="1343">
        <v>1597.5200000000004</v>
      </c>
      <c r="S120" s="1346">
        <v>4012.7400000000011</v>
      </c>
    </row>
    <row r="121" spans="1:19" x14ac:dyDescent="0.2">
      <c r="A121" s="453">
        <v>2014.03</v>
      </c>
      <c r="B121" s="1345">
        <v>9.719549280586314</v>
      </c>
      <c r="C121" s="1343">
        <v>9.39</v>
      </c>
      <c r="D121" s="1343">
        <v>11.695035476095983</v>
      </c>
      <c r="E121" s="1355"/>
      <c r="F121" s="1343">
        <v>3.670567991289325</v>
      </c>
      <c r="G121" s="1343">
        <v>13</v>
      </c>
      <c r="H121" s="1343">
        <v>0</v>
      </c>
      <c r="I121" s="1343">
        <v>12.314031630184109</v>
      </c>
      <c r="J121" s="1344">
        <v>11.285238567015337</v>
      </c>
      <c r="K121" s="1345">
        <v>2003.02</v>
      </c>
      <c r="L121" s="1343">
        <v>250</v>
      </c>
      <c r="M121" s="1343">
        <v>1033.0900000000001</v>
      </c>
      <c r="N121" s="1355"/>
      <c r="O121" s="1343">
        <v>2463000.7999999998</v>
      </c>
      <c r="P121" s="1343">
        <v>0.2</v>
      </c>
      <c r="Q121" s="1343">
        <v>0</v>
      </c>
      <c r="R121" s="1343">
        <v>1764.7699999999998</v>
      </c>
      <c r="S121" s="1346">
        <v>4612.7500000000009</v>
      </c>
    </row>
    <row r="122" spans="1:19" x14ac:dyDescent="0.2">
      <c r="A122" s="453">
        <v>2014.04</v>
      </c>
      <c r="B122" s="1345">
        <v>10.386851357342437</v>
      </c>
      <c r="C122" s="1343">
        <v>9.9700000000000006</v>
      </c>
      <c r="D122" s="1343">
        <v>12.402618719483382</v>
      </c>
      <c r="E122" s="1355"/>
      <c r="F122" s="1343">
        <v>4.1725491445078715</v>
      </c>
      <c r="G122" s="1343">
        <v>13</v>
      </c>
      <c r="H122" s="1343">
        <v>0</v>
      </c>
      <c r="I122" s="1343">
        <v>12.954773151394845</v>
      </c>
      <c r="J122" s="1344">
        <v>11.789852189725183</v>
      </c>
      <c r="K122" s="1345">
        <v>1939.82</v>
      </c>
      <c r="L122" s="1343">
        <v>228.23</v>
      </c>
      <c r="M122" s="1343">
        <v>1015.8399999999999</v>
      </c>
      <c r="N122" s="1355"/>
      <c r="O122" s="1343">
        <v>2522174.0000000005</v>
      </c>
      <c r="P122" s="1343">
        <v>0.5</v>
      </c>
      <c r="Q122" s="1343">
        <v>0</v>
      </c>
      <c r="R122" s="1343">
        <v>1682.6200000000001</v>
      </c>
      <c r="S122" s="1346">
        <v>4575.4600000000009</v>
      </c>
    </row>
    <row r="123" spans="1:19" x14ac:dyDescent="0.2">
      <c r="A123" s="453">
        <v>2014.05</v>
      </c>
      <c r="B123" s="1345">
        <v>10.737463264009669</v>
      </c>
      <c r="C123" s="1343">
        <v>10.4</v>
      </c>
      <c r="D123" s="1343">
        <v>12.637684731552092</v>
      </c>
      <c r="E123" s="1355"/>
      <c r="F123" s="1343">
        <v>4.1720726130671206</v>
      </c>
      <c r="G123" s="1343">
        <v>14</v>
      </c>
      <c r="H123" s="1343">
        <v>0</v>
      </c>
      <c r="I123" s="1343">
        <v>13.551579124386823</v>
      </c>
      <c r="J123" s="1344">
        <v>12.27454719075774</v>
      </c>
      <c r="K123" s="1345">
        <v>1920.4599999999998</v>
      </c>
      <c r="L123" s="1343">
        <v>57.46</v>
      </c>
      <c r="M123" s="1343">
        <v>989.95000000000027</v>
      </c>
      <c r="N123" s="1355"/>
      <c r="O123" s="1343">
        <v>2647473.9</v>
      </c>
      <c r="P123" s="1343">
        <v>0.2</v>
      </c>
      <c r="Q123" s="1343">
        <v>0</v>
      </c>
      <c r="R123" s="1343">
        <v>1575.81</v>
      </c>
      <c r="S123" s="1346">
        <v>4476.8300000000008</v>
      </c>
    </row>
    <row r="124" spans="1:19" x14ac:dyDescent="0.2">
      <c r="A124" s="453">
        <v>2014.06</v>
      </c>
      <c r="B124" s="1345">
        <v>10.779016142551979</v>
      </c>
      <c r="C124" s="1343">
        <v>10.4</v>
      </c>
      <c r="D124" s="1343">
        <v>12.366269941478267</v>
      </c>
      <c r="E124" s="1355"/>
      <c r="F124" s="1343">
        <v>4.2841586000518772</v>
      </c>
      <c r="G124" s="1343">
        <v>14</v>
      </c>
      <c r="H124" s="1343">
        <v>0</v>
      </c>
      <c r="I124" s="1343">
        <v>13.554948323098721</v>
      </c>
      <c r="J124" s="1344">
        <v>12.273621782341891</v>
      </c>
      <c r="K124" s="1345">
        <v>1849.1500000000003</v>
      </c>
      <c r="L124" s="1343">
        <v>56.02</v>
      </c>
      <c r="M124" s="1343">
        <v>997.9200000000003</v>
      </c>
      <c r="N124" s="1355"/>
      <c r="O124" s="1343">
        <v>2589593.0999999996</v>
      </c>
      <c r="P124" s="1343">
        <v>0.4</v>
      </c>
      <c r="Q124" s="1343">
        <v>0</v>
      </c>
      <c r="R124" s="1343">
        <v>1587.7500000000005</v>
      </c>
      <c r="S124" s="1346">
        <v>4476.4699999999993</v>
      </c>
    </row>
    <row r="125" spans="1:19" x14ac:dyDescent="0.2">
      <c r="A125" s="453">
        <v>2014.07</v>
      </c>
      <c r="B125" s="1345">
        <v>11.325439648772349</v>
      </c>
      <c r="C125" s="1343">
        <v>10.98</v>
      </c>
      <c r="D125" s="1343">
        <v>12.73084332305819</v>
      </c>
      <c r="E125" s="1355"/>
      <c r="F125" s="1343">
        <v>4.2949601181998363</v>
      </c>
      <c r="G125" s="1343">
        <v>14</v>
      </c>
      <c r="H125" s="1343">
        <v>0</v>
      </c>
      <c r="I125" s="1343">
        <v>13.977027659492842</v>
      </c>
      <c r="J125" s="1344">
        <v>12.793357538286184</v>
      </c>
      <c r="K125" s="1345">
        <v>1872.2900000000011</v>
      </c>
      <c r="L125" s="1343">
        <v>52.23</v>
      </c>
      <c r="M125" s="1343">
        <v>1051.0800000000002</v>
      </c>
      <c r="N125" s="1355"/>
      <c r="O125" s="1343">
        <v>2630460.5</v>
      </c>
      <c r="P125" s="1343">
        <v>0.2</v>
      </c>
      <c r="Q125" s="1343">
        <v>0</v>
      </c>
      <c r="R125" s="1343">
        <v>1564.0200000000004</v>
      </c>
      <c r="S125" s="1346">
        <v>4421.9600000000019</v>
      </c>
    </row>
    <row r="126" spans="1:19" x14ac:dyDescent="0.2">
      <c r="A126" s="453">
        <v>2014.08</v>
      </c>
      <c r="B126" s="1345">
        <v>11.260344357684311</v>
      </c>
      <c r="C126" s="1343">
        <v>10.98</v>
      </c>
      <c r="D126" s="1343">
        <v>12.662167181815697</v>
      </c>
      <c r="E126" s="1355"/>
      <c r="F126" s="1343">
        <v>4.3838114167856466</v>
      </c>
      <c r="G126" s="1343">
        <v>14</v>
      </c>
      <c r="H126" s="1343">
        <v>0</v>
      </c>
      <c r="I126" s="1343">
        <v>13.997155826701835</v>
      </c>
      <c r="J126" s="1344">
        <v>12.834014796359064</v>
      </c>
      <c r="K126" s="1345">
        <v>1929.9700000000003</v>
      </c>
      <c r="L126" s="1343">
        <v>65.84</v>
      </c>
      <c r="M126" s="1343">
        <v>1096.77</v>
      </c>
      <c r="N126" s="1355"/>
      <c r="O126" s="1343">
        <v>2704081.6</v>
      </c>
      <c r="P126" s="1343">
        <v>0.4</v>
      </c>
      <c r="Q126" s="1343">
        <v>0</v>
      </c>
      <c r="R126" s="1343">
        <v>1793.2100000000003</v>
      </c>
      <c r="S126" s="1346">
        <v>4711.9699999999993</v>
      </c>
    </row>
    <row r="127" spans="1:19" x14ac:dyDescent="0.2">
      <c r="A127" s="453">
        <v>2014.09</v>
      </c>
      <c r="B127" s="1345">
        <v>11.914946760839879</v>
      </c>
      <c r="C127" s="1343">
        <v>11.5</v>
      </c>
      <c r="D127" s="1343">
        <v>12.818958915335051</v>
      </c>
      <c r="E127" s="1355"/>
      <c r="F127" s="1343">
        <v>4.4816284470923362</v>
      </c>
      <c r="G127" s="1343">
        <v>14.500000000000002</v>
      </c>
      <c r="H127" s="1343">
        <v>0</v>
      </c>
      <c r="I127" s="1343">
        <v>14.397024904658425</v>
      </c>
      <c r="J127" s="1344">
        <v>13.385296953421779</v>
      </c>
      <c r="K127" s="1345">
        <v>1874.56</v>
      </c>
      <c r="L127" s="1343">
        <v>63.9</v>
      </c>
      <c r="M127" s="1343">
        <v>1073.8799999999999</v>
      </c>
      <c r="N127" s="1355"/>
      <c r="O127" s="1343">
        <v>2672683.7000000002</v>
      </c>
      <c r="P127" s="1343">
        <v>0.2</v>
      </c>
      <c r="Q127" s="1343">
        <v>0</v>
      </c>
      <c r="R127" s="1343">
        <v>1596.89</v>
      </c>
      <c r="S127" s="1346">
        <v>4490.9399999999987</v>
      </c>
    </row>
    <row r="128" spans="1:19" x14ac:dyDescent="0.2">
      <c r="A128" s="453">
        <v>2014.1</v>
      </c>
      <c r="B128" s="1345">
        <v>11.916218826480041</v>
      </c>
      <c r="C128" s="1343">
        <v>0</v>
      </c>
      <c r="D128" s="1343">
        <v>12.83753233864606</v>
      </c>
      <c r="E128" s="1355"/>
      <c r="F128" s="1343">
        <v>4.4800876237538043</v>
      </c>
      <c r="G128" s="1343">
        <v>14.499999999999998</v>
      </c>
      <c r="H128" s="1343">
        <v>0</v>
      </c>
      <c r="I128" s="1343">
        <v>14.714483650438734</v>
      </c>
      <c r="J128" s="1344">
        <v>13.398905423730948</v>
      </c>
      <c r="K128" s="1345">
        <v>1977.6400000000006</v>
      </c>
      <c r="L128" s="1343">
        <v>0</v>
      </c>
      <c r="M128" s="1343">
        <v>1178.9299999999998</v>
      </c>
      <c r="N128" s="1355"/>
      <c r="O128" s="1343">
        <v>2824165.7</v>
      </c>
      <c r="P128" s="1343">
        <v>3.3</v>
      </c>
      <c r="Q128" s="1343">
        <v>0</v>
      </c>
      <c r="R128" s="1343">
        <v>1712.8899999999999</v>
      </c>
      <c r="S128" s="1346">
        <v>4771.0699999999988</v>
      </c>
    </row>
    <row r="129" spans="1:19" x14ac:dyDescent="0.2">
      <c r="A129" s="453">
        <v>2014.11</v>
      </c>
      <c r="B129" s="1345">
        <v>11.912741984338892</v>
      </c>
      <c r="C129" s="1343">
        <v>11.99</v>
      </c>
      <c r="D129" s="1343">
        <v>12.834711191493446</v>
      </c>
      <c r="E129" s="1355"/>
      <c r="F129" s="1343">
        <v>4.6827950664653084</v>
      </c>
      <c r="G129" s="1343">
        <v>14.499999999999998</v>
      </c>
      <c r="H129" s="1343">
        <v>0</v>
      </c>
      <c r="I129" s="1343">
        <v>14.707191734204219</v>
      </c>
      <c r="J129" s="1344">
        <v>13.392527987826652</v>
      </c>
      <c r="K129" s="1345">
        <v>1782.7599999999998</v>
      </c>
      <c r="L129" s="1343">
        <v>33.22</v>
      </c>
      <c r="M129" s="1343">
        <v>1144.5300000000002</v>
      </c>
      <c r="N129" s="1355"/>
      <c r="O129" s="1343">
        <v>2718862</v>
      </c>
      <c r="P129" s="1343">
        <v>0.7</v>
      </c>
      <c r="Q129" s="1343">
        <v>0</v>
      </c>
      <c r="R129" s="1343">
        <v>1748.41</v>
      </c>
      <c r="S129" s="1346">
        <v>4508.2100000000009</v>
      </c>
    </row>
    <row r="130" spans="1:19" x14ac:dyDescent="0.2">
      <c r="A130" s="453">
        <v>2014.12</v>
      </c>
      <c r="B130" s="1345">
        <v>11.921078999137949</v>
      </c>
      <c r="C130" s="1343">
        <v>0</v>
      </c>
      <c r="D130" s="1343">
        <v>12.838681494120829</v>
      </c>
      <c r="E130" s="1355"/>
      <c r="F130" s="1343">
        <v>4.6828388944549815</v>
      </c>
      <c r="G130" s="1343">
        <v>14.499999999999998</v>
      </c>
      <c r="H130" s="1343">
        <v>0</v>
      </c>
      <c r="I130" s="1343">
        <v>14.678545589717489</v>
      </c>
      <c r="J130" s="1344">
        <v>13.410989629443545</v>
      </c>
      <c r="K130" s="1345">
        <v>1809.64</v>
      </c>
      <c r="L130" s="1343">
        <v>0</v>
      </c>
      <c r="M130" s="1343">
        <v>1183.8399999999999</v>
      </c>
      <c r="N130" s="1355"/>
      <c r="O130" s="1343">
        <v>2818454.2</v>
      </c>
      <c r="P130" s="1343">
        <v>0.7</v>
      </c>
      <c r="Q130" s="1343">
        <v>0</v>
      </c>
      <c r="R130" s="1343">
        <v>2004.1799999999998</v>
      </c>
      <c r="S130" s="1346">
        <v>4936.09</v>
      </c>
    </row>
    <row r="131" spans="1:19" x14ac:dyDescent="0.2">
      <c r="A131" s="453">
        <f>A119+1</f>
        <v>2015.01</v>
      </c>
      <c r="B131" s="1345">
        <v>11.356602767734406</v>
      </c>
      <c r="C131" s="1343">
        <v>0</v>
      </c>
      <c r="D131" s="1343">
        <v>12.261105091625179</v>
      </c>
      <c r="E131" s="1355"/>
      <c r="F131" s="1343">
        <v>4.6824913400008903</v>
      </c>
      <c r="G131" s="1343">
        <v>14.499999999999998</v>
      </c>
      <c r="H131" s="1343">
        <v>12.990000000000002</v>
      </c>
      <c r="I131" s="1343">
        <v>14.004321831709259</v>
      </c>
      <c r="J131" s="1344">
        <v>12.781510603892555</v>
      </c>
      <c r="K131" s="1345">
        <v>1731.38</v>
      </c>
      <c r="L131" s="1343">
        <v>0</v>
      </c>
      <c r="M131" s="1343">
        <v>1162.8899999999996</v>
      </c>
      <c r="N131" s="1355"/>
      <c r="O131" s="1343">
        <v>2549509.5000000005</v>
      </c>
      <c r="P131" s="1343">
        <v>0.7</v>
      </c>
      <c r="Q131" s="1343">
        <v>124.16</v>
      </c>
      <c r="R131" s="1343">
        <v>1840.0300000000007</v>
      </c>
      <c r="S131" s="1346">
        <v>4297.95</v>
      </c>
    </row>
    <row r="132" spans="1:19" x14ac:dyDescent="0.2">
      <c r="A132" s="453">
        <f t="shared" ref="A132:A195" si="2">A120+1</f>
        <v>2015.02</v>
      </c>
      <c r="B132" s="1345">
        <v>11.473791953653045</v>
      </c>
      <c r="C132" s="1343">
        <v>0</v>
      </c>
      <c r="D132" s="1343">
        <v>12.310886575868304</v>
      </c>
      <c r="E132" s="1355"/>
      <c r="F132" s="1343">
        <v>4.6915914519376711</v>
      </c>
      <c r="G132" s="1343">
        <v>14.499999999999998</v>
      </c>
      <c r="H132" s="1343">
        <v>0</v>
      </c>
      <c r="I132" s="1343">
        <v>14.103738773240739</v>
      </c>
      <c r="J132" s="1344">
        <v>12.874270933895016</v>
      </c>
      <c r="K132" s="1345">
        <v>1553.4999999999998</v>
      </c>
      <c r="L132" s="1343">
        <v>0</v>
      </c>
      <c r="M132" s="1343">
        <v>1083.72</v>
      </c>
      <c r="N132" s="1355"/>
      <c r="O132" s="1343">
        <v>2351157.4</v>
      </c>
      <c r="P132" s="1343">
        <v>0.7</v>
      </c>
      <c r="Q132" s="1343">
        <v>0</v>
      </c>
      <c r="R132" s="1343">
        <v>1762.53</v>
      </c>
      <c r="S132" s="1346">
        <v>4101.9600000000009</v>
      </c>
    </row>
    <row r="133" spans="1:19" x14ac:dyDescent="0.2">
      <c r="A133" s="453">
        <f t="shared" si="2"/>
        <v>2015.03</v>
      </c>
      <c r="B133" s="1345">
        <v>11.610157362059725</v>
      </c>
      <c r="C133" s="1343">
        <v>0</v>
      </c>
      <c r="D133" s="1343">
        <v>12.439647777192745</v>
      </c>
      <c r="E133" s="1355"/>
      <c r="F133" s="1343">
        <v>4.8403017249694971</v>
      </c>
      <c r="G133" s="1343">
        <v>14.500000000000002</v>
      </c>
      <c r="H133" s="1343">
        <v>0</v>
      </c>
      <c r="I133" s="1343">
        <v>14.253493817057651</v>
      </c>
      <c r="J133" s="1344">
        <v>13.02413453191612</v>
      </c>
      <c r="K133" s="1345">
        <v>1811.1100000000008</v>
      </c>
      <c r="L133" s="1343">
        <v>0</v>
      </c>
      <c r="M133" s="1343">
        <v>1272.49</v>
      </c>
      <c r="N133" s="1355"/>
      <c r="O133" s="1343">
        <v>2643536.5999999996</v>
      </c>
      <c r="P133" s="1343">
        <v>0.4</v>
      </c>
      <c r="Q133" s="1343">
        <v>0</v>
      </c>
      <c r="R133" s="1343">
        <v>1979.6399999999999</v>
      </c>
      <c r="S133" s="1346">
        <v>4665.5100000000011</v>
      </c>
    </row>
    <row r="134" spans="1:19" x14ac:dyDescent="0.2">
      <c r="A134" s="453">
        <f t="shared" si="2"/>
        <v>2015.04</v>
      </c>
      <c r="B134" s="1345">
        <v>11.712597741094699</v>
      </c>
      <c r="C134" s="1343">
        <v>0</v>
      </c>
      <c r="D134" s="1343">
        <v>12.664996529246084</v>
      </c>
      <c r="E134" s="1355"/>
      <c r="F134" s="1343">
        <v>4.8402785651869538</v>
      </c>
      <c r="G134" s="1343">
        <v>14.5</v>
      </c>
      <c r="H134" s="1343">
        <v>0</v>
      </c>
      <c r="I134" s="1343">
        <v>14.403224336273912</v>
      </c>
      <c r="J134" s="1344">
        <v>13.142498361212681</v>
      </c>
      <c r="K134" s="1345">
        <v>1784.0499999999997</v>
      </c>
      <c r="L134" s="1343">
        <v>0</v>
      </c>
      <c r="M134" s="1343">
        <v>1253.3300000000002</v>
      </c>
      <c r="N134" s="1355"/>
      <c r="O134" s="1343">
        <v>2698018.4</v>
      </c>
      <c r="P134" s="1343">
        <v>0.3</v>
      </c>
      <c r="Q134" s="1343">
        <v>0</v>
      </c>
      <c r="R134" s="1343">
        <v>1908.92</v>
      </c>
      <c r="S134" s="1346">
        <v>4591.8099999999995</v>
      </c>
    </row>
    <row r="135" spans="1:19" x14ac:dyDescent="0.2">
      <c r="A135" s="453">
        <f t="shared" si="2"/>
        <v>2015.05</v>
      </c>
      <c r="B135" s="1345">
        <v>11.895228684201724</v>
      </c>
      <c r="C135" s="1343">
        <v>0</v>
      </c>
      <c r="D135" s="1343">
        <v>12.879125079651246</v>
      </c>
      <c r="E135" s="1355"/>
      <c r="F135" s="1343">
        <v>5.2795302723220781</v>
      </c>
      <c r="G135" s="1343">
        <v>14.5</v>
      </c>
      <c r="H135" s="1343">
        <v>0</v>
      </c>
      <c r="I135" s="1343">
        <v>14.592258028854129</v>
      </c>
      <c r="J135" s="1344">
        <v>13.35137396958792</v>
      </c>
      <c r="K135" s="1345">
        <v>1793.7400000000005</v>
      </c>
      <c r="L135" s="1343">
        <v>0</v>
      </c>
      <c r="M135" s="1343">
        <v>1286.8599999999999</v>
      </c>
      <c r="N135" s="1355"/>
      <c r="O135" s="1343">
        <v>2692892.2</v>
      </c>
      <c r="P135" s="1343">
        <v>0.5</v>
      </c>
      <c r="Q135" s="1343">
        <v>0</v>
      </c>
      <c r="R135" s="1343">
        <v>1990.0099999999995</v>
      </c>
      <c r="S135" s="1346">
        <v>4607.38</v>
      </c>
    </row>
    <row r="136" spans="1:19" x14ac:dyDescent="0.2">
      <c r="A136" s="453">
        <f t="shared" si="2"/>
        <v>2015.06</v>
      </c>
      <c r="B136" s="1345">
        <v>12.15008935136701</v>
      </c>
      <c r="C136" s="1343">
        <v>0</v>
      </c>
      <c r="D136" s="1343">
        <v>13.119999084958121</v>
      </c>
      <c r="E136" s="1355"/>
      <c r="F136" s="1343">
        <v>5.290361949253823</v>
      </c>
      <c r="G136" s="1343">
        <v>14.499999999999998</v>
      </c>
      <c r="H136" s="1343">
        <v>14.76</v>
      </c>
      <c r="I136" s="1343">
        <v>14.833987905397015</v>
      </c>
      <c r="J136" s="1344">
        <v>13.54212988984936</v>
      </c>
      <c r="K136" s="1345">
        <v>1795.1599999999999</v>
      </c>
      <c r="L136" s="1343">
        <v>0</v>
      </c>
      <c r="M136" s="1343">
        <v>1420.6999999999998</v>
      </c>
      <c r="N136" s="1355"/>
      <c r="O136" s="1343">
        <v>2685551.33</v>
      </c>
      <c r="P136" s="1343">
        <v>0.7</v>
      </c>
      <c r="Q136" s="1343">
        <v>9.2100000000000009</v>
      </c>
      <c r="R136" s="1343">
        <v>1931.4399999999996</v>
      </c>
      <c r="S136" s="1346">
        <v>4504.74</v>
      </c>
    </row>
    <row r="137" spans="1:19" x14ac:dyDescent="0.2">
      <c r="A137" s="453">
        <f t="shared" si="2"/>
        <v>2015.07</v>
      </c>
      <c r="B137" s="1345">
        <v>12.273084806944411</v>
      </c>
      <c r="C137" s="1343">
        <v>0</v>
      </c>
      <c r="D137" s="1343">
        <v>13.338169349674615</v>
      </c>
      <c r="E137" s="1355"/>
      <c r="F137" s="1343">
        <v>5.2906233441195623</v>
      </c>
      <c r="G137" s="1343">
        <v>14.5</v>
      </c>
      <c r="H137" s="1343">
        <v>9.99</v>
      </c>
      <c r="I137" s="1343">
        <v>15.001628187414868</v>
      </c>
      <c r="J137" s="1344">
        <v>13.70596971864199</v>
      </c>
      <c r="K137" s="1345">
        <v>1861.6400000000003</v>
      </c>
      <c r="L137" s="1343">
        <v>0</v>
      </c>
      <c r="M137" s="1343">
        <v>1343.02</v>
      </c>
      <c r="N137" s="1355"/>
      <c r="O137" s="1343">
        <v>2785527.1999999997</v>
      </c>
      <c r="P137" s="1343">
        <v>0.3</v>
      </c>
      <c r="Q137" s="1343">
        <v>0.6</v>
      </c>
      <c r="R137" s="1343">
        <v>2048.29</v>
      </c>
      <c r="S137" s="1346">
        <v>4516.3100000000004</v>
      </c>
    </row>
    <row r="138" spans="1:19" x14ac:dyDescent="0.2">
      <c r="A138" s="453">
        <f t="shared" si="2"/>
        <v>2015.08</v>
      </c>
      <c r="B138" s="1345">
        <v>12.47719169044424</v>
      </c>
      <c r="C138" s="1343">
        <v>12.09</v>
      </c>
      <c r="D138" s="1343">
        <v>13.662313974318451</v>
      </c>
      <c r="E138" s="1355"/>
      <c r="F138" s="1343">
        <v>5.2914463326377801</v>
      </c>
      <c r="G138" s="1343">
        <v>14.5</v>
      </c>
      <c r="H138" s="1343">
        <v>11.29</v>
      </c>
      <c r="I138" s="1343">
        <v>15.275483547946475</v>
      </c>
      <c r="J138" s="1344">
        <v>14.027056002691554</v>
      </c>
      <c r="K138" s="1345">
        <v>1773.3799999999997</v>
      </c>
      <c r="L138" s="1343">
        <v>39</v>
      </c>
      <c r="M138" s="1343">
        <v>1328.5799999999997</v>
      </c>
      <c r="N138" s="1355"/>
      <c r="O138" s="1343">
        <v>2720760.7</v>
      </c>
      <c r="P138" s="1343">
        <v>0.5</v>
      </c>
      <c r="Q138" s="1343">
        <v>1</v>
      </c>
      <c r="R138" s="1343">
        <v>2057.1899999999996</v>
      </c>
      <c r="S138" s="1346">
        <v>4577.28</v>
      </c>
    </row>
    <row r="139" spans="1:19" x14ac:dyDescent="0.2">
      <c r="A139" s="453">
        <f t="shared" si="2"/>
        <v>2015.09</v>
      </c>
      <c r="B139" s="1345">
        <v>12.492194521904844</v>
      </c>
      <c r="C139" s="1343">
        <v>0</v>
      </c>
      <c r="D139" s="1343">
        <v>13.800246411878319</v>
      </c>
      <c r="E139" s="1355"/>
      <c r="F139" s="1343">
        <v>5.5854955913082902</v>
      </c>
      <c r="G139" s="1343">
        <v>14.500000000000002</v>
      </c>
      <c r="H139" s="1343">
        <v>11.29</v>
      </c>
      <c r="I139" s="1343">
        <v>15.322759017651578</v>
      </c>
      <c r="J139" s="1344">
        <v>14.034026634441298</v>
      </c>
      <c r="K139" s="1345">
        <v>1857.5799999999997</v>
      </c>
      <c r="L139" s="1343">
        <v>0</v>
      </c>
      <c r="M139" s="1343">
        <v>1392.7899999999997</v>
      </c>
      <c r="N139" s="1355"/>
      <c r="O139" s="1343">
        <v>2681373.7000000002</v>
      </c>
      <c r="P139" s="1343">
        <v>0.8</v>
      </c>
      <c r="Q139" s="1343">
        <v>1</v>
      </c>
      <c r="R139" s="1343">
        <v>2084.7999999999997</v>
      </c>
      <c r="S139" s="1346">
        <v>4534.7300000000005</v>
      </c>
    </row>
    <row r="140" spans="1:19" x14ac:dyDescent="0.2">
      <c r="A140" s="453">
        <f t="shared" si="2"/>
        <v>2015.1</v>
      </c>
      <c r="B140" s="1345">
        <v>12.513397353096874</v>
      </c>
      <c r="C140" s="1343">
        <v>13.969999999999999</v>
      </c>
      <c r="D140" s="1343">
        <v>13.835272861305642</v>
      </c>
      <c r="E140" s="1355"/>
      <c r="F140" s="1343">
        <v>5.5851077484724501</v>
      </c>
      <c r="G140" s="1343">
        <v>14.500000000000002</v>
      </c>
      <c r="H140" s="1343">
        <v>11.29</v>
      </c>
      <c r="I140" s="1343">
        <v>15.338813749956062</v>
      </c>
      <c r="J140" s="1344">
        <v>14.037950802371617</v>
      </c>
      <c r="K140" s="1345">
        <v>1889.0000000000005</v>
      </c>
      <c r="L140" s="1343">
        <v>11.08</v>
      </c>
      <c r="M140" s="1343">
        <v>1437.9100000000003</v>
      </c>
      <c r="N140" s="1355"/>
      <c r="O140" s="1343">
        <v>2799236.9</v>
      </c>
      <c r="P140" s="1343">
        <v>0.4</v>
      </c>
      <c r="Q140" s="1343">
        <v>0.5</v>
      </c>
      <c r="R140" s="1343">
        <v>2276.08</v>
      </c>
      <c r="S140" s="1346">
        <v>4690.47</v>
      </c>
    </row>
    <row r="141" spans="1:19" x14ac:dyDescent="0.2">
      <c r="A141" s="453">
        <f t="shared" si="2"/>
        <v>2015.11</v>
      </c>
      <c r="B141" s="1345">
        <v>12.962871402016559</v>
      </c>
      <c r="C141" s="1343">
        <v>0</v>
      </c>
      <c r="D141" s="1343">
        <v>14.340600038073486</v>
      </c>
      <c r="E141" s="1355"/>
      <c r="F141" s="1343">
        <v>5.5946905323469096</v>
      </c>
      <c r="G141" s="1343">
        <v>14.500000000000002</v>
      </c>
      <c r="H141" s="1343">
        <v>11.000602910602909</v>
      </c>
      <c r="I141" s="1343">
        <v>15.954741752054172</v>
      </c>
      <c r="J141" s="1344">
        <v>14.571433384562129</v>
      </c>
      <c r="K141" s="1345">
        <v>1775.3000000000002</v>
      </c>
      <c r="L141" s="1343">
        <v>0</v>
      </c>
      <c r="M141" s="1343">
        <v>1313.25</v>
      </c>
      <c r="N141" s="1355"/>
      <c r="O141" s="1343">
        <v>2639014.0999999996</v>
      </c>
      <c r="P141" s="1343">
        <v>0.2</v>
      </c>
      <c r="Q141" s="1343">
        <v>144.30000000000001</v>
      </c>
      <c r="R141" s="1343">
        <v>2157.8099999999995</v>
      </c>
      <c r="S141" s="1346">
        <v>4535.2099999999991</v>
      </c>
    </row>
    <row r="142" spans="1:19" x14ac:dyDescent="0.2">
      <c r="A142" s="453">
        <f t="shared" si="2"/>
        <v>2015.12</v>
      </c>
      <c r="B142" s="1345">
        <v>12.265680105673297</v>
      </c>
      <c r="C142" s="1343">
        <v>14.015795551753634</v>
      </c>
      <c r="D142" s="1343">
        <v>14.312568614344139</v>
      </c>
      <c r="E142" s="1355"/>
      <c r="F142" s="1343">
        <v>5.6821283992516989</v>
      </c>
      <c r="G142" s="1343">
        <v>14.5</v>
      </c>
      <c r="H142" s="1343">
        <v>11.29</v>
      </c>
      <c r="I142" s="1343">
        <v>15.899454362769729</v>
      </c>
      <c r="J142" s="1344">
        <v>14.472097074662184</v>
      </c>
      <c r="K142" s="1345">
        <v>2407.4199999999996</v>
      </c>
      <c r="L142" s="1343">
        <v>46.760000000000005</v>
      </c>
      <c r="M142" s="1343">
        <v>1525.9199999999998</v>
      </c>
      <c r="N142" s="1355"/>
      <c r="O142" s="1343">
        <v>2697093.5999999996</v>
      </c>
      <c r="P142" s="1343">
        <v>0.3</v>
      </c>
      <c r="Q142" s="1343">
        <v>144.19999999999999</v>
      </c>
      <c r="R142" s="1343">
        <v>2448.33</v>
      </c>
      <c r="S142" s="1346">
        <v>5206.9199999999983</v>
      </c>
    </row>
    <row r="143" spans="1:19" x14ac:dyDescent="0.2">
      <c r="A143" s="453">
        <f t="shared" si="2"/>
        <v>2016.01</v>
      </c>
      <c r="B143" s="1345">
        <v>13.164487813596049</v>
      </c>
      <c r="C143" s="1343">
        <v>15.29</v>
      </c>
      <c r="D143" s="1343">
        <v>15.145320298411418</v>
      </c>
      <c r="E143" s="1355"/>
      <c r="F143" s="1343">
        <v>5.6938397629933659</v>
      </c>
      <c r="G143" s="1343">
        <v>15.39</v>
      </c>
      <c r="H143" s="1343">
        <v>0</v>
      </c>
      <c r="I143" s="1343">
        <v>16.872069938614608</v>
      </c>
      <c r="J143" s="1344">
        <v>15.275816295636304</v>
      </c>
      <c r="K143" s="1345">
        <v>2238.15</v>
      </c>
      <c r="L143" s="1343">
        <v>14.76</v>
      </c>
      <c r="M143" s="1343">
        <v>1336.41</v>
      </c>
      <c r="N143" s="1355"/>
      <c r="O143" s="1343">
        <v>2469635.5</v>
      </c>
      <c r="P143" s="1343">
        <v>0.8</v>
      </c>
      <c r="Q143" s="1343">
        <v>0</v>
      </c>
      <c r="R143" s="1343">
        <v>2062.38</v>
      </c>
      <c r="S143" s="1346">
        <v>4624.0599999999995</v>
      </c>
    </row>
    <row r="144" spans="1:19" x14ac:dyDescent="0.2">
      <c r="A144" s="453">
        <f t="shared" si="2"/>
        <v>2016.02</v>
      </c>
      <c r="B144" s="1345">
        <v>12.890762754456308</v>
      </c>
      <c r="C144" s="1343">
        <v>15.29</v>
      </c>
      <c r="D144" s="1343">
        <v>15.176724196972808</v>
      </c>
      <c r="E144" s="1355"/>
      <c r="F144" s="1343">
        <v>5.6958568867581709</v>
      </c>
      <c r="G144" s="1343">
        <v>15.39</v>
      </c>
      <c r="H144" s="1343">
        <v>0</v>
      </c>
      <c r="I144" s="1343">
        <v>16.900557985382168</v>
      </c>
      <c r="J144" s="1344">
        <v>15.295295056162471</v>
      </c>
      <c r="K144" s="1345">
        <v>2725.9100000000003</v>
      </c>
      <c r="L144" s="1343">
        <v>13.31</v>
      </c>
      <c r="M144" s="1343">
        <v>1314.09</v>
      </c>
      <c r="N144" s="1355"/>
      <c r="O144" s="1343">
        <v>2317798.0999999996</v>
      </c>
      <c r="P144" s="1343">
        <v>0.2</v>
      </c>
      <c r="Q144" s="1343">
        <v>0</v>
      </c>
      <c r="R144" s="1343">
        <v>2057.7599999999998</v>
      </c>
      <c r="S144" s="1346">
        <v>4675.72</v>
      </c>
    </row>
    <row r="145" spans="1:19" x14ac:dyDescent="0.2">
      <c r="A145" s="453">
        <f t="shared" si="2"/>
        <v>2016.03</v>
      </c>
      <c r="B145" s="1345">
        <v>13.635434856992028</v>
      </c>
      <c r="C145" s="1343">
        <v>15.29</v>
      </c>
      <c r="D145" s="1343">
        <v>16.151607799066486</v>
      </c>
      <c r="E145" s="1355"/>
      <c r="F145" s="1343">
        <v>6.1795787590819984</v>
      </c>
      <c r="G145" s="1343">
        <v>16.39</v>
      </c>
      <c r="H145" s="1343">
        <v>0</v>
      </c>
      <c r="I145" s="1343">
        <v>17.923983547514997</v>
      </c>
      <c r="J145" s="1344">
        <v>16.292500792025496</v>
      </c>
      <c r="K145" s="1345">
        <v>3068.7099999999996</v>
      </c>
      <c r="L145" s="1343">
        <v>20.97</v>
      </c>
      <c r="M145" s="1343">
        <v>1450.43</v>
      </c>
      <c r="N145" s="1355"/>
      <c r="O145" s="1343">
        <v>2515484.5</v>
      </c>
      <c r="P145" s="1343">
        <v>0.8</v>
      </c>
      <c r="Q145" s="1343">
        <v>0</v>
      </c>
      <c r="R145" s="1343">
        <v>2160.16</v>
      </c>
      <c r="S145" s="1346">
        <v>4829.3900000000003</v>
      </c>
    </row>
    <row r="146" spans="1:19" x14ac:dyDescent="0.2">
      <c r="A146" s="453">
        <f t="shared" si="2"/>
        <v>2016.04</v>
      </c>
      <c r="B146" s="1345">
        <v>14.353979330510185</v>
      </c>
      <c r="C146" s="1343">
        <v>17.48</v>
      </c>
      <c r="D146" s="1343">
        <v>17.136236278060895</v>
      </c>
      <c r="E146" s="1355"/>
      <c r="F146" s="1343">
        <v>9.6946840334102831</v>
      </c>
      <c r="G146" s="1343">
        <v>17.39</v>
      </c>
      <c r="H146" s="1343">
        <v>17.39</v>
      </c>
      <c r="I146" s="1343">
        <v>19.253212443703791</v>
      </c>
      <c r="J146" s="1344">
        <v>17.387859848064892</v>
      </c>
      <c r="K146" s="1345">
        <v>2975.4</v>
      </c>
      <c r="L146" s="1343">
        <v>8.65</v>
      </c>
      <c r="M146" s="1343">
        <v>1438.3899999999996</v>
      </c>
      <c r="N146" s="1355"/>
      <c r="O146" s="1343">
        <v>2485079.2000000002</v>
      </c>
      <c r="P146" s="1343">
        <v>0.9</v>
      </c>
      <c r="Q146" s="1343">
        <v>5.2</v>
      </c>
      <c r="R146" s="1343">
        <v>1896.2199999999996</v>
      </c>
      <c r="S146" s="1346">
        <v>4509.82</v>
      </c>
    </row>
    <row r="147" spans="1:19" x14ac:dyDescent="0.2">
      <c r="A147" s="453">
        <f t="shared" si="2"/>
        <v>2016.05</v>
      </c>
      <c r="B147" s="1345">
        <v>14.967158425671958</v>
      </c>
      <c r="C147" s="1343">
        <v>18.98</v>
      </c>
      <c r="D147" s="1343">
        <v>18.445058575085039</v>
      </c>
      <c r="E147" s="1355"/>
      <c r="F147" s="1343">
        <v>9.7738852033889323</v>
      </c>
      <c r="G147" s="1343">
        <v>17.39</v>
      </c>
      <c r="H147" s="1343">
        <v>0</v>
      </c>
      <c r="I147" s="1343">
        <v>20.807364642050711</v>
      </c>
      <c r="J147" s="1344">
        <v>18.78856958507696</v>
      </c>
      <c r="K147" s="1345">
        <v>3394.2099999999996</v>
      </c>
      <c r="L147" s="1343">
        <v>11.05</v>
      </c>
      <c r="M147" s="1343">
        <v>1496.3700000000001</v>
      </c>
      <c r="N147" s="1355"/>
      <c r="O147" s="1343">
        <v>2542923.5</v>
      </c>
      <c r="P147" s="1343">
        <v>2.2000000000000002</v>
      </c>
      <c r="Q147" s="1343">
        <v>0</v>
      </c>
      <c r="R147" s="1343">
        <v>1846.77</v>
      </c>
      <c r="S147" s="1346">
        <v>4595.3100000000004</v>
      </c>
    </row>
    <row r="148" spans="1:19" x14ac:dyDescent="0.2">
      <c r="A148" s="453">
        <f t="shared" si="2"/>
        <v>2016.06</v>
      </c>
      <c r="B148" s="1345">
        <v>15.406788296301904</v>
      </c>
      <c r="C148" s="1343">
        <v>14.949640883977899</v>
      </c>
      <c r="D148" s="1343">
        <v>18.62393618258567</v>
      </c>
      <c r="E148" s="1355"/>
      <c r="F148" s="1343">
        <v>10.647445108436727</v>
      </c>
      <c r="G148" s="1343">
        <v>17.39</v>
      </c>
      <c r="H148" s="1343">
        <v>13.989999999999998</v>
      </c>
      <c r="I148" s="1343">
        <v>20.833122390403318</v>
      </c>
      <c r="J148" s="1344">
        <v>18.793229349241113</v>
      </c>
      <c r="K148" s="1345">
        <v>2906.09</v>
      </c>
      <c r="L148" s="1343">
        <v>50.68</v>
      </c>
      <c r="M148" s="1343">
        <v>1461.6699999999998</v>
      </c>
      <c r="N148" s="1355"/>
      <c r="O148" s="1343">
        <v>2549025.6000000006</v>
      </c>
      <c r="P148" s="1343">
        <v>1</v>
      </c>
      <c r="Q148" s="1343">
        <v>72.400000000000006</v>
      </c>
      <c r="R148" s="1343">
        <v>1961.5099999999998</v>
      </c>
      <c r="S148" s="1346">
        <v>4524.4100000000017</v>
      </c>
    </row>
    <row r="149" spans="1:19" x14ac:dyDescent="0.2">
      <c r="A149" s="453">
        <f t="shared" si="2"/>
        <v>2016.07</v>
      </c>
      <c r="B149" s="1345">
        <v>15.656631841108393</v>
      </c>
      <c r="C149" s="1343">
        <v>15.009293450232081</v>
      </c>
      <c r="D149" s="1343">
        <v>18.583195619876367</v>
      </c>
      <c r="E149" s="1355"/>
      <c r="F149" s="1343">
        <v>10.650813596480981</v>
      </c>
      <c r="G149" s="1343">
        <v>17.39</v>
      </c>
      <c r="H149" s="1343">
        <v>11.032368064952639</v>
      </c>
      <c r="I149" s="1343">
        <v>20.801669376820033</v>
      </c>
      <c r="J149" s="1344">
        <v>18.742406160510583</v>
      </c>
      <c r="K149" s="1345">
        <v>2389.0499999999997</v>
      </c>
      <c r="L149" s="1343">
        <v>19.39</v>
      </c>
      <c r="M149" s="1343">
        <v>1507.72</v>
      </c>
      <c r="N149" s="1355"/>
      <c r="O149" s="1343">
        <v>2503400.6999999997</v>
      </c>
      <c r="P149" s="1343">
        <v>1.5</v>
      </c>
      <c r="Q149" s="1343">
        <v>36.949999999999996</v>
      </c>
      <c r="R149" s="1343">
        <v>2146.2499999999995</v>
      </c>
      <c r="S149" s="1346">
        <v>4672.3399999999992</v>
      </c>
    </row>
    <row r="150" spans="1:19" x14ac:dyDescent="0.2">
      <c r="A150" s="453">
        <f t="shared" si="2"/>
        <v>2016.08</v>
      </c>
      <c r="B150" s="1345">
        <v>15.54399846294873</v>
      </c>
      <c r="C150" s="1343">
        <v>18.98</v>
      </c>
      <c r="D150" s="1343">
        <v>18.585575227241897</v>
      </c>
      <c r="E150" s="1355"/>
      <c r="F150" s="1343">
        <v>10.643402930975718</v>
      </c>
      <c r="G150" s="1343">
        <v>17.39</v>
      </c>
      <c r="H150" s="1343">
        <v>13.990000000000002</v>
      </c>
      <c r="I150" s="1343">
        <v>20.815766288615098</v>
      </c>
      <c r="J150" s="1344">
        <v>18.773483770675302</v>
      </c>
      <c r="K150" s="1345">
        <v>3239.9700000000003</v>
      </c>
      <c r="L150" s="1343">
        <v>14.73</v>
      </c>
      <c r="M150" s="1343">
        <v>1621.62</v>
      </c>
      <c r="N150" s="1355"/>
      <c r="O150" s="1343">
        <v>2508782.2999999998</v>
      </c>
      <c r="P150" s="1343">
        <v>1.3</v>
      </c>
      <c r="Q150" s="1343">
        <v>0.69</v>
      </c>
      <c r="R150" s="1343">
        <v>2145.21</v>
      </c>
      <c r="S150" s="1346">
        <v>4824.5999999999985</v>
      </c>
    </row>
    <row r="151" spans="1:19" x14ac:dyDescent="0.2">
      <c r="A151" s="453">
        <f t="shared" si="2"/>
        <v>2016.09</v>
      </c>
      <c r="B151" s="1345">
        <v>15.474338357812041</v>
      </c>
      <c r="C151" s="1343">
        <v>18.192075471698114</v>
      </c>
      <c r="D151" s="1343">
        <v>18.687742232480939</v>
      </c>
      <c r="E151" s="1355"/>
      <c r="F151" s="1343">
        <v>10.744675601291222</v>
      </c>
      <c r="G151" s="1343">
        <v>17.39</v>
      </c>
      <c r="H151" s="1343">
        <v>0</v>
      </c>
      <c r="I151" s="1343">
        <v>20.859171916487579</v>
      </c>
      <c r="J151" s="1344">
        <v>18.843092338379019</v>
      </c>
      <c r="K151" s="1345">
        <v>3624.9199999999996</v>
      </c>
      <c r="L151" s="1343">
        <v>15.370000000000001</v>
      </c>
      <c r="M151" s="1343">
        <v>1542.3199999999997</v>
      </c>
      <c r="N151" s="1355"/>
      <c r="O151" s="1343">
        <v>2414337.6</v>
      </c>
      <c r="P151" s="1343">
        <v>0.8</v>
      </c>
      <c r="Q151" s="1343">
        <v>0</v>
      </c>
      <c r="R151" s="1343">
        <v>2173.0900000000006</v>
      </c>
      <c r="S151" s="1346">
        <v>4597.33</v>
      </c>
    </row>
    <row r="152" spans="1:19" x14ac:dyDescent="0.2">
      <c r="A152" s="453">
        <f t="shared" si="2"/>
        <v>2016.1</v>
      </c>
      <c r="B152" s="1345">
        <v>15.524603172570549</v>
      </c>
      <c r="C152" s="1343">
        <v>15.406212040490143</v>
      </c>
      <c r="D152" s="1343">
        <v>18.583311760378091</v>
      </c>
      <c r="E152" s="1355"/>
      <c r="F152" s="1343">
        <v>10.69881983822073</v>
      </c>
      <c r="G152" s="1343">
        <v>17.39</v>
      </c>
      <c r="H152" s="1343">
        <v>0</v>
      </c>
      <c r="I152" s="1343">
        <v>20.852772640012617</v>
      </c>
      <c r="J152" s="1344">
        <v>18.840031480963106</v>
      </c>
      <c r="K152" s="1345">
        <v>3123.6499999999996</v>
      </c>
      <c r="L152" s="1343">
        <v>56.31</v>
      </c>
      <c r="M152" s="1343">
        <v>1603.86</v>
      </c>
      <c r="N152" s="1355"/>
      <c r="O152" s="1343">
        <v>2417281.2999999998</v>
      </c>
      <c r="P152" s="1343">
        <v>1.1000000000000001</v>
      </c>
      <c r="Q152" s="1343">
        <v>0</v>
      </c>
      <c r="R152" s="1343">
        <v>2281.58</v>
      </c>
      <c r="S152" s="1346">
        <v>4787.0199999999995</v>
      </c>
    </row>
    <row r="153" spans="1:19" x14ac:dyDescent="0.2">
      <c r="A153" s="453">
        <f t="shared" si="2"/>
        <v>2016.11</v>
      </c>
      <c r="B153" s="1345">
        <v>15.475639567425842</v>
      </c>
      <c r="C153" s="1343">
        <v>12.900907372400757</v>
      </c>
      <c r="D153" s="1343">
        <v>18.578427829172472</v>
      </c>
      <c r="E153" s="1355"/>
      <c r="F153" s="1343">
        <v>10.69701210327541</v>
      </c>
      <c r="G153" s="1343">
        <v>17.39</v>
      </c>
      <c r="H153" s="1343">
        <v>0</v>
      </c>
      <c r="I153" s="1343">
        <v>20.85885653274628</v>
      </c>
      <c r="J153" s="1344">
        <v>18.814604417756811</v>
      </c>
      <c r="K153" s="1345">
        <v>3340.9300000000007</v>
      </c>
      <c r="L153" s="1343">
        <v>58.19</v>
      </c>
      <c r="M153" s="1343">
        <v>1578.2</v>
      </c>
      <c r="N153" s="1355"/>
      <c r="O153" s="1343">
        <v>2297708.6</v>
      </c>
      <c r="P153" s="1343">
        <v>0.8</v>
      </c>
      <c r="Q153" s="1343">
        <v>0</v>
      </c>
      <c r="R153" s="1343">
        <v>2271.2500000000005</v>
      </c>
      <c r="S153" s="1346">
        <v>4663</v>
      </c>
    </row>
    <row r="154" spans="1:19" x14ac:dyDescent="0.2">
      <c r="A154" s="453">
        <f t="shared" si="2"/>
        <v>2016.12</v>
      </c>
      <c r="B154" s="1345">
        <v>15.271514192224565</v>
      </c>
      <c r="C154" s="1343">
        <v>15.312811735941322</v>
      </c>
      <c r="D154" s="1343">
        <v>18.685304455154576</v>
      </c>
      <c r="E154" s="1355"/>
      <c r="F154" s="1343">
        <v>10.703801967366038</v>
      </c>
      <c r="G154" s="1343">
        <v>0</v>
      </c>
      <c r="H154" s="1343">
        <v>0</v>
      </c>
      <c r="I154" s="1343">
        <v>20.859608427064956</v>
      </c>
      <c r="J154" s="1344">
        <v>18.700438424480119</v>
      </c>
      <c r="K154" s="1345">
        <v>3474.7899999999995</v>
      </c>
      <c r="L154" s="1343">
        <v>24.54</v>
      </c>
      <c r="M154" s="1343">
        <v>1701.4</v>
      </c>
      <c r="N154" s="1355"/>
      <c r="O154" s="1343">
        <v>2348093.7999999998</v>
      </c>
      <c r="P154" s="1343">
        <v>0</v>
      </c>
      <c r="Q154" s="1343">
        <v>0</v>
      </c>
      <c r="R154" s="1343">
        <v>2619.1799999999998</v>
      </c>
      <c r="S154" s="1346">
        <v>5369.9100000000008</v>
      </c>
    </row>
    <row r="155" spans="1:19" x14ac:dyDescent="0.2">
      <c r="A155" s="453">
        <f t="shared" si="2"/>
        <v>2017.01</v>
      </c>
      <c r="B155" s="1345">
        <v>16.320006111947222</v>
      </c>
      <c r="C155" s="1343">
        <v>12.717950612286204</v>
      </c>
      <c r="D155" s="1343">
        <v>20.113379785772779</v>
      </c>
      <c r="E155" s="1355"/>
      <c r="F155" s="1343">
        <v>10.704159430498887</v>
      </c>
      <c r="G155" s="1343">
        <v>20</v>
      </c>
      <c r="H155" s="1343">
        <v>0</v>
      </c>
      <c r="I155" s="1343">
        <v>22.070263443607107</v>
      </c>
      <c r="J155" s="1344">
        <v>20.010507180069315</v>
      </c>
      <c r="K155" s="1345">
        <v>3043.2199999999984</v>
      </c>
      <c r="L155" s="1343">
        <v>98.81</v>
      </c>
      <c r="M155" s="1343">
        <v>1550.6900000000003</v>
      </c>
      <c r="N155" s="1355"/>
      <c r="O155" s="1343">
        <v>2080993.3</v>
      </c>
      <c r="P155" s="1343">
        <v>1.2</v>
      </c>
      <c r="Q155" s="1343">
        <v>0</v>
      </c>
      <c r="R155" s="1343">
        <v>2192.1199999999994</v>
      </c>
      <c r="S155" s="1346">
        <v>4633.6600000000017</v>
      </c>
    </row>
    <row r="156" spans="1:19" x14ac:dyDescent="0.2">
      <c r="A156" s="453">
        <f t="shared" si="2"/>
        <v>2017.02</v>
      </c>
      <c r="B156" s="1345">
        <v>16.756261432195185</v>
      </c>
      <c r="C156" s="1343">
        <v>13.504242023474953</v>
      </c>
      <c r="D156" s="1343">
        <v>20.314676780864474</v>
      </c>
      <c r="E156" s="1355"/>
      <c r="F156" s="1343">
        <v>10.705890833250711</v>
      </c>
      <c r="G156" s="1343">
        <v>20</v>
      </c>
      <c r="H156" s="1343">
        <v>0</v>
      </c>
      <c r="I156" s="1343">
        <v>22.463665986924692</v>
      </c>
      <c r="J156" s="1344">
        <v>20.182834980535855</v>
      </c>
      <c r="K156" s="1345">
        <v>2448.1300000000006</v>
      </c>
      <c r="L156" s="1343">
        <v>60.49</v>
      </c>
      <c r="M156" s="1343">
        <v>1432.31</v>
      </c>
      <c r="N156" s="1355"/>
      <c r="O156" s="1343">
        <v>1926539.0000000002</v>
      </c>
      <c r="P156" s="1343">
        <v>1</v>
      </c>
      <c r="Q156" s="1343">
        <v>0</v>
      </c>
      <c r="R156" s="1343">
        <v>2142.9699999999998</v>
      </c>
      <c r="S156" s="1346">
        <v>4333.6100000000006</v>
      </c>
    </row>
    <row r="157" spans="1:19" x14ac:dyDescent="0.2">
      <c r="A157" s="453">
        <f t="shared" si="2"/>
        <v>2017.03</v>
      </c>
      <c r="B157" s="1345">
        <v>16.614788257078015</v>
      </c>
      <c r="C157" s="1343">
        <v>10.182748244734201</v>
      </c>
      <c r="D157" s="1343">
        <v>19.876218648867312</v>
      </c>
      <c r="E157" s="1355"/>
      <c r="F157" s="1343">
        <v>10.705912480100269</v>
      </c>
      <c r="G157" s="1343">
        <v>20</v>
      </c>
      <c r="H157" s="1343">
        <v>0</v>
      </c>
      <c r="I157" s="1343">
        <v>22.487164573559248</v>
      </c>
      <c r="J157" s="1344">
        <v>20.371533030812959</v>
      </c>
      <c r="K157" s="1345">
        <v>3348.3999999999996</v>
      </c>
      <c r="L157" s="1343">
        <v>149.55000000000001</v>
      </c>
      <c r="M157" s="1343">
        <v>1779.8400000000001</v>
      </c>
      <c r="N157" s="1355"/>
      <c r="O157" s="1343">
        <v>2255432.1999999997</v>
      </c>
      <c r="P157" s="1343">
        <v>0.7</v>
      </c>
      <c r="Q157" s="1343">
        <v>0</v>
      </c>
      <c r="R157" s="1343">
        <v>2440.5499999999997</v>
      </c>
      <c r="S157" s="1346">
        <v>4896.6400000000012</v>
      </c>
    </row>
    <row r="158" spans="1:19" x14ac:dyDescent="0.2">
      <c r="A158" s="453">
        <f t="shared" si="2"/>
        <v>2017.04</v>
      </c>
      <c r="B158" s="1345">
        <v>16.327097023914689</v>
      </c>
      <c r="C158" s="1343">
        <v>20.69</v>
      </c>
      <c r="D158" s="1343">
        <v>19.564347180555639</v>
      </c>
      <c r="E158" s="1355"/>
      <c r="F158" s="1343">
        <v>10.9287813717681</v>
      </c>
      <c r="G158" s="1343">
        <v>0</v>
      </c>
      <c r="H158" s="1343">
        <v>0</v>
      </c>
      <c r="I158" s="1343">
        <v>22.456334355239647</v>
      </c>
      <c r="J158" s="1344">
        <v>20.289144559927593</v>
      </c>
      <c r="K158" s="1345">
        <v>3113.1499999999992</v>
      </c>
      <c r="L158" s="1343">
        <v>20.76</v>
      </c>
      <c r="M158" s="1343">
        <v>1636.67</v>
      </c>
      <c r="N158" s="1355"/>
      <c r="O158" s="1343">
        <v>2166490.0999999996</v>
      </c>
      <c r="P158" s="1343">
        <v>0</v>
      </c>
      <c r="Q158" s="1343">
        <v>0</v>
      </c>
      <c r="R158" s="1343">
        <v>2345.29</v>
      </c>
      <c r="S158" s="1346">
        <v>4574.0200000000004</v>
      </c>
    </row>
    <row r="159" spans="1:19" x14ac:dyDescent="0.2">
      <c r="A159" s="453">
        <f t="shared" si="2"/>
        <v>2017.05</v>
      </c>
      <c r="B159" s="1345">
        <v>16.013238068100868</v>
      </c>
      <c r="C159" s="1343">
        <v>13.044565422026984</v>
      </c>
      <c r="D159" s="1343">
        <v>19.653003240521191</v>
      </c>
      <c r="E159" s="1355"/>
      <c r="F159" s="1343">
        <v>10.918435587768716</v>
      </c>
      <c r="G159" s="1343">
        <v>23</v>
      </c>
      <c r="H159" s="1343">
        <v>0</v>
      </c>
      <c r="I159" s="1343">
        <v>22.477416888340056</v>
      </c>
      <c r="J159" s="1344">
        <v>20.244973794753754</v>
      </c>
      <c r="K159" s="1345">
        <v>3509.5</v>
      </c>
      <c r="L159" s="1343">
        <v>95.61</v>
      </c>
      <c r="M159" s="1343">
        <v>1771.3200000000004</v>
      </c>
      <c r="N159" s="1355"/>
      <c r="O159" s="1343">
        <v>2230558.5</v>
      </c>
      <c r="P159" s="1343">
        <v>1.2</v>
      </c>
      <c r="Q159" s="1343">
        <v>0</v>
      </c>
      <c r="R159" s="1343">
        <v>2364.5899999999997</v>
      </c>
      <c r="S159" s="1346">
        <v>4613.579999999999</v>
      </c>
    </row>
    <row r="160" spans="1:19" x14ac:dyDescent="0.2">
      <c r="A160" s="453">
        <f t="shared" si="2"/>
        <v>2017.06</v>
      </c>
      <c r="B160" s="1345">
        <v>16.189887711392284</v>
      </c>
      <c r="C160" s="1343">
        <v>13.917717133364974</v>
      </c>
      <c r="D160" s="1343">
        <v>19.656864143503217</v>
      </c>
      <c r="E160" s="1355"/>
      <c r="F160" s="1343">
        <v>11.023819765426824</v>
      </c>
      <c r="G160" s="1343">
        <v>23</v>
      </c>
      <c r="H160" s="1343">
        <v>0</v>
      </c>
      <c r="I160" s="1343">
        <v>22.477949235531831</v>
      </c>
      <c r="J160" s="1344">
        <v>20.290600284828464</v>
      </c>
      <c r="K160" s="1345">
        <v>3230.9599999999996</v>
      </c>
      <c r="L160" s="1343">
        <v>105.35000000000001</v>
      </c>
      <c r="M160" s="1343">
        <v>1709.23</v>
      </c>
      <c r="N160" s="1355"/>
      <c r="O160" s="1343">
        <v>2272450.8000000003</v>
      </c>
      <c r="P160" s="1343">
        <v>0.6</v>
      </c>
      <c r="Q160" s="1343">
        <v>0</v>
      </c>
      <c r="R160" s="1343">
        <v>2432.4100000000003</v>
      </c>
      <c r="S160" s="1346">
        <v>4522.0200000000004</v>
      </c>
    </row>
    <row r="161" spans="1:19" x14ac:dyDescent="0.2">
      <c r="A161" s="453">
        <f t="shared" si="2"/>
        <v>2017.07</v>
      </c>
      <c r="B161" s="1345">
        <v>16.716104075609842</v>
      </c>
      <c r="C161" s="1343">
        <v>15.458434723171564</v>
      </c>
      <c r="D161" s="1343">
        <v>20.662837146531785</v>
      </c>
      <c r="E161" s="1355"/>
      <c r="F161" s="1343">
        <v>11.046452039541219</v>
      </c>
      <c r="G161" s="1343">
        <v>23</v>
      </c>
      <c r="H161" s="1343">
        <v>17</v>
      </c>
      <c r="I161" s="1343">
        <v>24.004510469999307</v>
      </c>
      <c r="J161" s="1344">
        <v>21.933022137558119</v>
      </c>
      <c r="K161" s="1345">
        <v>3479.9700000000003</v>
      </c>
      <c r="L161" s="1343">
        <v>87.78</v>
      </c>
      <c r="M161" s="1343">
        <v>1733.89</v>
      </c>
      <c r="N161" s="1355"/>
      <c r="O161" s="1343">
        <v>2239263.4</v>
      </c>
      <c r="P161" s="1343">
        <v>0.6</v>
      </c>
      <c r="Q161" s="1343">
        <v>505.85</v>
      </c>
      <c r="R161" s="1343">
        <v>2455.11</v>
      </c>
      <c r="S161" s="1346">
        <v>4225.8500000000004</v>
      </c>
    </row>
    <row r="162" spans="1:19" x14ac:dyDescent="0.2">
      <c r="A162" s="453">
        <f t="shared" si="2"/>
        <v>2017.08</v>
      </c>
      <c r="B162" s="1345">
        <v>16.774232454112536</v>
      </c>
      <c r="C162" s="1343">
        <v>17.383776564632484</v>
      </c>
      <c r="D162" s="1343">
        <v>20.596678142640894</v>
      </c>
      <c r="E162" s="1355"/>
      <c r="F162" s="1343">
        <v>11.054858741163153</v>
      </c>
      <c r="G162" s="1343">
        <v>23</v>
      </c>
      <c r="H162" s="1343">
        <v>17.350000000000001</v>
      </c>
      <c r="I162" s="1343">
        <v>24.067815293945216</v>
      </c>
      <c r="J162" s="1344">
        <v>22.003077293924591</v>
      </c>
      <c r="K162" s="1345">
        <v>3460.64</v>
      </c>
      <c r="L162" s="1343">
        <v>51.29</v>
      </c>
      <c r="M162" s="1343">
        <v>1829.9099999999999</v>
      </c>
      <c r="N162" s="1355"/>
      <c r="O162" s="1343">
        <v>2291300.9</v>
      </c>
      <c r="P162" s="1343">
        <v>0.8</v>
      </c>
      <c r="Q162" s="1343">
        <v>471.93</v>
      </c>
      <c r="R162" s="1343">
        <v>2592.66</v>
      </c>
      <c r="S162" s="1346">
        <v>4314.4399999999996</v>
      </c>
    </row>
    <row r="163" spans="1:19" x14ac:dyDescent="0.2">
      <c r="A163" s="453">
        <f t="shared" si="2"/>
        <v>2017.09</v>
      </c>
      <c r="B163" s="1345">
        <v>17.684321072146634</v>
      </c>
      <c r="C163" s="1343">
        <v>18.590338476854157</v>
      </c>
      <c r="D163" s="1343">
        <v>20.748590425098687</v>
      </c>
      <c r="E163" s="1355"/>
      <c r="F163" s="1343">
        <v>11.05750088158006</v>
      </c>
      <c r="G163" s="1343">
        <v>23</v>
      </c>
      <c r="H163" s="1343">
        <v>0</v>
      </c>
      <c r="I163" s="1343">
        <v>24.056796582523692</v>
      </c>
      <c r="J163" s="1344">
        <v>21.72899288570369</v>
      </c>
      <c r="K163" s="1345">
        <v>3287.6099999999997</v>
      </c>
      <c r="L163" s="1343">
        <v>40.18</v>
      </c>
      <c r="M163" s="1343">
        <v>1841.69</v>
      </c>
      <c r="N163" s="1355"/>
      <c r="O163" s="1343">
        <v>2201161.4</v>
      </c>
      <c r="P163" s="1343">
        <v>0.6</v>
      </c>
      <c r="Q163" s="1343">
        <v>0</v>
      </c>
      <c r="R163" s="1343">
        <v>2679.1699999999996</v>
      </c>
      <c r="S163" s="1346">
        <v>4769.2699999999986</v>
      </c>
    </row>
    <row r="164" spans="1:19" x14ac:dyDescent="0.2">
      <c r="A164" s="453">
        <f t="shared" si="2"/>
        <v>2017.1</v>
      </c>
      <c r="B164" s="1345">
        <v>18.374508330121209</v>
      </c>
      <c r="C164" s="1343">
        <v>23.990000000000002</v>
      </c>
      <c r="D164" s="1343">
        <v>22.535946689221351</v>
      </c>
      <c r="E164" s="1355"/>
      <c r="F164" s="1343">
        <v>11.655077702804279</v>
      </c>
      <c r="G164" s="1343">
        <v>0</v>
      </c>
      <c r="H164" s="1343">
        <v>0</v>
      </c>
      <c r="I164" s="1343">
        <v>26.895104606274121</v>
      </c>
      <c r="J164" s="1344">
        <v>23.655153495909406</v>
      </c>
      <c r="K164" s="1345">
        <v>3268.8599999999992</v>
      </c>
      <c r="L164" s="1343">
        <v>22.47</v>
      </c>
      <c r="M164" s="1343">
        <v>1974.46</v>
      </c>
      <c r="N164" s="1355"/>
      <c r="O164" s="1343">
        <v>2195146</v>
      </c>
      <c r="P164" s="1343">
        <v>0</v>
      </c>
      <c r="Q164" s="1343">
        <v>0</v>
      </c>
      <c r="R164" s="1343">
        <v>2668.1000000000004</v>
      </c>
      <c r="S164" s="1346">
        <v>4961.369999999999</v>
      </c>
    </row>
    <row r="165" spans="1:19" x14ac:dyDescent="0.2">
      <c r="A165" s="453">
        <f t="shared" si="2"/>
        <v>2017.11</v>
      </c>
      <c r="B165" s="1345">
        <v>18.441668011829911</v>
      </c>
      <c r="C165" s="1343">
        <v>24.69</v>
      </c>
      <c r="D165" s="1343">
        <v>22.46383181822678</v>
      </c>
      <c r="E165" s="1355"/>
      <c r="F165" s="1343">
        <v>11.666654331526574</v>
      </c>
      <c r="G165" s="1343">
        <v>0</v>
      </c>
      <c r="H165" s="1343">
        <v>0</v>
      </c>
      <c r="I165" s="1343">
        <v>26.590278275506321</v>
      </c>
      <c r="J165" s="1344">
        <v>23.492825951752348</v>
      </c>
      <c r="K165" s="1345">
        <v>3543.5600000000004</v>
      </c>
      <c r="L165" s="1343">
        <v>19.899999999999999</v>
      </c>
      <c r="M165" s="1343">
        <v>2021.8600000000004</v>
      </c>
      <c r="N165" s="1355"/>
      <c r="O165" s="1343">
        <v>2124283.4000000004</v>
      </c>
      <c r="P165" s="1343">
        <v>0</v>
      </c>
      <c r="Q165" s="1343">
        <v>0</v>
      </c>
      <c r="R165" s="1343">
        <v>2578.3800000000006</v>
      </c>
      <c r="S165" s="1346">
        <v>4855.7799999999988</v>
      </c>
    </row>
    <row r="166" spans="1:19" x14ac:dyDescent="0.2">
      <c r="A166" s="453">
        <f t="shared" si="2"/>
        <v>2017.12</v>
      </c>
      <c r="B166" s="1345">
        <v>19.837084057165352</v>
      </c>
      <c r="C166" s="1343">
        <v>23.99</v>
      </c>
      <c r="D166" s="1343">
        <v>23.861753691619189</v>
      </c>
      <c r="E166" s="1355"/>
      <c r="F166" s="1343">
        <v>12.589954629088298</v>
      </c>
      <c r="G166" s="1343">
        <v>0</v>
      </c>
      <c r="H166" s="1343">
        <v>0</v>
      </c>
      <c r="I166" s="1343">
        <v>28.136565782757526</v>
      </c>
      <c r="J166" s="1344">
        <v>24.679811654831681</v>
      </c>
      <c r="K166" s="1345">
        <v>3453.8400000000006</v>
      </c>
      <c r="L166" s="1343">
        <v>23.65</v>
      </c>
      <c r="M166" s="1343">
        <v>2028.92</v>
      </c>
      <c r="N166" s="1355"/>
      <c r="O166" s="1343">
        <v>2157241.2000000002</v>
      </c>
      <c r="P166" s="1343">
        <v>0</v>
      </c>
      <c r="Q166" s="1343">
        <v>0</v>
      </c>
      <c r="R166" s="1343">
        <v>2801.57</v>
      </c>
      <c r="S166" s="1346">
        <v>5387.9799999999987</v>
      </c>
    </row>
    <row r="167" spans="1:19" x14ac:dyDescent="0.2">
      <c r="A167" s="453">
        <f t="shared" si="2"/>
        <v>2018.01</v>
      </c>
      <c r="B167" s="1345">
        <v>21.0451785534542</v>
      </c>
      <c r="C167" s="1343">
        <v>26.88</v>
      </c>
      <c r="D167" s="1343">
        <v>25.302187472090743</v>
      </c>
      <c r="E167" s="1355"/>
      <c r="F167" s="1343">
        <v>12.841632731399271</v>
      </c>
      <c r="G167" s="1343">
        <v>27</v>
      </c>
      <c r="H167" s="1343">
        <v>0</v>
      </c>
      <c r="I167" s="1343">
        <v>29.275654262889873</v>
      </c>
      <c r="J167" s="1344">
        <v>26.015597380173446</v>
      </c>
      <c r="K167" s="1345">
        <v>2682.389999999999</v>
      </c>
      <c r="L167" s="1343">
        <v>18.440000000000001</v>
      </c>
      <c r="M167" s="1343">
        <v>1791.5199999999998</v>
      </c>
      <c r="N167" s="1355"/>
      <c r="O167" s="1343">
        <v>1955939.6</v>
      </c>
      <c r="P167" s="1343">
        <v>1.2</v>
      </c>
      <c r="Q167" s="1343">
        <v>0</v>
      </c>
      <c r="R167" s="1343">
        <v>2430.9799999999996</v>
      </c>
      <c r="S167" s="1346">
        <v>4621.68</v>
      </c>
    </row>
    <row r="168" spans="1:19" x14ac:dyDescent="0.2">
      <c r="A168" s="453">
        <f t="shared" si="2"/>
        <v>2018.02</v>
      </c>
      <c r="B168" s="1345">
        <v>21.061432801231135</v>
      </c>
      <c r="C168" s="1343">
        <v>26.88</v>
      </c>
      <c r="D168" s="1343">
        <v>26.343370630809446</v>
      </c>
      <c r="E168" s="1355"/>
      <c r="F168" s="1343">
        <v>12.819097153955472</v>
      </c>
      <c r="G168" s="1343">
        <v>27</v>
      </c>
      <c r="H168" s="1343">
        <v>0</v>
      </c>
      <c r="I168" s="1343">
        <v>30.237427704266555</v>
      </c>
      <c r="J168" s="1344">
        <v>26.562741542572006</v>
      </c>
      <c r="K168" s="1345">
        <v>2735.6899999999996</v>
      </c>
      <c r="L168" s="1343">
        <v>21.93</v>
      </c>
      <c r="M168" s="1343">
        <v>1652.48</v>
      </c>
      <c r="N168" s="1355"/>
      <c r="O168" s="1343">
        <v>1809486.8</v>
      </c>
      <c r="P168" s="1343">
        <v>1.4</v>
      </c>
      <c r="Q168" s="1343">
        <v>0</v>
      </c>
      <c r="R168" s="1343">
        <v>2289.9</v>
      </c>
      <c r="S168" s="1346">
        <v>4581.1799999999994</v>
      </c>
    </row>
    <row r="169" spans="1:19" x14ac:dyDescent="0.2">
      <c r="A169" s="453">
        <f t="shared" si="2"/>
        <v>2018.03</v>
      </c>
      <c r="B169" s="1345">
        <v>21.179224851649099</v>
      </c>
      <c r="C169" s="1343">
        <v>26.39</v>
      </c>
      <c r="D169" s="1343">
        <v>25.767561280652483</v>
      </c>
      <c r="E169" s="1355"/>
      <c r="F169" s="1343">
        <v>12.838215535828118</v>
      </c>
      <c r="G169" s="1343">
        <v>0</v>
      </c>
      <c r="H169" s="1343">
        <v>0</v>
      </c>
      <c r="I169" s="1343">
        <v>30.005907928878138</v>
      </c>
      <c r="J169" s="1344">
        <v>26.614919687299889</v>
      </c>
      <c r="K169" s="1345">
        <v>3786.6299999999997</v>
      </c>
      <c r="L169" s="1343">
        <v>19.39</v>
      </c>
      <c r="M169" s="1343">
        <v>2054.8900000000003</v>
      </c>
      <c r="N169" s="1355"/>
      <c r="O169" s="1343">
        <v>2064783.4</v>
      </c>
      <c r="P169" s="1343">
        <v>0</v>
      </c>
      <c r="Q169" s="1343">
        <v>0</v>
      </c>
      <c r="R169" s="1343">
        <v>2612.9799999999996</v>
      </c>
      <c r="S169" s="1346">
        <v>5169.170000000001</v>
      </c>
    </row>
    <row r="170" spans="1:19" x14ac:dyDescent="0.2">
      <c r="A170" s="453">
        <f t="shared" si="2"/>
        <v>2018.04</v>
      </c>
      <c r="B170" s="1345">
        <v>21.381794647329627</v>
      </c>
      <c r="C170" s="1343">
        <v>28.55</v>
      </c>
      <c r="D170" s="1343">
        <v>26.913977434733955</v>
      </c>
      <c r="E170" s="1355"/>
      <c r="F170" s="1343">
        <v>14.661125118579026</v>
      </c>
      <c r="G170" s="1343">
        <v>0</v>
      </c>
      <c r="H170" s="1343">
        <v>0</v>
      </c>
      <c r="I170" s="1343">
        <v>31.305750407392878</v>
      </c>
      <c r="J170" s="1344">
        <v>28.549431632905002</v>
      </c>
      <c r="K170" s="1345">
        <v>4192.2999999999993</v>
      </c>
      <c r="L170" s="1343">
        <v>23.51</v>
      </c>
      <c r="M170" s="1343">
        <v>1956.9900000000002</v>
      </c>
      <c r="N170" s="1355"/>
      <c r="O170" s="1343">
        <v>1966831.8</v>
      </c>
      <c r="P170" s="1343">
        <v>0</v>
      </c>
      <c r="Q170" s="1343">
        <v>0</v>
      </c>
      <c r="R170" s="1343">
        <v>2423.9500000000003</v>
      </c>
      <c r="S170" s="1346">
        <v>4900.5300000000007</v>
      </c>
    </row>
    <row r="171" spans="1:19" x14ac:dyDescent="0.2">
      <c r="A171" s="453">
        <f t="shared" si="2"/>
        <v>2018.05</v>
      </c>
      <c r="B171" s="1345">
        <v>22.436181665802994</v>
      </c>
      <c r="C171" s="1343">
        <v>30.28</v>
      </c>
      <c r="D171" s="1343">
        <v>26.975331460055095</v>
      </c>
      <c r="E171" s="1355"/>
      <c r="F171" s="1343">
        <v>14.617188961187669</v>
      </c>
      <c r="G171" s="1343">
        <v>0</v>
      </c>
      <c r="H171" s="1343">
        <v>0</v>
      </c>
      <c r="I171" s="1343">
        <v>31.211391647394912</v>
      </c>
      <c r="J171" s="1344">
        <v>27.619743733607208</v>
      </c>
      <c r="K171" s="1345">
        <v>3126.18</v>
      </c>
      <c r="L171" s="1343">
        <v>21.79</v>
      </c>
      <c r="M171" s="1343">
        <v>1815</v>
      </c>
      <c r="N171" s="1355"/>
      <c r="O171" s="1343">
        <v>2036164.7000000002</v>
      </c>
      <c r="P171" s="1343">
        <v>0</v>
      </c>
      <c r="Q171" s="1343">
        <v>0</v>
      </c>
      <c r="R171" s="1343">
        <v>2572.85</v>
      </c>
      <c r="S171" s="1346">
        <v>5150.8900000000003</v>
      </c>
    </row>
    <row r="172" spans="1:19" x14ac:dyDescent="0.2">
      <c r="A172" s="453">
        <f t="shared" si="2"/>
        <v>2018.06</v>
      </c>
      <c r="B172" s="1345">
        <v>23.479764103512441</v>
      </c>
      <c r="C172" s="1343">
        <v>32.89</v>
      </c>
      <c r="D172" s="1343">
        <v>28.609465039304926</v>
      </c>
      <c r="E172" s="1355"/>
      <c r="F172" s="1343">
        <v>14.579263004707098</v>
      </c>
      <c r="G172" s="1343">
        <v>0</v>
      </c>
      <c r="H172" s="1343">
        <v>0</v>
      </c>
      <c r="I172" s="1343">
        <v>32.792479977663717</v>
      </c>
      <c r="J172" s="1344">
        <v>29.458229281694738</v>
      </c>
      <c r="K172" s="1345">
        <v>2595.63</v>
      </c>
      <c r="L172" s="1343">
        <v>27.42</v>
      </c>
      <c r="M172" s="1343">
        <v>1691.8999999999999</v>
      </c>
      <c r="N172" s="1355"/>
      <c r="O172" s="1343">
        <v>1987380.4000000001</v>
      </c>
      <c r="P172" s="1343">
        <v>0</v>
      </c>
      <c r="Q172" s="1343">
        <v>0</v>
      </c>
      <c r="R172" s="1343">
        <v>2614.5800000000004</v>
      </c>
      <c r="S172" s="1346">
        <v>4527.88</v>
      </c>
    </row>
    <row r="173" spans="1:19" x14ac:dyDescent="0.2">
      <c r="A173" s="453">
        <f t="shared" si="2"/>
        <v>2018.07</v>
      </c>
      <c r="B173" s="1345">
        <v>27.353852589238169</v>
      </c>
      <c r="C173" s="1343">
        <v>36.89</v>
      </c>
      <c r="D173" s="1343">
        <v>31.560927451647238</v>
      </c>
      <c r="E173" s="1355"/>
      <c r="F173" s="1343">
        <v>14.56370907082302</v>
      </c>
      <c r="G173" s="1343">
        <v>0</v>
      </c>
      <c r="H173" s="1343">
        <v>0</v>
      </c>
      <c r="I173" s="1343">
        <v>36.036185133823906</v>
      </c>
      <c r="J173" s="1344">
        <v>31.724980469375332</v>
      </c>
      <c r="K173" s="1345">
        <v>2272.29</v>
      </c>
      <c r="L173" s="1343">
        <v>15.43</v>
      </c>
      <c r="M173" s="1343">
        <v>1823.0599999999997</v>
      </c>
      <c r="N173" s="1355"/>
      <c r="O173" s="1343">
        <v>2045017.2999999998</v>
      </c>
      <c r="P173" s="1343">
        <v>0</v>
      </c>
      <c r="Q173" s="1343">
        <v>0</v>
      </c>
      <c r="R173" s="1343">
        <v>2401.29</v>
      </c>
      <c r="S173" s="1346">
        <v>4997.2800000000007</v>
      </c>
    </row>
    <row r="174" spans="1:19" x14ac:dyDescent="0.2">
      <c r="A174" s="453">
        <f t="shared" si="2"/>
        <v>2018.08</v>
      </c>
      <c r="B174" s="1345">
        <v>28.594718923456572</v>
      </c>
      <c r="C174" s="1343">
        <v>38.79</v>
      </c>
      <c r="D174" s="1343">
        <v>33.505671098356174</v>
      </c>
      <c r="E174" s="1355"/>
      <c r="F174" s="1343">
        <v>15.326761597260385</v>
      </c>
      <c r="G174" s="1343">
        <v>0</v>
      </c>
      <c r="H174" s="1343">
        <v>33.65</v>
      </c>
      <c r="I174" s="1343">
        <v>38.67945972994908</v>
      </c>
      <c r="J174" s="1344">
        <v>33.620340568790148</v>
      </c>
      <c r="K174" s="1345">
        <v>2763.66</v>
      </c>
      <c r="L174" s="1343">
        <v>19.55</v>
      </c>
      <c r="M174" s="1343">
        <v>2048.88</v>
      </c>
      <c r="N174" s="1355"/>
      <c r="O174" s="1343">
        <v>2120005</v>
      </c>
      <c r="P174" s="1343">
        <v>0</v>
      </c>
      <c r="Q174" s="1343">
        <v>240</v>
      </c>
      <c r="R174" s="1343">
        <v>2378.0700000000002</v>
      </c>
      <c r="S174" s="1346">
        <v>5189.2600000000011</v>
      </c>
    </row>
    <row r="175" spans="1:19" x14ac:dyDescent="0.2">
      <c r="A175" s="453">
        <f t="shared" si="2"/>
        <v>2018.09</v>
      </c>
      <c r="B175" s="1345">
        <v>34.076018986573921</v>
      </c>
      <c r="C175" s="1343">
        <v>38.479999999999997</v>
      </c>
      <c r="D175" s="1343">
        <v>39.859538265220458</v>
      </c>
      <c r="E175" s="1355"/>
      <c r="F175" s="1343">
        <v>15.331367709219879</v>
      </c>
      <c r="G175" s="1343">
        <v>39</v>
      </c>
      <c r="H175" s="1343">
        <v>0</v>
      </c>
      <c r="I175" s="1343">
        <v>45.34555066258504</v>
      </c>
      <c r="J175" s="1344">
        <v>39.805216524187351</v>
      </c>
      <c r="K175" s="1345">
        <v>1978.24</v>
      </c>
      <c r="L175" s="1343">
        <v>14.87</v>
      </c>
      <c r="M175" s="1343">
        <v>1786.74</v>
      </c>
      <c r="N175" s="1355"/>
      <c r="O175" s="1343">
        <v>1966902</v>
      </c>
      <c r="P175" s="1343">
        <v>5</v>
      </c>
      <c r="Q175" s="1343">
        <v>0</v>
      </c>
      <c r="R175" s="1343">
        <v>1966.5400000000002</v>
      </c>
      <c r="S175" s="1346">
        <v>4883.7500000000018</v>
      </c>
    </row>
    <row r="176" spans="1:19" x14ac:dyDescent="0.2">
      <c r="A176" s="453">
        <f t="shared" si="2"/>
        <v>2018.1</v>
      </c>
      <c r="B176" s="1345">
        <v>35.279740694358651</v>
      </c>
      <c r="C176" s="1343">
        <v>44.99</v>
      </c>
      <c r="D176" s="1343">
        <v>40.649252759584243</v>
      </c>
      <c r="E176" s="1355"/>
      <c r="F176" s="1343">
        <v>19.498996136571368</v>
      </c>
      <c r="G176" s="1343">
        <v>0</v>
      </c>
      <c r="H176" s="1343">
        <v>0</v>
      </c>
      <c r="I176" s="1343">
        <v>46.602915356826976</v>
      </c>
      <c r="J176" s="1344">
        <v>40.823233009289432</v>
      </c>
      <c r="K176" s="1345">
        <v>2363.62</v>
      </c>
      <c r="L176" s="1343">
        <v>19.399999999999999</v>
      </c>
      <c r="M176" s="1343">
        <v>1800.0899999999997</v>
      </c>
      <c r="N176" s="1355"/>
      <c r="O176" s="1343">
        <v>2081156.5999999999</v>
      </c>
      <c r="P176" s="1343">
        <v>0</v>
      </c>
      <c r="Q176" s="1343">
        <v>0</v>
      </c>
      <c r="R176" s="1343">
        <v>1876.8199999999997</v>
      </c>
      <c r="S176" s="1346">
        <v>5325.4100000000008</v>
      </c>
    </row>
    <row r="177" spans="1:19" x14ac:dyDescent="0.2">
      <c r="A177" s="453">
        <f t="shared" si="2"/>
        <v>2018.11</v>
      </c>
      <c r="B177" s="1345">
        <v>36.200005179669795</v>
      </c>
      <c r="C177" s="1343">
        <v>46.29</v>
      </c>
      <c r="D177" s="1343">
        <v>41.565946340074724</v>
      </c>
      <c r="E177" s="1355"/>
      <c r="F177" s="1343">
        <v>20.350922084241187</v>
      </c>
      <c r="G177" s="1343">
        <v>0</v>
      </c>
      <c r="H177" s="1343">
        <v>0</v>
      </c>
      <c r="I177" s="1343">
        <v>47.321811435336436</v>
      </c>
      <c r="J177" s="1344">
        <v>41.718099025813338</v>
      </c>
      <c r="K177" s="1345">
        <v>2471.2000000000003</v>
      </c>
      <c r="L177" s="1343">
        <v>15.91</v>
      </c>
      <c r="M177" s="1343">
        <v>1721.2099999999998</v>
      </c>
      <c r="N177" s="1355"/>
      <c r="O177" s="1343">
        <v>1954041.42</v>
      </c>
      <c r="P177" s="1343">
        <v>0</v>
      </c>
      <c r="Q177" s="1343">
        <v>0</v>
      </c>
      <c r="R177" s="1343">
        <v>1824.5199999999998</v>
      </c>
      <c r="S177" s="1346">
        <v>5151.99</v>
      </c>
    </row>
    <row r="178" spans="1:19" x14ac:dyDescent="0.2">
      <c r="A178" s="453">
        <f t="shared" si="2"/>
        <v>2018.12</v>
      </c>
      <c r="B178" s="1345">
        <v>36.142882523857757</v>
      </c>
      <c r="C178" s="1343">
        <v>46.29</v>
      </c>
      <c r="D178" s="1343">
        <v>42.408699973812759</v>
      </c>
      <c r="E178" s="1355"/>
      <c r="F178" s="1343">
        <v>20.511758679293717</v>
      </c>
      <c r="G178" s="1343">
        <v>0</v>
      </c>
      <c r="H178" s="1343">
        <v>0</v>
      </c>
      <c r="I178" s="1343">
        <v>46.125897181421216</v>
      </c>
      <c r="J178" s="1344">
        <v>41.03353363635707</v>
      </c>
      <c r="K178" s="1345">
        <v>3001.1200000000003</v>
      </c>
      <c r="L178" s="1343">
        <v>14.44</v>
      </c>
      <c r="M178" s="1343">
        <v>1756.58</v>
      </c>
      <c r="N178" s="1355"/>
      <c r="O178" s="1343">
        <v>2031458.5000000002</v>
      </c>
      <c r="P178" s="1343">
        <v>0</v>
      </c>
      <c r="Q178" s="1343">
        <v>0</v>
      </c>
      <c r="R178" s="1343">
        <v>2065.58</v>
      </c>
      <c r="S178" s="1346">
        <v>5552.920000000001</v>
      </c>
    </row>
    <row r="179" spans="1:19" x14ac:dyDescent="0.2">
      <c r="A179" s="453">
        <f t="shared" si="2"/>
        <v>2019.01</v>
      </c>
      <c r="B179" s="1345">
        <v>35.547513387340388</v>
      </c>
      <c r="C179" s="1343">
        <v>0</v>
      </c>
      <c r="D179" s="1343">
        <v>41.768156921500264</v>
      </c>
      <c r="E179" s="1355"/>
      <c r="F179" s="1343">
        <v>20.501703683854046</v>
      </c>
      <c r="G179" s="1343">
        <v>0</v>
      </c>
      <c r="H179" s="1343">
        <v>0</v>
      </c>
      <c r="I179" s="1343">
        <v>45.634921207810748</v>
      </c>
      <c r="J179" s="1344">
        <v>40.242793640207779</v>
      </c>
      <c r="K179" s="1345">
        <v>2476.2200000000003</v>
      </c>
      <c r="L179" s="1343">
        <v>0</v>
      </c>
      <c r="M179" s="1343">
        <v>1795.4200000000003</v>
      </c>
      <c r="N179" s="1355"/>
      <c r="O179" s="1343">
        <v>1803184.9000000001</v>
      </c>
      <c r="P179" s="1343">
        <v>0</v>
      </c>
      <c r="Q179" s="1343">
        <v>0</v>
      </c>
      <c r="R179" s="1343">
        <v>1884.0700000000002</v>
      </c>
      <c r="S179" s="1346">
        <v>4888.21</v>
      </c>
    </row>
    <row r="180" spans="1:19" x14ac:dyDescent="0.2">
      <c r="A180" s="453">
        <f t="shared" si="2"/>
        <v>2019.02</v>
      </c>
      <c r="B180" s="1345">
        <v>36.828924475016947</v>
      </c>
      <c r="C180" s="1343">
        <v>0</v>
      </c>
      <c r="D180" s="1343">
        <v>42.431760687281198</v>
      </c>
      <c r="E180" s="1355"/>
      <c r="F180" s="1343">
        <v>20.54944805923606</v>
      </c>
      <c r="G180" s="1343">
        <v>0</v>
      </c>
      <c r="H180" s="1343">
        <v>0</v>
      </c>
      <c r="I180" s="1343">
        <v>46.230494113745642</v>
      </c>
      <c r="J180" s="1344">
        <v>40.892139958937264</v>
      </c>
      <c r="K180" s="1345">
        <v>2535.3200000000006</v>
      </c>
      <c r="L180" s="1343">
        <v>0</v>
      </c>
      <c r="M180" s="1343">
        <v>1699.4499999999994</v>
      </c>
      <c r="N180" s="1355"/>
      <c r="O180" s="1343">
        <v>1723166.7999999998</v>
      </c>
      <c r="P180" s="1343">
        <v>0</v>
      </c>
      <c r="Q180" s="1343">
        <v>0</v>
      </c>
      <c r="R180" s="1343">
        <v>1748.9900000000005</v>
      </c>
      <c r="S180" s="1346">
        <v>4919.3</v>
      </c>
    </row>
    <row r="181" spans="1:19" x14ac:dyDescent="0.2">
      <c r="A181" s="453">
        <f t="shared" si="2"/>
        <v>2019.03</v>
      </c>
      <c r="B181" s="1345">
        <v>38.401107097497814</v>
      </c>
      <c r="C181" s="1343">
        <v>0</v>
      </c>
      <c r="D181" s="1343">
        <v>45.716430022355617</v>
      </c>
      <c r="E181" s="1355"/>
      <c r="F181" s="1343">
        <v>20.62964564418963</v>
      </c>
      <c r="G181" s="1343">
        <v>0</v>
      </c>
      <c r="H181" s="1343">
        <v>0</v>
      </c>
      <c r="I181" s="1343">
        <v>49.425625251813059</v>
      </c>
      <c r="J181" s="1344">
        <v>43.719824220579042</v>
      </c>
      <c r="K181" s="1345">
        <v>3031.35</v>
      </c>
      <c r="L181" s="1343">
        <v>0</v>
      </c>
      <c r="M181" s="1343">
        <v>1762.4200000000003</v>
      </c>
      <c r="N181" s="1355"/>
      <c r="O181" s="1343">
        <v>1905319.4</v>
      </c>
      <c r="P181" s="1343">
        <v>0</v>
      </c>
      <c r="Q181" s="1343">
        <v>0</v>
      </c>
      <c r="R181" s="1343">
        <v>1985.6</v>
      </c>
      <c r="S181" s="1346">
        <v>5446.03</v>
      </c>
    </row>
    <row r="182" spans="1:19" x14ac:dyDescent="0.2">
      <c r="A182" s="453">
        <f t="shared" si="2"/>
        <v>2019.04</v>
      </c>
      <c r="B182" s="1345">
        <v>40.270307918652591</v>
      </c>
      <c r="C182" s="1343">
        <v>0</v>
      </c>
      <c r="D182" s="1343">
        <v>47.347961321950606</v>
      </c>
      <c r="E182" s="1355"/>
      <c r="F182" s="1343">
        <v>23.487901770496563</v>
      </c>
      <c r="G182" s="1343">
        <v>0</v>
      </c>
      <c r="H182" s="1343">
        <v>0</v>
      </c>
      <c r="I182" s="1343">
        <v>51.128552003842827</v>
      </c>
      <c r="J182" s="1344">
        <v>45.446175643265356</v>
      </c>
      <c r="K182" s="1345">
        <v>3262.55</v>
      </c>
      <c r="L182" s="1343">
        <v>0</v>
      </c>
      <c r="M182" s="1343">
        <v>1664.5099999999998</v>
      </c>
      <c r="N182" s="1355"/>
      <c r="O182" s="1343">
        <v>1855507.7000000002</v>
      </c>
      <c r="P182" s="1343">
        <v>0</v>
      </c>
      <c r="Q182" s="1343">
        <v>0</v>
      </c>
      <c r="R182" s="1343">
        <v>1831.9800000000005</v>
      </c>
      <c r="S182" s="1346">
        <v>5065.949999999998</v>
      </c>
    </row>
    <row r="183" spans="1:19" x14ac:dyDescent="0.2">
      <c r="A183" s="453">
        <f t="shared" si="2"/>
        <v>2019.05</v>
      </c>
      <c r="B183" s="1345">
        <v>41.86412308541037</v>
      </c>
      <c r="C183" s="1343">
        <v>0</v>
      </c>
      <c r="D183" s="1343">
        <v>48.12867498373361</v>
      </c>
      <c r="E183" s="1355"/>
      <c r="F183" s="1343">
        <v>23.330790747396925</v>
      </c>
      <c r="G183" s="1343">
        <v>0</v>
      </c>
      <c r="H183" s="1343">
        <v>0</v>
      </c>
      <c r="I183" s="1343">
        <v>51.34258048194296</v>
      </c>
      <c r="J183" s="1344">
        <v>45.581992224683347</v>
      </c>
      <c r="K183" s="1345">
        <v>3226.54</v>
      </c>
      <c r="L183" s="1343">
        <v>0</v>
      </c>
      <c r="M183" s="1343">
        <v>1767.4500000000005</v>
      </c>
      <c r="N183" s="1355"/>
      <c r="O183" s="1343">
        <v>1996195</v>
      </c>
      <c r="P183" s="1343">
        <v>0</v>
      </c>
      <c r="Q183" s="1343">
        <v>0</v>
      </c>
      <c r="R183" s="1343">
        <v>1897.3199999999997</v>
      </c>
      <c r="S183" s="1346">
        <v>5494.31</v>
      </c>
    </row>
    <row r="184" spans="1:19" x14ac:dyDescent="0.2">
      <c r="A184" s="453">
        <f t="shared" si="2"/>
        <v>2019.06</v>
      </c>
      <c r="B184" s="1345">
        <v>41.136820760186914</v>
      </c>
      <c r="C184" s="1343">
        <v>0</v>
      </c>
      <c r="D184" s="1343">
        <v>48.468805379697393</v>
      </c>
      <c r="E184" s="1355"/>
      <c r="F184" s="1343">
        <v>24.006065127325961</v>
      </c>
      <c r="G184" s="1343">
        <v>0</v>
      </c>
      <c r="H184" s="1343">
        <v>0</v>
      </c>
      <c r="I184" s="1343">
        <v>51.944863586004402</v>
      </c>
      <c r="J184" s="1344">
        <v>46.12387992911205</v>
      </c>
      <c r="K184" s="1345">
        <v>2862.9800000000009</v>
      </c>
      <c r="L184" s="1343">
        <v>0</v>
      </c>
      <c r="M184" s="1343">
        <v>1600.0899999999997</v>
      </c>
      <c r="N184" s="1355"/>
      <c r="O184" s="1343">
        <v>1938375.3</v>
      </c>
      <c r="P184" s="1343">
        <v>0</v>
      </c>
      <c r="Q184" s="1343">
        <v>0</v>
      </c>
      <c r="R184" s="1343">
        <v>1832.29</v>
      </c>
      <c r="S184" s="1346">
        <v>5061.51</v>
      </c>
    </row>
    <row r="185" spans="1:19" x14ac:dyDescent="0.2">
      <c r="A185" s="453">
        <f t="shared" si="2"/>
        <v>2019.07</v>
      </c>
      <c r="B185" s="1345">
        <v>41.634656042863448</v>
      </c>
      <c r="C185" s="1343">
        <v>43.79</v>
      </c>
      <c r="D185" s="1343">
        <v>49.272047295399652</v>
      </c>
      <c r="E185" s="1355"/>
      <c r="F185" s="1343">
        <v>24.141170633003924</v>
      </c>
      <c r="G185" s="1343">
        <v>0</v>
      </c>
      <c r="H185" s="1343">
        <v>54.88</v>
      </c>
      <c r="I185" s="1343">
        <v>53.226511226163375</v>
      </c>
      <c r="J185" s="1344">
        <v>47.220080784755247</v>
      </c>
      <c r="K185" s="1345">
        <v>3620.8000000000006</v>
      </c>
      <c r="L185" s="1343">
        <v>29.62</v>
      </c>
      <c r="M185" s="1343">
        <v>1780.3</v>
      </c>
      <c r="N185" s="1355"/>
      <c r="O185" s="1343">
        <v>2046535.5000000002</v>
      </c>
      <c r="P185" s="1343">
        <v>0</v>
      </c>
      <c r="Q185" s="1343">
        <v>8.58</v>
      </c>
      <c r="R185" s="1343">
        <v>1945.0100000000002</v>
      </c>
      <c r="S185" s="1346">
        <v>5222.5200000000004</v>
      </c>
    </row>
    <row r="186" spans="1:19" x14ac:dyDescent="0.2">
      <c r="A186" s="453">
        <f t="shared" si="2"/>
        <v>2019.08</v>
      </c>
      <c r="B186" s="1345">
        <v>42.162544902748678</v>
      </c>
      <c r="C186" s="1360"/>
      <c r="D186" s="1343">
        <v>49.184436246932627</v>
      </c>
      <c r="E186" s="1355"/>
      <c r="F186" s="1343">
        <v>24.090041321478623</v>
      </c>
      <c r="G186" s="1343">
        <v>0</v>
      </c>
      <c r="H186" s="1343">
        <v>0</v>
      </c>
      <c r="I186" s="1343">
        <v>53.283308742305152</v>
      </c>
      <c r="J186" s="1344">
        <v>47.28560683836325</v>
      </c>
      <c r="K186" s="1345">
        <v>3182.9900000000002</v>
      </c>
      <c r="L186" s="1360"/>
      <c r="M186" s="1343">
        <v>1866.42</v>
      </c>
      <c r="N186" s="1355"/>
      <c r="O186" s="1343">
        <v>2102151.2999999998</v>
      </c>
      <c r="P186" s="1343">
        <v>0</v>
      </c>
      <c r="Q186" s="1343">
        <v>0</v>
      </c>
      <c r="R186" s="1343">
        <v>2054.9500000000003</v>
      </c>
      <c r="S186" s="1346">
        <v>5423.5200000000023</v>
      </c>
    </row>
    <row r="187" spans="1:19" x14ac:dyDescent="0.2">
      <c r="A187" s="453">
        <f t="shared" si="2"/>
        <v>2019.09</v>
      </c>
      <c r="B187" s="1345">
        <v>46.449930059092331</v>
      </c>
      <c r="C187" s="1360"/>
      <c r="D187" s="1343">
        <v>51.473675222004303</v>
      </c>
      <c r="E187" s="1355"/>
      <c r="F187" s="1343">
        <v>24.238390823249127</v>
      </c>
      <c r="G187" s="1343">
        <v>0</v>
      </c>
      <c r="H187" s="1343">
        <v>0</v>
      </c>
      <c r="I187" s="1343">
        <v>55.308497646680216</v>
      </c>
      <c r="J187" s="1344">
        <v>49.655544898657816</v>
      </c>
      <c r="K187" s="1345">
        <v>2000.2599999999998</v>
      </c>
      <c r="L187" s="1360"/>
      <c r="M187" s="1343">
        <v>1641.8600000000001</v>
      </c>
      <c r="N187" s="1355"/>
      <c r="O187" s="1343">
        <v>1962193.4</v>
      </c>
      <c r="P187" s="1343">
        <v>0</v>
      </c>
      <c r="Q187" s="1343">
        <v>0</v>
      </c>
      <c r="R187" s="1343">
        <v>1988.6800000000003</v>
      </c>
      <c r="S187" s="1346">
        <v>5082.7800000000007</v>
      </c>
    </row>
    <row r="188" spans="1:19" x14ac:dyDescent="0.2">
      <c r="A188" s="453">
        <f t="shared" si="2"/>
        <v>2019.1</v>
      </c>
      <c r="B188" s="1345">
        <v>47.6875499420605</v>
      </c>
      <c r="C188" s="1360"/>
      <c r="D188" s="1343">
        <v>52.001716547875375</v>
      </c>
      <c r="E188" s="1355"/>
      <c r="F188" s="1343">
        <v>24.919078133389551</v>
      </c>
      <c r="G188" s="1343">
        <v>0</v>
      </c>
      <c r="H188" s="1343">
        <v>0</v>
      </c>
      <c r="I188" s="1343">
        <v>55.7724013199769</v>
      </c>
      <c r="J188" s="1344">
        <v>50.111471073798931</v>
      </c>
      <c r="K188" s="1345">
        <v>2235.09</v>
      </c>
      <c r="L188" s="1360"/>
      <c r="M188" s="1343">
        <v>1797.2700000000004</v>
      </c>
      <c r="N188" s="1355"/>
      <c r="O188" s="1343">
        <v>2047188.8</v>
      </c>
      <c r="P188" s="1343">
        <v>0</v>
      </c>
      <c r="Q188" s="1343">
        <v>0</v>
      </c>
      <c r="R188" s="1343">
        <v>2042.4599999999998</v>
      </c>
      <c r="S188" s="1346">
        <v>5403.0599999999986</v>
      </c>
    </row>
    <row r="189" spans="1:19" x14ac:dyDescent="0.2">
      <c r="A189" s="453">
        <f t="shared" si="2"/>
        <v>2019.11</v>
      </c>
      <c r="B189" s="1345">
        <v>51.592431081672238</v>
      </c>
      <c r="C189" s="1360"/>
      <c r="D189" s="1343">
        <v>57.226921404834513</v>
      </c>
      <c r="E189" s="1355"/>
      <c r="F189" s="1343">
        <v>24.918729856761111</v>
      </c>
      <c r="G189" s="1343">
        <v>0</v>
      </c>
      <c r="H189" s="1343">
        <v>0</v>
      </c>
      <c r="I189" s="1343">
        <v>61.547624385756947</v>
      </c>
      <c r="J189" s="1344">
        <v>54.735138233863616</v>
      </c>
      <c r="K189" s="1345">
        <v>2583.1299999999992</v>
      </c>
      <c r="L189" s="1360"/>
      <c r="M189" s="1343">
        <v>1757.3600000000004</v>
      </c>
      <c r="N189" s="1355"/>
      <c r="O189" s="1343">
        <v>1970400.5999999999</v>
      </c>
      <c r="P189" s="1343">
        <v>0</v>
      </c>
      <c r="Q189" s="1343">
        <v>0</v>
      </c>
      <c r="R189" s="1343">
        <v>2032.99</v>
      </c>
      <c r="S189" s="1346">
        <v>5489.61</v>
      </c>
    </row>
    <row r="190" spans="1:19" x14ac:dyDescent="0.2">
      <c r="A190" s="453">
        <f t="shared" si="2"/>
        <v>2019.12</v>
      </c>
      <c r="B190" s="1345">
        <v>53.551373679444616</v>
      </c>
      <c r="C190" s="1360"/>
      <c r="D190" s="1343">
        <v>60.608812522108245</v>
      </c>
      <c r="E190" s="1355"/>
      <c r="F190" s="1343">
        <v>25.938884840531163</v>
      </c>
      <c r="G190" s="1343">
        <v>0</v>
      </c>
      <c r="H190" s="1343">
        <v>0</v>
      </c>
      <c r="I190" s="1343">
        <v>65.153061161947733</v>
      </c>
      <c r="J190" s="1344">
        <v>57.477891352882537</v>
      </c>
      <c r="K190" s="1345">
        <v>2650.4</v>
      </c>
      <c r="L190" s="1360"/>
      <c r="M190" s="1343">
        <v>1696.1999999999998</v>
      </c>
      <c r="N190" s="1355"/>
      <c r="O190" s="1343">
        <v>2021093.9</v>
      </c>
      <c r="P190" s="1343">
        <v>0</v>
      </c>
      <c r="Q190" s="1343">
        <v>0</v>
      </c>
      <c r="R190" s="1343">
        <v>2088.39</v>
      </c>
      <c r="S190" s="1346">
        <v>5666.05</v>
      </c>
    </row>
    <row r="191" spans="1:19" x14ac:dyDescent="0.2">
      <c r="A191" s="453">
        <f t="shared" si="2"/>
        <v>2020.01</v>
      </c>
      <c r="B191" s="1345">
        <v>52.250643094781054</v>
      </c>
      <c r="C191" s="1360"/>
      <c r="D191" s="1343">
        <v>60.57163343803672</v>
      </c>
      <c r="E191" s="1355"/>
      <c r="F191" s="1343">
        <v>25.987938204135819</v>
      </c>
      <c r="G191" s="1343">
        <v>0</v>
      </c>
      <c r="H191" s="1343">
        <v>0</v>
      </c>
      <c r="I191" s="1343">
        <v>65.217873206325265</v>
      </c>
      <c r="J191" s="1344">
        <v>57.680728985149827</v>
      </c>
      <c r="K191" s="1345">
        <v>1776.41</v>
      </c>
      <c r="L191" s="1360"/>
      <c r="M191" s="1343">
        <v>1531.3100000000002</v>
      </c>
      <c r="N191" s="1355"/>
      <c r="O191" s="1343">
        <v>1871345.3</v>
      </c>
      <c r="P191" s="1343">
        <v>0</v>
      </c>
      <c r="Q191" s="1343">
        <v>0</v>
      </c>
      <c r="R191" s="1343">
        <v>1803.5600000000002</v>
      </c>
      <c r="S191" s="1346">
        <v>4946.7399999999989</v>
      </c>
    </row>
    <row r="192" spans="1:19" x14ac:dyDescent="0.2">
      <c r="A192" s="453">
        <f t="shared" si="2"/>
        <v>2020.02</v>
      </c>
      <c r="B192" s="1345">
        <v>52.199516831071172</v>
      </c>
      <c r="C192" s="1360"/>
      <c r="D192" s="1343">
        <v>60.370015687373986</v>
      </c>
      <c r="E192" s="1355"/>
      <c r="F192" s="1343">
        <v>26.136211388944137</v>
      </c>
      <c r="G192" s="1343">
        <v>0</v>
      </c>
      <c r="H192" s="1343">
        <v>0</v>
      </c>
      <c r="I192" s="1343">
        <v>65.240971070036707</v>
      </c>
      <c r="J192" s="1344">
        <v>57.86333582882483</v>
      </c>
      <c r="K192" s="1345">
        <v>1941.3500000000001</v>
      </c>
      <c r="L192" s="1360"/>
      <c r="M192" s="1343">
        <v>1498.0200000000002</v>
      </c>
      <c r="N192" s="1355"/>
      <c r="O192" s="1343">
        <v>1819006.2</v>
      </c>
      <c r="P192" s="1343">
        <v>0</v>
      </c>
      <c r="Q192" s="1343">
        <v>0</v>
      </c>
      <c r="R192" s="1343">
        <v>1855.17</v>
      </c>
      <c r="S192" s="1346">
        <v>4715.170000000001</v>
      </c>
    </row>
    <row r="193" spans="1:19" x14ac:dyDescent="0.2">
      <c r="A193" s="453">
        <f t="shared" si="2"/>
        <v>2020.03</v>
      </c>
      <c r="B193" s="1345">
        <v>50.348399844438681</v>
      </c>
      <c r="C193" s="1360"/>
      <c r="D193" s="1343">
        <v>60.401437658077292</v>
      </c>
      <c r="E193" s="1355"/>
      <c r="F193" s="1343">
        <v>26.141139634094436</v>
      </c>
      <c r="G193" s="1343">
        <v>0</v>
      </c>
      <c r="H193" s="1343">
        <v>0</v>
      </c>
      <c r="I193" s="1343">
        <v>65.352823308923575</v>
      </c>
      <c r="J193" s="1344">
        <v>57.54907742235811</v>
      </c>
      <c r="K193" s="1345">
        <v>1928.5</v>
      </c>
      <c r="L193" s="1360"/>
      <c r="M193" s="1343">
        <v>1197.9899999999998</v>
      </c>
      <c r="N193" s="1355"/>
      <c r="O193" s="1343">
        <v>1388587.8</v>
      </c>
      <c r="P193" s="1343">
        <v>0</v>
      </c>
      <c r="Q193" s="1343">
        <v>0</v>
      </c>
      <c r="R193" s="1343">
        <v>1381.9599999999996</v>
      </c>
      <c r="S193" s="1346">
        <v>3780.8199999999997</v>
      </c>
    </row>
    <row r="194" spans="1:19" x14ac:dyDescent="0.2">
      <c r="A194" s="453">
        <f t="shared" si="2"/>
        <v>2020.04</v>
      </c>
      <c r="B194" s="1345">
        <v>49.09602165865374</v>
      </c>
      <c r="C194" s="1360"/>
      <c r="D194" s="1343">
        <v>59.591519837883965</v>
      </c>
      <c r="E194" s="1355"/>
      <c r="F194" s="1343">
        <v>26.204712924832727</v>
      </c>
      <c r="G194" s="1343">
        <v>0</v>
      </c>
      <c r="H194" s="1343">
        <v>0</v>
      </c>
      <c r="I194" s="1343">
        <v>65.182248671625942</v>
      </c>
      <c r="J194" s="1344">
        <v>56.107151389368141</v>
      </c>
      <c r="K194" s="1345">
        <v>2315.0099999999998</v>
      </c>
      <c r="L194" s="1360"/>
      <c r="M194" s="1343">
        <v>750.07999999999993</v>
      </c>
      <c r="N194" s="1355"/>
      <c r="O194" s="1343">
        <v>745325.70000000007</v>
      </c>
      <c r="P194" s="1343">
        <v>0</v>
      </c>
      <c r="Q194" s="1343">
        <v>0</v>
      </c>
      <c r="R194" s="1343">
        <v>470.5</v>
      </c>
      <c r="S194" s="1346">
        <v>1970.6800000000003</v>
      </c>
    </row>
    <row r="195" spans="1:19" x14ac:dyDescent="0.2">
      <c r="A195" s="453">
        <f t="shared" si="2"/>
        <v>2020.05</v>
      </c>
      <c r="B195" s="1345">
        <v>50.003592724229392</v>
      </c>
      <c r="C195" s="1360"/>
      <c r="D195" s="1343">
        <v>60.400890228728102</v>
      </c>
      <c r="E195" s="1355"/>
      <c r="F195" s="1343">
        <v>26.183402813189897</v>
      </c>
      <c r="G195" s="1343">
        <v>0</v>
      </c>
      <c r="H195" s="1343">
        <v>0</v>
      </c>
      <c r="I195" s="1343">
        <v>65.145800233582278</v>
      </c>
      <c r="J195" s="1344">
        <v>57.278784430390289</v>
      </c>
      <c r="K195" s="1345">
        <v>1840.08</v>
      </c>
      <c r="L195" s="1360"/>
      <c r="M195" s="1343">
        <v>988.50999999999988</v>
      </c>
      <c r="N195" s="1355"/>
      <c r="O195" s="1343">
        <v>1246826.6000000001</v>
      </c>
      <c r="P195" s="1343">
        <v>0</v>
      </c>
      <c r="Q195" s="1343">
        <v>0</v>
      </c>
      <c r="R195" s="1343">
        <v>933.28999999999985</v>
      </c>
      <c r="S195" s="1346">
        <v>2884.0799999999995</v>
      </c>
    </row>
    <row r="196" spans="1:19" x14ac:dyDescent="0.2">
      <c r="A196" s="453">
        <f t="shared" ref="A196:A259" si="3">A184+1</f>
        <v>2020.06</v>
      </c>
      <c r="B196" s="1345">
        <v>49.204027778408388</v>
      </c>
      <c r="C196" s="1360"/>
      <c r="D196" s="1343">
        <v>59.669195521999484</v>
      </c>
      <c r="E196" s="1355"/>
      <c r="F196" s="1343">
        <v>26.125233745064218</v>
      </c>
      <c r="G196" s="1343">
        <v>0</v>
      </c>
      <c r="H196" s="1343">
        <v>0</v>
      </c>
      <c r="I196" s="1343">
        <v>65.152788538400046</v>
      </c>
      <c r="J196" s="1344">
        <v>57.467859612812745</v>
      </c>
      <c r="K196" s="1345">
        <v>2202.4300000000003</v>
      </c>
      <c r="L196" s="1360"/>
      <c r="M196" s="1343">
        <v>1229.1200000000001</v>
      </c>
      <c r="N196" s="1355"/>
      <c r="O196" s="1343">
        <v>1524733.8</v>
      </c>
      <c r="P196" s="1343">
        <v>0</v>
      </c>
      <c r="Q196" s="1343">
        <v>0</v>
      </c>
      <c r="R196" s="1343">
        <v>1301.0400000000002</v>
      </c>
      <c r="S196" s="1346">
        <v>3536.7900000000009</v>
      </c>
    </row>
    <row r="197" spans="1:19" x14ac:dyDescent="0.2">
      <c r="A197" s="453">
        <f t="shared" si="3"/>
        <v>2020.07</v>
      </c>
      <c r="B197" s="1345">
        <v>49.426391350995189</v>
      </c>
      <c r="C197" s="1360"/>
      <c r="D197" s="1343">
        <v>60.243512284440712</v>
      </c>
      <c r="E197" s="1355"/>
      <c r="F197" s="1343">
        <v>26.112734722976736</v>
      </c>
      <c r="G197" s="1343">
        <v>0</v>
      </c>
      <c r="H197" s="1343">
        <v>0</v>
      </c>
      <c r="I197" s="1343">
        <v>65.175044798358385</v>
      </c>
      <c r="J197" s="1344">
        <v>57.032859354832553</v>
      </c>
      <c r="K197" s="1345">
        <v>2246.2700000000004</v>
      </c>
      <c r="L197" s="1360"/>
      <c r="M197" s="1343">
        <v>1332.58</v>
      </c>
      <c r="N197" s="1355"/>
      <c r="O197" s="1343">
        <v>1738038.2000000002</v>
      </c>
      <c r="P197" s="1343">
        <v>0</v>
      </c>
      <c r="Q197" s="1343">
        <v>0</v>
      </c>
      <c r="R197" s="1343">
        <v>1530.1899999999998</v>
      </c>
      <c r="S197" s="1346">
        <v>4191.47</v>
      </c>
    </row>
    <row r="198" spans="1:19" x14ac:dyDescent="0.2">
      <c r="A198" s="453">
        <f t="shared" si="3"/>
        <v>2020.08</v>
      </c>
      <c r="B198" s="1345">
        <v>51.856204744958475</v>
      </c>
      <c r="C198" s="1360"/>
      <c r="D198" s="1343">
        <v>63.099727615759463</v>
      </c>
      <c r="E198" s="1355"/>
      <c r="F198" s="1343">
        <v>26.120433763306789</v>
      </c>
      <c r="G198" s="1343">
        <v>0</v>
      </c>
      <c r="H198" s="1343">
        <v>0</v>
      </c>
      <c r="I198" s="1343">
        <v>68.569861535159689</v>
      </c>
      <c r="J198" s="1344">
        <v>59.745635697202879</v>
      </c>
      <c r="K198" s="1345">
        <v>1686.0000000000002</v>
      </c>
      <c r="L198" s="1360"/>
      <c r="M198" s="1343">
        <v>1309.1800000000003</v>
      </c>
      <c r="N198" s="1355"/>
      <c r="O198" s="1343">
        <v>1638674.8000000003</v>
      </c>
      <c r="P198" s="1343">
        <v>0</v>
      </c>
      <c r="Q198" s="1343">
        <v>0</v>
      </c>
      <c r="R198" s="1343">
        <v>1444.4099999999999</v>
      </c>
      <c r="S198" s="1346">
        <v>3846.7999999999997</v>
      </c>
    </row>
    <row r="199" spans="1:19" x14ac:dyDescent="0.2">
      <c r="A199" s="453">
        <f t="shared" si="3"/>
        <v>2020.09</v>
      </c>
      <c r="B199" s="1345">
        <v>54.288917992460902</v>
      </c>
      <c r="C199" s="1360"/>
      <c r="D199" s="1343">
        <v>66.080854745967386</v>
      </c>
      <c r="E199" s="1355"/>
      <c r="F199" s="1343">
        <v>27.650394710354373</v>
      </c>
      <c r="G199" s="1343">
        <v>0</v>
      </c>
      <c r="H199" s="1343">
        <v>0</v>
      </c>
      <c r="I199" s="1343">
        <v>71.8907555767085</v>
      </c>
      <c r="J199" s="1344">
        <v>62.411080618379621</v>
      </c>
      <c r="K199" s="1345">
        <v>1756.1800000000003</v>
      </c>
      <c r="L199" s="1360"/>
      <c r="M199" s="1343">
        <v>1250.4299999999998</v>
      </c>
      <c r="N199" s="1355"/>
      <c r="O199" s="1343">
        <v>1509636.0999999999</v>
      </c>
      <c r="P199" s="1343">
        <v>0</v>
      </c>
      <c r="Q199" s="1343">
        <v>0</v>
      </c>
      <c r="R199" s="1343">
        <v>1281.67</v>
      </c>
      <c r="S199" s="1346">
        <v>3493</v>
      </c>
    </row>
    <row r="200" spans="1:19" x14ac:dyDescent="0.2">
      <c r="A200" s="453">
        <f t="shared" si="3"/>
        <v>2020.1</v>
      </c>
      <c r="B200" s="1345">
        <v>56.397253521926814</v>
      </c>
      <c r="C200" s="1360"/>
      <c r="D200" s="1343">
        <v>69.051503540254004</v>
      </c>
      <c r="E200" s="1355"/>
      <c r="F200" s="1343">
        <v>27.627958497305663</v>
      </c>
      <c r="G200" s="1343">
        <v>0</v>
      </c>
      <c r="H200" s="1343">
        <v>0</v>
      </c>
      <c r="I200" s="1343">
        <v>74.870395553119224</v>
      </c>
      <c r="J200" s="1344">
        <v>64.979256312419949</v>
      </c>
      <c r="K200" s="1345">
        <v>1760.4</v>
      </c>
      <c r="L200" s="1360"/>
      <c r="M200" s="1343">
        <v>1334.6499999999999</v>
      </c>
      <c r="N200" s="1355"/>
      <c r="O200" s="1343">
        <v>1636505.7999999998</v>
      </c>
      <c r="P200" s="1343">
        <v>0</v>
      </c>
      <c r="Q200" s="1343">
        <v>0</v>
      </c>
      <c r="R200" s="1343">
        <v>1495.88</v>
      </c>
      <c r="S200" s="1346">
        <v>3905.0000000000005</v>
      </c>
    </row>
    <row r="201" spans="1:19" x14ac:dyDescent="0.2">
      <c r="A201" s="453">
        <f t="shared" si="3"/>
        <v>2020.11</v>
      </c>
      <c r="B201" s="1345">
        <v>56.816688788021629</v>
      </c>
      <c r="C201" s="1360"/>
      <c r="D201" s="1343">
        <v>70.727298773634189</v>
      </c>
      <c r="E201" s="1355"/>
      <c r="F201" s="1343">
        <v>27.534495733965397</v>
      </c>
      <c r="G201" s="1343">
        <v>0</v>
      </c>
      <c r="H201" s="1343">
        <v>0</v>
      </c>
      <c r="I201" s="1343">
        <v>77.649935552488628</v>
      </c>
      <c r="J201" s="1344">
        <v>67.086557867186059</v>
      </c>
      <c r="K201" s="1345">
        <v>1888.07</v>
      </c>
      <c r="L201" s="1360"/>
      <c r="M201" s="1343">
        <v>1396.8100000000002</v>
      </c>
      <c r="N201" s="1355"/>
      <c r="O201" s="1343">
        <v>1631210.4000000001</v>
      </c>
      <c r="P201" s="1343">
        <v>0</v>
      </c>
      <c r="Q201" s="1343">
        <v>0</v>
      </c>
      <c r="R201" s="1343">
        <v>1579.5799999999997</v>
      </c>
      <c r="S201" s="1346">
        <v>4107.25</v>
      </c>
    </row>
    <row r="202" spans="1:19" x14ac:dyDescent="0.2">
      <c r="A202" s="453">
        <f t="shared" si="3"/>
        <v>2020.12</v>
      </c>
      <c r="B202" s="1345">
        <v>63.313932756077392</v>
      </c>
      <c r="C202" s="1360"/>
      <c r="D202" s="1343">
        <v>75.983513386081029</v>
      </c>
      <c r="E202" s="1355"/>
      <c r="F202" s="1343">
        <v>27.764498058776397</v>
      </c>
      <c r="G202" s="1343">
        <v>0</v>
      </c>
      <c r="H202" s="1343">
        <v>0</v>
      </c>
      <c r="I202" s="1343">
        <v>82.807121471620675</v>
      </c>
      <c r="J202" s="1344">
        <v>72.259257773199096</v>
      </c>
      <c r="K202" s="1345">
        <v>1667.6599999999999</v>
      </c>
      <c r="L202" s="1360"/>
      <c r="M202" s="1343">
        <v>1548.2500000000005</v>
      </c>
      <c r="N202" s="1355"/>
      <c r="O202" s="1343">
        <v>1911294.4999999998</v>
      </c>
      <c r="P202" s="1343">
        <v>0</v>
      </c>
      <c r="Q202" s="1343">
        <v>0</v>
      </c>
      <c r="R202" s="1343">
        <v>2002.69</v>
      </c>
      <c r="S202" s="1346">
        <v>4979.6099999999997</v>
      </c>
    </row>
    <row r="203" spans="1:19" x14ac:dyDescent="0.2">
      <c r="A203" s="453">
        <f t="shared" si="3"/>
        <v>2021.01</v>
      </c>
      <c r="B203" s="1345">
        <v>68.738825530492889</v>
      </c>
      <c r="C203" s="1360"/>
      <c r="D203" s="1343">
        <v>84.046038241103986</v>
      </c>
      <c r="E203" s="1355"/>
      <c r="F203" s="1343">
        <v>30.037843875185736</v>
      </c>
      <c r="G203" s="1343">
        <v>0</v>
      </c>
      <c r="H203" s="1343">
        <v>0</v>
      </c>
      <c r="I203" s="1343">
        <v>91.81051038874763</v>
      </c>
      <c r="J203" s="1344">
        <v>79.450225494876776</v>
      </c>
      <c r="K203" s="1345">
        <v>1496.2500000000005</v>
      </c>
      <c r="L203" s="1360"/>
      <c r="M203" s="1343">
        <v>1437.7199999999998</v>
      </c>
      <c r="N203" s="1355"/>
      <c r="O203" s="1343">
        <v>1735695.9000000001</v>
      </c>
      <c r="P203" s="1343">
        <v>0</v>
      </c>
      <c r="Q203" s="1343">
        <v>0</v>
      </c>
      <c r="R203" s="1343">
        <v>1746.12</v>
      </c>
      <c r="S203" s="1346">
        <v>4356.6399999999994</v>
      </c>
    </row>
    <row r="204" spans="1:19" x14ac:dyDescent="0.2">
      <c r="A204" s="453">
        <f t="shared" si="3"/>
        <v>2021.02</v>
      </c>
      <c r="B204" s="1345">
        <v>71.561844307876584</v>
      </c>
      <c r="C204" s="1360"/>
      <c r="D204" s="1343">
        <v>86.714755645556323</v>
      </c>
      <c r="E204" s="1355"/>
      <c r="F204" s="1343">
        <v>30.959191632131418</v>
      </c>
      <c r="G204" s="1343">
        <v>0</v>
      </c>
      <c r="H204" s="1343">
        <v>0</v>
      </c>
      <c r="I204" s="1343">
        <v>93.858531058322399</v>
      </c>
      <c r="J204" s="1344">
        <v>81.361902791331417</v>
      </c>
      <c r="K204" s="1345">
        <v>1402.6399999999999</v>
      </c>
      <c r="L204" s="1360"/>
      <c r="M204" s="1343">
        <v>1367.8899999999999</v>
      </c>
      <c r="N204" s="1355"/>
      <c r="O204" s="1343">
        <v>1761533.4</v>
      </c>
      <c r="P204" s="1343">
        <v>0</v>
      </c>
      <c r="Q204" s="1343">
        <v>0</v>
      </c>
      <c r="R204" s="1343">
        <v>1718.3799999999999</v>
      </c>
      <c r="S204" s="1346">
        <v>4344.88</v>
      </c>
    </row>
    <row r="205" spans="1:19" x14ac:dyDescent="0.2">
      <c r="A205" s="453">
        <f t="shared" si="3"/>
        <v>2021.03</v>
      </c>
      <c r="B205" s="1345">
        <v>76.433674242855375</v>
      </c>
      <c r="C205" s="1360"/>
      <c r="D205" s="1343">
        <v>93.953823655134045</v>
      </c>
      <c r="E205" s="1355"/>
      <c r="F205" s="1343">
        <v>34.769907222954707</v>
      </c>
      <c r="G205" s="1343">
        <v>0</v>
      </c>
      <c r="H205" s="1343">
        <v>0</v>
      </c>
      <c r="I205" s="1343">
        <v>101.76093798292955</v>
      </c>
      <c r="J205" s="1344">
        <v>88.048421215893882</v>
      </c>
      <c r="K205" s="1345">
        <v>1757.2599999999998</v>
      </c>
      <c r="L205" s="1360"/>
      <c r="M205" s="1343">
        <v>1544.0199999999995</v>
      </c>
      <c r="N205" s="1355"/>
      <c r="O205" s="1343">
        <v>2014819.5</v>
      </c>
      <c r="P205" s="1343">
        <v>0</v>
      </c>
      <c r="Q205" s="1343">
        <v>0</v>
      </c>
      <c r="R205" s="1343">
        <v>1682.4399999999996</v>
      </c>
      <c r="S205" s="1346">
        <v>4771.1400000000012</v>
      </c>
    </row>
    <row r="206" spans="1:19" x14ac:dyDescent="0.2">
      <c r="A206" s="453">
        <f t="shared" si="3"/>
        <v>2021.04</v>
      </c>
      <c r="B206" s="1345">
        <v>81.51999850185021</v>
      </c>
      <c r="C206" s="1360"/>
      <c r="D206" s="1343">
        <v>100.00839047322756</v>
      </c>
      <c r="E206" s="1355"/>
      <c r="F206" s="1343">
        <v>37.138800392470003</v>
      </c>
      <c r="G206" s="1343">
        <v>0</v>
      </c>
      <c r="H206" s="1343">
        <v>0</v>
      </c>
      <c r="I206" s="1343">
        <v>109.02595818772154</v>
      </c>
      <c r="J206" s="1344">
        <v>93.78377676785027</v>
      </c>
      <c r="K206" s="1345">
        <v>2002.47</v>
      </c>
      <c r="L206" s="1360"/>
      <c r="M206" s="1343">
        <v>1446.4499999999998</v>
      </c>
      <c r="N206" s="1355"/>
      <c r="O206" s="1343">
        <v>1825158.6</v>
      </c>
      <c r="P206" s="1343">
        <v>0</v>
      </c>
      <c r="Q206" s="1343">
        <v>0</v>
      </c>
      <c r="R206" s="1343">
        <v>1613.8799999999997</v>
      </c>
      <c r="S206" s="1346">
        <v>4308.34</v>
      </c>
    </row>
    <row r="207" spans="1:19" x14ac:dyDescent="0.2">
      <c r="A207" s="453">
        <f t="shared" si="3"/>
        <v>2021.05</v>
      </c>
      <c r="B207" s="1345">
        <v>83.341610517393264</v>
      </c>
      <c r="C207" s="1360"/>
      <c r="D207" s="1343">
        <v>105.2844154895475</v>
      </c>
      <c r="E207" s="1355"/>
      <c r="F207" s="1343">
        <v>40.900638599815963</v>
      </c>
      <c r="G207" s="1343">
        <v>0</v>
      </c>
      <c r="H207" s="1343">
        <v>0</v>
      </c>
      <c r="I207" s="1343">
        <v>113.8480126787221</v>
      </c>
      <c r="J207" s="1344">
        <v>97.913196964160207</v>
      </c>
      <c r="K207" s="1345">
        <v>1805.0099999999998</v>
      </c>
      <c r="L207" s="1360"/>
      <c r="M207" s="1343">
        <v>1218.3700000000001</v>
      </c>
      <c r="N207" s="1355"/>
      <c r="O207" s="1343">
        <v>1643606.8</v>
      </c>
      <c r="P207" s="1343">
        <v>0</v>
      </c>
      <c r="Q207" s="1343">
        <v>0</v>
      </c>
      <c r="R207" s="1343">
        <v>1315.5900000000001</v>
      </c>
      <c r="S207" s="1346">
        <v>3557.5000000000005</v>
      </c>
    </row>
    <row r="208" spans="1:19" x14ac:dyDescent="0.2">
      <c r="A208" s="453">
        <f t="shared" si="3"/>
        <v>2021.06</v>
      </c>
      <c r="B208" s="1345">
        <v>86.058098824725946</v>
      </c>
      <c r="C208" s="1360"/>
      <c r="D208" s="1343">
        <v>104.58452520045378</v>
      </c>
      <c r="E208" s="1355"/>
      <c r="F208" s="1343">
        <v>41.40165893529862</v>
      </c>
      <c r="G208" s="1343">
        <v>0</v>
      </c>
      <c r="H208" s="1343">
        <v>0</v>
      </c>
      <c r="I208" s="1343">
        <v>113.75506151168172</v>
      </c>
      <c r="J208" s="1344">
        <v>98.362392415562383</v>
      </c>
      <c r="K208" s="1345">
        <v>1769.8000000000002</v>
      </c>
      <c r="L208" s="1360"/>
      <c r="M208" s="1343">
        <v>1295.8100000000002</v>
      </c>
      <c r="N208" s="1355"/>
      <c r="O208" s="1343">
        <v>1672795.7999999998</v>
      </c>
      <c r="P208" s="1343">
        <v>0</v>
      </c>
      <c r="Q208" s="1343">
        <v>0</v>
      </c>
      <c r="R208" s="1343">
        <v>1361.5300000000004</v>
      </c>
      <c r="S208" s="1346">
        <v>3629.0099999999998</v>
      </c>
    </row>
    <row r="209" spans="1:19" x14ac:dyDescent="0.2">
      <c r="A209" s="453">
        <f t="shared" si="3"/>
        <v>2021.07</v>
      </c>
      <c r="B209" s="1345">
        <v>85.275663284980453</v>
      </c>
      <c r="C209" s="1360"/>
      <c r="D209" s="1343">
        <v>105.13648351212808</v>
      </c>
      <c r="E209" s="1355"/>
      <c r="F209" s="1343">
        <v>42.08916214938268</v>
      </c>
      <c r="G209" s="1343">
        <v>0</v>
      </c>
      <c r="H209" s="1343">
        <v>0</v>
      </c>
      <c r="I209" s="1343">
        <v>113.91614508559185</v>
      </c>
      <c r="J209" s="1344">
        <v>98.672330785443677</v>
      </c>
      <c r="K209" s="1345">
        <v>2100.5300000000002</v>
      </c>
      <c r="L209" s="1360"/>
      <c r="M209" s="1343">
        <v>1513.8400000000001</v>
      </c>
      <c r="N209" s="1355"/>
      <c r="O209" s="1343">
        <v>1958164.0999999999</v>
      </c>
      <c r="P209" s="1343">
        <v>0</v>
      </c>
      <c r="Q209" s="1343">
        <v>0</v>
      </c>
      <c r="R209" s="1343">
        <v>1843.05</v>
      </c>
      <c r="S209" s="1346">
        <v>4497.84</v>
      </c>
    </row>
    <row r="210" spans="1:19" x14ac:dyDescent="0.2">
      <c r="A210" s="453">
        <f t="shared" si="3"/>
        <v>2021.08</v>
      </c>
      <c r="B210" s="1345">
        <v>88.346601962711887</v>
      </c>
      <c r="C210" s="1360"/>
      <c r="D210" s="1343">
        <v>105.10139463810806</v>
      </c>
      <c r="E210" s="1355"/>
      <c r="F210" s="1343">
        <v>43.406282592032447</v>
      </c>
      <c r="G210" s="1343">
        <v>0</v>
      </c>
      <c r="H210" s="1343">
        <v>0</v>
      </c>
      <c r="I210" s="1343">
        <v>114.01441376281871</v>
      </c>
      <c r="J210" s="1344">
        <v>98.269916006744609</v>
      </c>
      <c r="K210" s="1345">
        <v>1759.81</v>
      </c>
      <c r="L210" s="1360"/>
      <c r="M210" s="1343">
        <v>1537.89</v>
      </c>
      <c r="N210" s="1355"/>
      <c r="O210" s="1343">
        <v>2011331.3</v>
      </c>
      <c r="P210" s="1343">
        <v>0</v>
      </c>
      <c r="Q210" s="1343">
        <v>0</v>
      </c>
      <c r="R210" s="1343">
        <v>1935.6499999999999</v>
      </c>
      <c r="S210" s="1346">
        <v>4768.2400000000007</v>
      </c>
    </row>
    <row r="211" spans="1:19" x14ac:dyDescent="0.2">
      <c r="A211" s="453">
        <f t="shared" si="3"/>
        <v>2021.09</v>
      </c>
      <c r="B211" s="1345">
        <v>90.324074884895083</v>
      </c>
      <c r="C211" s="1360"/>
      <c r="D211" s="1343">
        <v>105.68517959666664</v>
      </c>
      <c r="E211" s="1355"/>
      <c r="F211" s="1343">
        <v>44.722950565343524</v>
      </c>
      <c r="G211" s="1343">
        <v>0</v>
      </c>
      <c r="H211" s="1343">
        <v>0</v>
      </c>
      <c r="I211" s="1343">
        <v>112.20158889137389</v>
      </c>
      <c r="J211" s="1344">
        <v>98.775066443355556</v>
      </c>
      <c r="K211" s="1345">
        <v>1461.71</v>
      </c>
      <c r="L211" s="1360"/>
      <c r="M211" s="1343">
        <v>1597.1899999999998</v>
      </c>
      <c r="N211" s="1355"/>
      <c r="O211" s="1343">
        <v>2017720.0999999999</v>
      </c>
      <c r="P211" s="1343">
        <v>0</v>
      </c>
      <c r="Q211" s="1343">
        <v>0</v>
      </c>
      <c r="R211" s="1343">
        <v>2056.7800000000002</v>
      </c>
      <c r="S211" s="1346">
        <v>4818.3900000000003</v>
      </c>
    </row>
    <row r="212" spans="1:19" x14ac:dyDescent="0.2">
      <c r="A212" s="453">
        <f t="shared" si="3"/>
        <v>2021.1</v>
      </c>
      <c r="B212" s="1345">
        <v>91.262478682327924</v>
      </c>
      <c r="C212" s="1360"/>
      <c r="D212" s="1343">
        <v>105.98491671035923</v>
      </c>
      <c r="E212" s="1355"/>
      <c r="F212" s="1343">
        <v>45.575144633480996</v>
      </c>
      <c r="G212" s="1343">
        <v>0</v>
      </c>
      <c r="H212" s="1343">
        <v>0</v>
      </c>
      <c r="I212" s="1343">
        <v>114.22712093192774</v>
      </c>
      <c r="J212" s="1344">
        <v>99.33447747343331</v>
      </c>
      <c r="K212" s="1345">
        <v>1354.51</v>
      </c>
      <c r="L212" s="1360"/>
      <c r="M212" s="1343">
        <v>1583.0299999999997</v>
      </c>
      <c r="N212" s="1355"/>
      <c r="O212" s="1343">
        <v>2029713.3</v>
      </c>
      <c r="P212" s="1343">
        <v>0</v>
      </c>
      <c r="Q212" s="1343">
        <v>0</v>
      </c>
      <c r="R212" s="1343">
        <v>2222.4899999999993</v>
      </c>
      <c r="S212" s="1346">
        <v>4967.6899999999996</v>
      </c>
    </row>
    <row r="213" spans="1:19" x14ac:dyDescent="0.2">
      <c r="A213" s="453">
        <f t="shared" si="3"/>
        <v>2021.11</v>
      </c>
      <c r="B213" s="1345">
        <v>92.22053827193389</v>
      </c>
      <c r="C213" s="1360"/>
      <c r="D213" s="1343">
        <v>105.64156805526605</v>
      </c>
      <c r="E213" s="1355"/>
      <c r="F213" s="1343">
        <v>46.212501853582658</v>
      </c>
      <c r="G213" s="1343">
        <v>0</v>
      </c>
      <c r="H213" s="1343">
        <v>0</v>
      </c>
      <c r="I213" s="1343">
        <v>113.69024982013296</v>
      </c>
      <c r="J213" s="1344">
        <v>99.812285859264406</v>
      </c>
      <c r="K213" s="1345">
        <v>1200.8800000000001</v>
      </c>
      <c r="L213" s="1360"/>
      <c r="M213" s="1343">
        <v>1679.1500000000003</v>
      </c>
      <c r="N213" s="1355"/>
      <c r="O213" s="1343">
        <v>1993706.6</v>
      </c>
      <c r="P213" s="1343">
        <v>0</v>
      </c>
      <c r="Q213" s="1343">
        <v>0</v>
      </c>
      <c r="R213" s="1343">
        <v>2307.2600000000007</v>
      </c>
      <c r="S213" s="1346">
        <v>4867.7100000000009</v>
      </c>
    </row>
    <row r="214" spans="1:19" x14ac:dyDescent="0.2">
      <c r="A214" s="453">
        <f t="shared" si="3"/>
        <v>2021.12</v>
      </c>
      <c r="B214" s="1345">
        <v>92.872801115368034</v>
      </c>
      <c r="C214" s="1360"/>
      <c r="D214" s="1343">
        <v>106.44675391441373</v>
      </c>
      <c r="E214" s="1355"/>
      <c r="F214" s="1343">
        <v>46.350958482116951</v>
      </c>
      <c r="G214" s="1343">
        <v>0</v>
      </c>
      <c r="H214" s="1343">
        <v>0</v>
      </c>
      <c r="I214" s="1343">
        <v>114.25708742160141</v>
      </c>
      <c r="J214" s="1344">
        <v>100.12845976282063</v>
      </c>
      <c r="K214" s="1345">
        <v>1323.3300000000004</v>
      </c>
      <c r="L214" s="1360"/>
      <c r="M214" s="1343">
        <v>1789.54</v>
      </c>
      <c r="N214" s="1355"/>
      <c r="O214" s="1343">
        <v>2039118.9000000001</v>
      </c>
      <c r="P214" s="1343">
        <v>0</v>
      </c>
      <c r="Q214" s="1343">
        <v>0</v>
      </c>
      <c r="R214" s="1343">
        <v>2598.9</v>
      </c>
      <c r="S214" s="1346">
        <v>5389.170000000001</v>
      </c>
    </row>
    <row r="215" spans="1:19" x14ac:dyDescent="0.2">
      <c r="A215" s="453">
        <f t="shared" si="3"/>
        <v>2022.01</v>
      </c>
      <c r="B215" s="1345">
        <v>92.859613382303138</v>
      </c>
      <c r="C215" s="1360"/>
      <c r="D215" s="1343">
        <v>106.42609900438629</v>
      </c>
      <c r="E215" s="1355"/>
      <c r="F215" s="1343">
        <v>46.426026987337956</v>
      </c>
      <c r="G215" s="1343">
        <v>0</v>
      </c>
      <c r="H215" s="1343">
        <v>0</v>
      </c>
      <c r="I215" s="1343">
        <v>114.08573686538553</v>
      </c>
      <c r="J215" s="1344">
        <v>100.32297897859537</v>
      </c>
      <c r="K215" s="1345">
        <v>1121.78</v>
      </c>
      <c r="L215" s="1360"/>
      <c r="M215" s="1343">
        <v>1436.3</v>
      </c>
      <c r="N215" s="1355"/>
      <c r="O215" s="1343">
        <v>1634121.9</v>
      </c>
      <c r="P215" s="1343">
        <v>0</v>
      </c>
      <c r="Q215" s="1343">
        <v>0</v>
      </c>
      <c r="R215" s="1343">
        <v>2034.7000000000005</v>
      </c>
      <c r="S215" s="1346">
        <v>4227.12</v>
      </c>
    </row>
    <row r="216" spans="1:19" x14ac:dyDescent="0.2">
      <c r="A216" s="453">
        <f t="shared" si="3"/>
        <v>2022.02</v>
      </c>
      <c r="B216" s="1345">
        <v>101.45118192422871</v>
      </c>
      <c r="C216" s="1360"/>
      <c r="D216" s="1343">
        <v>120.49614343571386</v>
      </c>
      <c r="E216" s="1355"/>
      <c r="F216" s="1343">
        <v>50.680394344162224</v>
      </c>
      <c r="G216" s="1343">
        <v>0</v>
      </c>
      <c r="H216" s="1343">
        <v>0</v>
      </c>
      <c r="I216" s="1343">
        <v>127.01644220080662</v>
      </c>
      <c r="J216" s="1344">
        <v>109.91438577906038</v>
      </c>
      <c r="K216" s="1345">
        <v>1148.72</v>
      </c>
      <c r="L216" s="1360"/>
      <c r="M216" s="1343">
        <v>1488.89</v>
      </c>
      <c r="N216" s="1355"/>
      <c r="O216" s="1343">
        <v>1686052.6</v>
      </c>
      <c r="P216" s="1343">
        <v>0</v>
      </c>
      <c r="Q216" s="1343">
        <v>0</v>
      </c>
      <c r="R216" s="1343">
        <v>2177.02</v>
      </c>
      <c r="S216" s="1346">
        <v>4380.0199999999995</v>
      </c>
    </row>
    <row r="217" spans="1:19" x14ac:dyDescent="0.2">
      <c r="A217" s="453">
        <f t="shared" si="3"/>
        <v>2022.03</v>
      </c>
      <c r="B217" s="1345">
        <v>113.80735797482194</v>
      </c>
      <c r="C217" s="1360"/>
      <c r="D217" s="1343">
        <v>137.80156973230478</v>
      </c>
      <c r="E217" s="1355"/>
      <c r="F217" s="1343">
        <v>57.392856522122067</v>
      </c>
      <c r="G217" s="1343">
        <v>189</v>
      </c>
      <c r="H217" s="1343">
        <v>0</v>
      </c>
      <c r="I217" s="1343">
        <v>141.89004452605403</v>
      </c>
      <c r="J217" s="1344">
        <v>120.17539811458188</v>
      </c>
      <c r="K217" s="1345">
        <v>1317.02</v>
      </c>
      <c r="L217" s="1360"/>
      <c r="M217" s="1343">
        <v>1687.7399999999996</v>
      </c>
      <c r="N217" s="1355"/>
      <c r="O217" s="1343">
        <v>1927898.5999999999</v>
      </c>
      <c r="P217" s="1343">
        <v>0.2</v>
      </c>
      <c r="Q217" s="1343">
        <v>0</v>
      </c>
      <c r="R217" s="1343">
        <v>2319.9899999999993</v>
      </c>
      <c r="S217" s="1346">
        <v>4750.1400000000003</v>
      </c>
    </row>
    <row r="218" spans="1:19" x14ac:dyDescent="0.2">
      <c r="A218" s="453">
        <f t="shared" si="3"/>
        <v>2022.04</v>
      </c>
      <c r="B218" s="1345">
        <v>116.66597898716046</v>
      </c>
      <c r="C218" s="1360"/>
      <c r="D218" s="1343">
        <v>139.04657259357677</v>
      </c>
      <c r="E218" s="1355"/>
      <c r="F218" s="1343">
        <v>60.620088487544045</v>
      </c>
      <c r="G218" s="1343">
        <v>0</v>
      </c>
      <c r="H218" s="1343">
        <v>119.90000000000002</v>
      </c>
      <c r="I218" s="1343">
        <v>141.97605040873094</v>
      </c>
      <c r="J218" s="1344">
        <v>120.37873425106552</v>
      </c>
      <c r="K218" s="1345">
        <v>1354.4099999999999</v>
      </c>
      <c r="L218" s="1360"/>
      <c r="M218" s="1343">
        <v>1746.1599999999999</v>
      </c>
      <c r="N218" s="1355"/>
      <c r="O218" s="1343">
        <v>1941550.1</v>
      </c>
      <c r="P218" s="1343">
        <v>0</v>
      </c>
      <c r="Q218" s="1343">
        <v>98.65</v>
      </c>
      <c r="R218" s="1343">
        <v>2351.1799999999994</v>
      </c>
      <c r="S218" s="1346">
        <v>4490.78</v>
      </c>
    </row>
    <row r="219" spans="1:19" x14ac:dyDescent="0.2">
      <c r="A219" s="453">
        <f t="shared" si="3"/>
        <v>2022.05</v>
      </c>
      <c r="B219" s="1345">
        <v>132.90554937005567</v>
      </c>
      <c r="C219" s="1360"/>
      <c r="D219" s="1343">
        <v>159.74179955203419</v>
      </c>
      <c r="E219" s="1355"/>
      <c r="F219" s="1343">
        <v>68.923326651369322</v>
      </c>
      <c r="G219" s="1343">
        <v>0</v>
      </c>
      <c r="H219" s="1343">
        <v>0</v>
      </c>
      <c r="I219" s="1343">
        <v>159.3846885103888</v>
      </c>
      <c r="J219" s="1344">
        <v>133.68861724277002</v>
      </c>
      <c r="K219" s="1345">
        <v>1365.1999999999998</v>
      </c>
      <c r="L219" s="1360"/>
      <c r="M219" s="1343">
        <v>1794.78</v>
      </c>
      <c r="N219" s="1355"/>
      <c r="O219" s="1343">
        <v>1999561.7999999998</v>
      </c>
      <c r="P219" s="1343">
        <v>0</v>
      </c>
      <c r="Q219" s="1343">
        <v>0</v>
      </c>
      <c r="R219" s="1343">
        <v>2285.6300000000006</v>
      </c>
      <c r="S219" s="1346">
        <v>4586.8500000000013</v>
      </c>
    </row>
    <row r="220" spans="1:19" x14ac:dyDescent="0.2">
      <c r="A220" s="453">
        <f t="shared" si="3"/>
        <v>2022.06</v>
      </c>
      <c r="B220" s="1345">
        <v>153.41079317126005</v>
      </c>
      <c r="C220" s="1360"/>
      <c r="D220" s="1343">
        <v>191.50333146273556</v>
      </c>
      <c r="E220" s="1355"/>
      <c r="F220" s="1343">
        <v>73.87479201942223</v>
      </c>
      <c r="G220" s="1343">
        <v>225</v>
      </c>
      <c r="H220" s="1343">
        <v>0</v>
      </c>
      <c r="I220" s="1343">
        <v>161.22058800465388</v>
      </c>
      <c r="J220" s="1344">
        <v>135.08950724402695</v>
      </c>
      <c r="K220" s="1345">
        <v>1403.4799999999998</v>
      </c>
      <c r="L220" s="1360"/>
      <c r="M220" s="1343">
        <v>1853.2399999999996</v>
      </c>
      <c r="N220" s="1355"/>
      <c r="O220" s="1343">
        <v>1932877.6</v>
      </c>
      <c r="P220" s="1343">
        <v>0.2</v>
      </c>
      <c r="Q220" s="1343">
        <v>0</v>
      </c>
      <c r="R220" s="1343">
        <v>2346.4100000000003</v>
      </c>
      <c r="S220" s="1346">
        <v>4687.3099999999995</v>
      </c>
    </row>
    <row r="221" spans="1:19" x14ac:dyDescent="0.2">
      <c r="A221" s="453">
        <f t="shared" si="3"/>
        <v>2022.07</v>
      </c>
      <c r="B221" s="1345">
        <v>155.26997045920058</v>
      </c>
      <c r="C221" s="1360"/>
      <c r="D221" s="1343">
        <v>191.96643060683675</v>
      </c>
      <c r="E221" s="1355"/>
      <c r="F221" s="1343">
        <v>75.041911575383722</v>
      </c>
      <c r="G221" s="1343">
        <v>0</v>
      </c>
      <c r="H221" s="1343">
        <v>0</v>
      </c>
      <c r="I221" s="1343">
        <v>160.88356544156645</v>
      </c>
      <c r="J221" s="1344">
        <v>134.97022214089512</v>
      </c>
      <c r="K221" s="1345">
        <v>1479.31</v>
      </c>
      <c r="L221" s="1360"/>
      <c r="M221" s="1343">
        <v>1803.7800000000002</v>
      </c>
      <c r="N221" s="1355"/>
      <c r="O221" s="1343">
        <v>1914181.9000000001</v>
      </c>
      <c r="P221" s="1343">
        <v>0</v>
      </c>
      <c r="Q221" s="1343">
        <v>0</v>
      </c>
      <c r="R221" s="1343">
        <v>2300.2199999999998</v>
      </c>
      <c r="S221" s="1346">
        <v>4809.1099999999997</v>
      </c>
    </row>
    <row r="222" spans="1:19" x14ac:dyDescent="0.2">
      <c r="A222" s="453">
        <f t="shared" si="3"/>
        <v>2022.08</v>
      </c>
      <c r="B222" s="1345">
        <v>164.38844481909143</v>
      </c>
      <c r="C222" s="1360"/>
      <c r="D222" s="1343">
        <v>204.42084737538127</v>
      </c>
      <c r="E222" s="1355"/>
      <c r="F222" s="1343">
        <v>78.606703671487679</v>
      </c>
      <c r="G222" s="1343">
        <v>0</v>
      </c>
      <c r="H222" s="1343">
        <v>145.5</v>
      </c>
      <c r="I222" s="1343">
        <v>176.97988480809957</v>
      </c>
      <c r="J222" s="1344">
        <v>148.00864704843482</v>
      </c>
      <c r="K222" s="1345">
        <v>1376.1100000000001</v>
      </c>
      <c r="L222" s="1360"/>
      <c r="M222" s="1343">
        <v>1875.3199999999993</v>
      </c>
      <c r="N222" s="1355"/>
      <c r="O222" s="1343">
        <v>1926001.3</v>
      </c>
      <c r="P222" s="1343">
        <v>0</v>
      </c>
      <c r="Q222" s="1343">
        <v>254.44</v>
      </c>
      <c r="R222" s="1343">
        <v>2323.08</v>
      </c>
      <c r="S222" s="1346">
        <v>4529.8</v>
      </c>
    </row>
    <row r="223" spans="1:19" x14ac:dyDescent="0.2">
      <c r="A223" s="453">
        <f t="shared" si="3"/>
        <v>2022.09</v>
      </c>
      <c r="B223" s="1345">
        <v>165.86206843382544</v>
      </c>
      <c r="C223" s="1360"/>
      <c r="D223" s="1343">
        <v>205.38067426205231</v>
      </c>
      <c r="E223" s="1355"/>
      <c r="F223" s="1343">
        <v>78.916803779785639</v>
      </c>
      <c r="G223" s="1343">
        <v>0</v>
      </c>
      <c r="H223" s="1343">
        <v>145.5</v>
      </c>
      <c r="I223" s="1343">
        <v>178.27105283505711</v>
      </c>
      <c r="J223" s="1344">
        <v>149.30166545246217</v>
      </c>
      <c r="K223" s="1345">
        <v>1491.6599999999999</v>
      </c>
      <c r="L223" s="1360"/>
      <c r="M223" s="1343">
        <v>1748.4299999999998</v>
      </c>
      <c r="N223" s="1355"/>
      <c r="O223" s="1343">
        <v>1859248.3</v>
      </c>
      <c r="P223" s="1343">
        <v>0</v>
      </c>
      <c r="Q223" s="1343">
        <v>217.09</v>
      </c>
      <c r="R223" s="1343">
        <v>2302.0700000000002</v>
      </c>
      <c r="S223" s="1346">
        <v>4433.630000000001</v>
      </c>
    </row>
    <row r="224" spans="1:19" x14ac:dyDescent="0.2">
      <c r="A224" s="453">
        <f t="shared" si="3"/>
        <v>2022.1</v>
      </c>
      <c r="B224" s="1345">
        <v>175.96678499114145</v>
      </c>
      <c r="C224" s="1360"/>
      <c r="D224" s="1343">
        <v>219.62860505737083</v>
      </c>
      <c r="E224" s="1355"/>
      <c r="F224" s="1343">
        <v>89.91761987728681</v>
      </c>
      <c r="G224" s="1343">
        <v>0</v>
      </c>
      <c r="H224" s="1343">
        <v>154.19999999999999</v>
      </c>
      <c r="I224" s="1343">
        <v>188.50335175996534</v>
      </c>
      <c r="J224" s="1344">
        <v>157.05454422978821</v>
      </c>
      <c r="K224" s="1345">
        <v>1422.3600000000001</v>
      </c>
      <c r="L224" s="1360"/>
      <c r="M224" s="1343">
        <v>1740.43</v>
      </c>
      <c r="N224" s="1355"/>
      <c r="O224" s="1343">
        <v>1901507</v>
      </c>
      <c r="P224" s="1343">
        <v>0</v>
      </c>
      <c r="Q224" s="1343">
        <v>258.05</v>
      </c>
      <c r="R224" s="1343">
        <v>2402.3199999999997</v>
      </c>
      <c r="S224" s="1346">
        <v>4587.18</v>
      </c>
    </row>
    <row r="225" spans="1:19" x14ac:dyDescent="0.2">
      <c r="A225" s="453">
        <f t="shared" si="3"/>
        <v>2022.11</v>
      </c>
      <c r="B225" s="1345">
        <v>189.60395478707323</v>
      </c>
      <c r="C225" s="1360"/>
      <c r="D225" s="1343">
        <v>240.5044184355036</v>
      </c>
      <c r="E225" s="1355"/>
      <c r="F225" s="1343">
        <v>94.735616428158039</v>
      </c>
      <c r="G225" s="1343">
        <v>290</v>
      </c>
      <c r="H225" s="1343">
        <v>0</v>
      </c>
      <c r="I225" s="1343">
        <v>203.25931808992138</v>
      </c>
      <c r="J225" s="1344">
        <v>168.1737497201467</v>
      </c>
      <c r="K225" s="1345">
        <v>1488.0699999999997</v>
      </c>
      <c r="L225" s="1360"/>
      <c r="M225" s="1343">
        <v>1649.8600000000001</v>
      </c>
      <c r="N225" s="1355"/>
      <c r="O225" s="1343">
        <v>1821450.7000000002</v>
      </c>
      <c r="P225" s="1343">
        <v>0.4</v>
      </c>
      <c r="Q225" s="1343">
        <v>0</v>
      </c>
      <c r="R225" s="1343">
        <v>2300.0100000000002</v>
      </c>
      <c r="S225" s="1346">
        <v>4779.29</v>
      </c>
    </row>
    <row r="226" spans="1:19" x14ac:dyDescent="0.2">
      <c r="A226" s="453">
        <f t="shared" si="3"/>
        <v>2022.12</v>
      </c>
      <c r="B226" s="1345">
        <v>197.31430768483364</v>
      </c>
      <c r="C226" s="1360"/>
      <c r="D226" s="1343">
        <v>254.47814493493246</v>
      </c>
      <c r="E226" s="1355"/>
      <c r="F226" s="1343">
        <v>98.610496748334825</v>
      </c>
      <c r="G226" s="1343">
        <v>0</v>
      </c>
      <c r="H226" s="1343">
        <v>0</v>
      </c>
      <c r="I226" s="1343">
        <v>214.62532343847133</v>
      </c>
      <c r="J226" s="1344">
        <v>175.20352220063964</v>
      </c>
      <c r="K226" s="1345">
        <v>1440.8899999999999</v>
      </c>
      <c r="L226" s="1360"/>
      <c r="M226" s="1343">
        <v>1606.79</v>
      </c>
      <c r="N226" s="1355"/>
      <c r="O226" s="1343">
        <v>1743891.1</v>
      </c>
      <c r="P226" s="1343">
        <v>0</v>
      </c>
      <c r="Q226" s="1343">
        <v>0</v>
      </c>
      <c r="R226" s="1343">
        <v>2461.21</v>
      </c>
      <c r="S226" s="1346">
        <v>5096.7</v>
      </c>
    </row>
    <row r="227" spans="1:19" x14ac:dyDescent="0.2">
      <c r="A227" s="453">
        <f t="shared" si="3"/>
        <v>2023.01</v>
      </c>
      <c r="B227" s="1345">
        <v>205.50985324771514</v>
      </c>
      <c r="C227" s="1360"/>
      <c r="D227" s="1343">
        <v>270.5145774277857</v>
      </c>
      <c r="E227" s="1355"/>
      <c r="F227" s="1343">
        <v>98.619218873777967</v>
      </c>
      <c r="G227" s="1343">
        <v>0</v>
      </c>
      <c r="H227" s="1343">
        <v>0</v>
      </c>
      <c r="I227" s="1343">
        <v>219.26219853195045</v>
      </c>
      <c r="J227" s="1344">
        <v>183.38657882570502</v>
      </c>
      <c r="K227" s="1345">
        <v>1309.69</v>
      </c>
      <c r="L227" s="1360"/>
      <c r="M227" s="1343">
        <v>1465.43</v>
      </c>
      <c r="N227" s="1355"/>
      <c r="O227" s="1343">
        <v>1572624.2000000002</v>
      </c>
      <c r="P227" s="1343">
        <v>0</v>
      </c>
      <c r="Q227" s="1343">
        <v>0</v>
      </c>
      <c r="R227" s="1343">
        <v>2230.17</v>
      </c>
      <c r="S227" s="1346">
        <v>4520.6699999999992</v>
      </c>
    </row>
    <row r="228" spans="1:19" x14ac:dyDescent="0.2">
      <c r="A228" s="453">
        <f t="shared" si="3"/>
        <v>2023.02</v>
      </c>
      <c r="B228" s="1345">
        <v>217.07346770655181</v>
      </c>
      <c r="C228" s="1360"/>
      <c r="D228" s="1343">
        <v>285.20157962614672</v>
      </c>
      <c r="E228" s="1355"/>
      <c r="F228" s="1343">
        <v>103.12434558131567</v>
      </c>
      <c r="G228" s="1343">
        <v>315</v>
      </c>
      <c r="H228" s="1343">
        <v>0</v>
      </c>
      <c r="I228" s="1343">
        <v>240.91549896384075</v>
      </c>
      <c r="J228" s="1344">
        <v>192.6550290656329</v>
      </c>
      <c r="K228" s="1345">
        <v>1116.7900000000002</v>
      </c>
      <c r="L228" s="1360"/>
      <c r="M228" s="1343">
        <v>1302.6499999999999</v>
      </c>
      <c r="N228" s="1355"/>
      <c r="O228" s="1343">
        <v>1495533.4</v>
      </c>
      <c r="P228" s="1343">
        <v>0.2</v>
      </c>
      <c r="Q228" s="1343">
        <v>0</v>
      </c>
      <c r="R228" s="1343">
        <v>2021.89</v>
      </c>
      <c r="S228" s="1346">
        <v>4359.0999999999995</v>
      </c>
    </row>
    <row r="229" spans="1:19" x14ac:dyDescent="0.2">
      <c r="A229" s="453">
        <f t="shared" si="3"/>
        <v>2023.03</v>
      </c>
      <c r="B229" s="1345">
        <v>225.1292353077198</v>
      </c>
      <c r="C229" s="1360"/>
      <c r="D229" s="1343">
        <v>295.56342472148276</v>
      </c>
      <c r="E229" s="1355"/>
      <c r="F229" s="1343">
        <v>103.74335544687916</v>
      </c>
      <c r="G229" s="1343">
        <v>360</v>
      </c>
      <c r="H229" s="1343">
        <v>0</v>
      </c>
      <c r="I229" s="1343">
        <v>252.56125736656006</v>
      </c>
      <c r="J229" s="1344">
        <v>203.56063162671165</v>
      </c>
      <c r="K229" s="1345">
        <v>1427.1100000000001</v>
      </c>
      <c r="L229" s="1360"/>
      <c r="M229" s="1343">
        <v>1585.18</v>
      </c>
      <c r="N229" s="1355"/>
      <c r="O229" s="1343">
        <v>1745099.3</v>
      </c>
      <c r="P229" s="1343">
        <v>0.2</v>
      </c>
      <c r="Q229" s="1343">
        <v>0</v>
      </c>
      <c r="R229" s="1343">
        <v>2375.5999999999995</v>
      </c>
      <c r="S229" s="1346">
        <v>5112.829999999999</v>
      </c>
    </row>
    <row r="230" spans="1:19" x14ac:dyDescent="0.2">
      <c r="A230" s="453">
        <f t="shared" si="3"/>
        <v>2023.04</v>
      </c>
      <c r="B230" s="1345">
        <v>237.04346556567631</v>
      </c>
      <c r="C230" s="1360"/>
      <c r="D230" s="1343">
        <v>301.39595111503434</v>
      </c>
      <c r="E230" s="1355"/>
      <c r="F230" s="1343">
        <v>109.59440209140905</v>
      </c>
      <c r="G230" s="1343">
        <v>0</v>
      </c>
      <c r="H230" s="1343">
        <v>0</v>
      </c>
      <c r="I230" s="1343">
        <v>267.55439224881167</v>
      </c>
      <c r="J230" s="1344">
        <v>217.74110116282463</v>
      </c>
      <c r="K230" s="1345">
        <v>1174.7</v>
      </c>
      <c r="L230" s="1360"/>
      <c r="M230" s="1343">
        <v>1461.39</v>
      </c>
      <c r="N230" s="1355"/>
      <c r="O230" s="1343">
        <v>1651632.9000000001</v>
      </c>
      <c r="P230" s="1343">
        <v>0</v>
      </c>
      <c r="Q230" s="1343">
        <v>0</v>
      </c>
      <c r="R230" s="1343">
        <v>2192.1799999999998</v>
      </c>
      <c r="S230" s="1346">
        <v>4800.38</v>
      </c>
    </row>
    <row r="231" spans="1:19" x14ac:dyDescent="0.2">
      <c r="A231" s="453">
        <f t="shared" si="3"/>
        <v>2023.05</v>
      </c>
      <c r="B231" s="1345">
        <v>245.84767259746695</v>
      </c>
      <c r="C231" s="1360"/>
      <c r="D231" s="1343">
        <v>314.78845065855631</v>
      </c>
      <c r="E231" s="1355"/>
      <c r="F231" s="1343">
        <v>112.81351649123864</v>
      </c>
      <c r="G231" s="1343">
        <v>0</v>
      </c>
      <c r="H231" s="1343">
        <v>200.90000000000003</v>
      </c>
      <c r="I231" s="1343">
        <v>280.19804737900466</v>
      </c>
      <c r="J231" s="1344">
        <v>228.74152758933084</v>
      </c>
      <c r="K231" s="1345">
        <v>1431.51</v>
      </c>
      <c r="L231" s="1360"/>
      <c r="M231" s="1343">
        <v>1542.0099999999993</v>
      </c>
      <c r="N231" s="1355"/>
      <c r="O231" s="1343">
        <v>1682038.6</v>
      </c>
      <c r="P231" s="1343">
        <v>0</v>
      </c>
      <c r="Q231" s="1343">
        <v>0.05</v>
      </c>
      <c r="R231" s="1343">
        <v>2198.0199999999995</v>
      </c>
      <c r="S231" s="1346">
        <v>4702.18</v>
      </c>
    </row>
    <row r="232" spans="1:19" x14ac:dyDescent="0.2">
      <c r="A232" s="453">
        <f t="shared" si="3"/>
        <v>2023.06</v>
      </c>
      <c r="B232" s="1345">
        <v>254.67403886476885</v>
      </c>
      <c r="C232" s="1360"/>
      <c r="D232" s="1343">
        <v>325.42798164468888</v>
      </c>
      <c r="E232" s="1355"/>
      <c r="F232" s="1343">
        <v>124.98706626846382</v>
      </c>
      <c r="G232" s="1343">
        <v>0</v>
      </c>
      <c r="H232" s="1343">
        <v>0</v>
      </c>
      <c r="I232" s="1343">
        <v>301.71649752535779</v>
      </c>
      <c r="J232" s="1344">
        <v>240.52164966974135</v>
      </c>
      <c r="K232" s="1345">
        <v>1621.5200000000002</v>
      </c>
      <c r="L232" s="1360"/>
      <c r="M232" s="1343">
        <v>1509.1000000000001</v>
      </c>
      <c r="N232" s="1355"/>
      <c r="O232" s="1343">
        <v>1689423.4999999998</v>
      </c>
      <c r="P232" s="1343">
        <v>0</v>
      </c>
      <c r="Q232" s="1343">
        <v>0</v>
      </c>
      <c r="R232" s="1343">
        <v>2248.8100000000004</v>
      </c>
      <c r="S232" s="1346">
        <v>4803.8099999999986</v>
      </c>
    </row>
    <row r="233" spans="1:19" x14ac:dyDescent="0.2">
      <c r="A233" s="453">
        <f t="shared" si="3"/>
        <v>2023.07</v>
      </c>
      <c r="B233" s="1345">
        <v>273.03170169671205</v>
      </c>
      <c r="C233" s="1360"/>
      <c r="D233" s="1343">
        <v>340.62114508038832</v>
      </c>
      <c r="E233" s="1355"/>
      <c r="F233" s="1343">
        <v>136.35200094191413</v>
      </c>
      <c r="G233" s="1343">
        <v>0</v>
      </c>
      <c r="H233" s="1343">
        <v>0</v>
      </c>
      <c r="I233" s="1343">
        <v>315.7457684189668</v>
      </c>
      <c r="J233" s="1344">
        <v>254.02826922680524</v>
      </c>
      <c r="K233" s="1345">
        <v>1584.8299999999997</v>
      </c>
      <c r="L233" s="1360"/>
      <c r="M233" s="1343">
        <v>1572.99</v>
      </c>
      <c r="N233" s="1355"/>
      <c r="O233" s="1343">
        <v>1687287.61</v>
      </c>
      <c r="P233" s="1343">
        <v>0</v>
      </c>
      <c r="Q233" s="1343">
        <v>0</v>
      </c>
      <c r="R233" s="1343">
        <v>2321.5200000000004</v>
      </c>
      <c r="S233" s="1346">
        <v>4851.2999999999993</v>
      </c>
    </row>
    <row r="234" spans="1:19" x14ac:dyDescent="0.2">
      <c r="A234" s="453">
        <f t="shared" si="3"/>
        <v>2023.08</v>
      </c>
      <c r="B234" s="1345">
        <v>324.17442553818523</v>
      </c>
      <c r="C234" s="1360"/>
      <c r="D234" s="1343">
        <v>398.5708537069101</v>
      </c>
      <c r="E234" s="1355"/>
      <c r="F234" s="1343">
        <v>166.17483093015611</v>
      </c>
      <c r="G234" s="1343">
        <v>0</v>
      </c>
      <c r="H234" s="1343">
        <v>0</v>
      </c>
      <c r="I234" s="1343">
        <v>369.08231591367974</v>
      </c>
      <c r="J234" s="1344">
        <v>295.90848763096238</v>
      </c>
      <c r="K234" s="1345">
        <v>1425.16</v>
      </c>
      <c r="L234" s="1360"/>
      <c r="M234" s="1343">
        <v>1588.25</v>
      </c>
      <c r="N234" s="1355"/>
      <c r="O234" s="1343">
        <v>1312704.53</v>
      </c>
      <c r="P234" s="1343">
        <v>0</v>
      </c>
      <c r="Q234" s="1343">
        <v>0</v>
      </c>
      <c r="R234" s="1343">
        <v>2347.5400000000009</v>
      </c>
      <c r="S234" s="1346">
        <v>4981.3900000000003</v>
      </c>
    </row>
    <row r="235" spans="1:19" x14ac:dyDescent="0.2">
      <c r="A235" s="453">
        <f t="shared" si="3"/>
        <v>2023.09</v>
      </c>
      <c r="B235" s="1345">
        <v>335.27487292576734</v>
      </c>
      <c r="C235" s="1360"/>
      <c r="D235" s="1343">
        <v>405.52568476622395</v>
      </c>
      <c r="E235" s="1355"/>
      <c r="F235" s="1343">
        <v>166.65052558064264</v>
      </c>
      <c r="G235" s="1343">
        <v>0</v>
      </c>
      <c r="H235" s="1343">
        <v>0</v>
      </c>
      <c r="I235" s="1343">
        <v>375.16459683440024</v>
      </c>
      <c r="J235" s="1344">
        <v>301.38380001652467</v>
      </c>
      <c r="K235" s="1345">
        <v>1421.61</v>
      </c>
      <c r="L235" s="1360"/>
      <c r="M235" s="1343">
        <v>1545.71</v>
      </c>
      <c r="N235" s="1355"/>
      <c r="O235" s="1343">
        <v>1227853.44</v>
      </c>
      <c r="P235" s="1343">
        <v>0</v>
      </c>
      <c r="Q235" s="1343">
        <v>0</v>
      </c>
      <c r="R235" s="1343">
        <v>2263.71</v>
      </c>
      <c r="S235" s="1346">
        <v>4720.1900000000014</v>
      </c>
    </row>
    <row r="236" spans="1:19" x14ac:dyDescent="0.2">
      <c r="A236" s="453">
        <f t="shared" si="3"/>
        <v>2023.1</v>
      </c>
      <c r="B236" s="1345">
        <v>359.21948818897624</v>
      </c>
      <c r="C236" s="1360"/>
      <c r="D236" s="1343">
        <v>429.59353919881596</v>
      </c>
      <c r="E236" s="1355"/>
      <c r="F236" s="1343">
        <v>183.88871663625488</v>
      </c>
      <c r="G236" s="1343">
        <v>0</v>
      </c>
      <c r="H236" s="1343">
        <v>0</v>
      </c>
      <c r="I236" s="1343">
        <v>395.69756849542125</v>
      </c>
      <c r="J236" s="1344">
        <v>319.58274404005778</v>
      </c>
      <c r="K236" s="1345">
        <v>1635.7600000000002</v>
      </c>
      <c r="L236" s="1360"/>
      <c r="M236" s="1343">
        <v>1702.73</v>
      </c>
      <c r="N236" s="1355"/>
      <c r="O236" s="1343">
        <v>1244901.46</v>
      </c>
      <c r="P236" s="1343">
        <v>0</v>
      </c>
      <c r="Q236" s="1343">
        <v>0</v>
      </c>
      <c r="R236" s="1343">
        <v>2714.78</v>
      </c>
      <c r="S236" s="1346">
        <v>5148.5400000000009</v>
      </c>
    </row>
    <row r="237" spans="1:19" x14ac:dyDescent="0.2">
      <c r="A237" s="453">
        <f t="shared" si="3"/>
        <v>2023.11</v>
      </c>
      <c r="B237" s="1345">
        <v>424.19824472087896</v>
      </c>
      <c r="C237" s="1360"/>
      <c r="D237" s="1343">
        <v>508.77416132271765</v>
      </c>
      <c r="E237" s="1355"/>
      <c r="F237" s="1343">
        <v>208.95480519738632</v>
      </c>
      <c r="G237" s="1343">
        <v>0</v>
      </c>
      <c r="H237" s="1343">
        <v>0</v>
      </c>
      <c r="I237" s="1343">
        <v>479.23954690357749</v>
      </c>
      <c r="J237" s="1344">
        <v>388.28460721201128</v>
      </c>
      <c r="K237" s="1345">
        <v>1528.1899999999998</v>
      </c>
      <c r="L237" s="1360"/>
      <c r="M237" s="1343">
        <v>1523.53</v>
      </c>
      <c r="N237" s="1355"/>
      <c r="O237" s="1343">
        <v>1164292.1299999999</v>
      </c>
      <c r="P237" s="1343">
        <v>0</v>
      </c>
      <c r="Q237" s="1343">
        <v>0</v>
      </c>
      <c r="R237" s="1343">
        <v>2148.7699999999995</v>
      </c>
      <c r="S237" s="1346">
        <v>4932.0499999999993</v>
      </c>
    </row>
    <row r="238" spans="1:19" x14ac:dyDescent="0.2">
      <c r="A238" s="453">
        <f t="shared" si="3"/>
        <v>2023.12</v>
      </c>
      <c r="B238" s="1345">
        <v>723.22838439934628</v>
      </c>
      <c r="C238" s="1360"/>
      <c r="D238" s="1343">
        <v>821.76831465025123</v>
      </c>
      <c r="E238" s="1355"/>
      <c r="F238" s="1343">
        <v>360.38209737604603</v>
      </c>
      <c r="G238" s="1343">
        <v>0</v>
      </c>
      <c r="H238" s="1343">
        <v>0</v>
      </c>
      <c r="I238" s="1343">
        <v>789.68405855736455</v>
      </c>
      <c r="J238" s="1344">
        <v>662.09891195186594</v>
      </c>
      <c r="K238" s="1345">
        <v>1260.46</v>
      </c>
      <c r="L238" s="1360"/>
      <c r="M238" s="1343">
        <v>1497.7900000000004</v>
      </c>
      <c r="N238" s="1355"/>
      <c r="O238" s="1343">
        <v>1194585.78</v>
      </c>
      <c r="P238" s="1343">
        <v>0</v>
      </c>
      <c r="Q238" s="1343">
        <v>0</v>
      </c>
      <c r="R238" s="1343">
        <v>2150.37</v>
      </c>
      <c r="S238" s="1346">
        <v>5365.02</v>
      </c>
    </row>
    <row r="239" spans="1:19" x14ac:dyDescent="0.2">
      <c r="A239" s="453">
        <f t="shared" si="3"/>
        <v>2024.01</v>
      </c>
      <c r="B239" s="1345">
        <v>892.35532414398779</v>
      </c>
      <c r="C239" s="1360"/>
      <c r="D239" s="1343">
        <v>1024.4807568991005</v>
      </c>
      <c r="E239" s="1355"/>
      <c r="F239" s="1343">
        <v>449.56333587079808</v>
      </c>
      <c r="G239" s="1343">
        <v>0</v>
      </c>
      <c r="H239" s="1343">
        <v>0</v>
      </c>
      <c r="I239" s="1343">
        <v>988.70066729251164</v>
      </c>
      <c r="J239" s="1344">
        <v>822.8696284638545</v>
      </c>
      <c r="K239" s="1345">
        <v>933.68999999999994</v>
      </c>
      <c r="L239" s="1360"/>
      <c r="M239" s="1343">
        <v>1298.72</v>
      </c>
      <c r="N239" s="1355"/>
      <c r="O239" s="1343">
        <v>1018641.4299999999</v>
      </c>
      <c r="P239" s="1343">
        <v>0</v>
      </c>
      <c r="Q239" s="1343">
        <v>0</v>
      </c>
      <c r="R239" s="1343">
        <v>1693.7100000000003</v>
      </c>
      <c r="S239" s="1346">
        <v>4663.8799999999992</v>
      </c>
    </row>
    <row r="240" spans="1:19" x14ac:dyDescent="0.2">
      <c r="A240" s="453">
        <f t="shared" si="3"/>
        <v>2024.02</v>
      </c>
      <c r="B240" s="1345">
        <v>895.66613430096766</v>
      </c>
      <c r="C240" s="1360"/>
      <c r="D240" s="1343">
        <v>1067.2011893859431</v>
      </c>
      <c r="E240" s="1355"/>
      <c r="F240" s="1343">
        <v>479.76216620352733</v>
      </c>
      <c r="G240" s="1343">
        <v>0</v>
      </c>
      <c r="H240" s="1343">
        <v>0</v>
      </c>
      <c r="I240" s="1343">
        <v>1049.4920857074458</v>
      </c>
      <c r="J240" s="1344">
        <v>868.2576238513717</v>
      </c>
      <c r="K240" s="1345">
        <v>1198.8</v>
      </c>
      <c r="L240" s="1360"/>
      <c r="M240" s="1343">
        <v>1288.4800000000002</v>
      </c>
      <c r="N240" s="1355"/>
      <c r="O240" s="1343">
        <v>1002765.24</v>
      </c>
      <c r="P240" s="1343">
        <v>0</v>
      </c>
      <c r="Q240" s="1343">
        <v>0</v>
      </c>
      <c r="R240" s="1343">
        <v>1670.7999999999997</v>
      </c>
      <c r="S240" s="1346">
        <v>4639.2300000000014</v>
      </c>
    </row>
    <row r="241" spans="1:19" x14ac:dyDescent="0.2">
      <c r="A241" s="453">
        <f t="shared" si="3"/>
        <v>2024.03</v>
      </c>
      <c r="B241" s="1345">
        <v>977.17650740300508</v>
      </c>
      <c r="C241" s="1360"/>
      <c r="D241" s="1343">
        <v>1124.54805291054</v>
      </c>
      <c r="E241" s="1355"/>
      <c r="F241" s="1343">
        <v>499.16369695531819</v>
      </c>
      <c r="G241" s="1343">
        <v>0</v>
      </c>
      <c r="H241" s="1343">
        <v>0</v>
      </c>
      <c r="I241" s="1343">
        <v>1125.2782643490968</v>
      </c>
      <c r="J241" s="1344">
        <v>940.03631481276295</v>
      </c>
      <c r="K241" s="1345">
        <v>1270.4300000000003</v>
      </c>
      <c r="L241" s="1360"/>
      <c r="M241" s="1343">
        <v>1520.6800000000003</v>
      </c>
      <c r="N241" s="1355"/>
      <c r="O241" s="1343">
        <v>1463417.1999999997</v>
      </c>
      <c r="P241" s="1343">
        <v>0</v>
      </c>
      <c r="Q241" s="1343">
        <v>0</v>
      </c>
      <c r="R241" s="1343">
        <v>1860.5700000000004</v>
      </c>
      <c r="S241" s="1346">
        <v>4962.95</v>
      </c>
    </row>
    <row r="242" spans="1:19" x14ac:dyDescent="0.2">
      <c r="A242" s="453">
        <f t="shared" si="3"/>
        <v>2024.04</v>
      </c>
      <c r="B242" s="1345">
        <v>1004.0931844473726</v>
      </c>
      <c r="C242" s="1360"/>
      <c r="D242" s="1343">
        <v>1206.118076191503</v>
      </c>
      <c r="E242" s="1355"/>
      <c r="F242" s="1343">
        <v>540.46920297488305</v>
      </c>
      <c r="G242" s="1343">
        <v>0</v>
      </c>
      <c r="H242" s="1343">
        <v>0</v>
      </c>
      <c r="I242" s="1343">
        <v>1177.6554912707472</v>
      </c>
      <c r="J242" s="1344">
        <v>972.96868670158199</v>
      </c>
      <c r="K242" s="1345">
        <v>1343.31</v>
      </c>
      <c r="L242" s="1360"/>
      <c r="M242" s="1343">
        <v>1298.5700000000002</v>
      </c>
      <c r="N242" s="1355"/>
      <c r="O242" s="1343">
        <v>1448662</v>
      </c>
      <c r="P242" s="1343">
        <v>0</v>
      </c>
      <c r="Q242" s="1343">
        <v>0</v>
      </c>
      <c r="R242" s="1343">
        <v>1673.11</v>
      </c>
      <c r="S242" s="1346">
        <v>4630.25</v>
      </c>
    </row>
    <row r="243" spans="1:19" x14ac:dyDescent="0.2">
      <c r="A243" s="453">
        <f t="shared" si="3"/>
        <v>2024.05</v>
      </c>
      <c r="B243" s="1345">
        <v>1044.8241652669249</v>
      </c>
      <c r="C243" s="1360"/>
      <c r="D243" s="1343">
        <v>1252.9400865686018</v>
      </c>
      <c r="E243" s="1355"/>
      <c r="F243" s="1343">
        <v>591.63712051620234</v>
      </c>
      <c r="G243" s="1343">
        <v>1800</v>
      </c>
      <c r="H243" s="1343">
        <v>0</v>
      </c>
      <c r="I243" s="1343">
        <v>1224.5435991665292</v>
      </c>
      <c r="J243" s="1344">
        <v>1008.0260172058552</v>
      </c>
      <c r="K243" s="1345">
        <v>1369.2999999999997</v>
      </c>
      <c r="L243" s="1360"/>
      <c r="M243" s="1343">
        <v>1432.39</v>
      </c>
      <c r="N243" s="1355"/>
      <c r="O243" s="1343">
        <v>1573894.5999999999</v>
      </c>
      <c r="P243" s="1343">
        <v>0.2</v>
      </c>
      <c r="Q243" s="1343">
        <v>0</v>
      </c>
      <c r="R243" s="1343">
        <v>1876.4899999999998</v>
      </c>
      <c r="S243" s="1346">
        <v>5037.8199999999988</v>
      </c>
    </row>
    <row r="244" spans="1:19" x14ac:dyDescent="0.2">
      <c r="A244" s="453">
        <f t="shared" si="3"/>
        <v>2024.06</v>
      </c>
      <c r="B244" s="1345">
        <v>1086.8896129918705</v>
      </c>
      <c r="C244" s="1360"/>
      <c r="D244" s="1343">
        <v>1282.1993385492872</v>
      </c>
      <c r="E244" s="1355"/>
      <c r="F244" s="1343">
        <v>618.96889923781555</v>
      </c>
      <c r="G244" s="1343">
        <v>1223</v>
      </c>
      <c r="H244" s="1343">
        <v>0</v>
      </c>
      <c r="I244" s="1343">
        <v>1274.3709985512091</v>
      </c>
      <c r="J244" s="1344">
        <v>1050.08011208831</v>
      </c>
      <c r="K244" s="1345">
        <v>1048.04</v>
      </c>
      <c r="L244" s="1360"/>
      <c r="M244" s="1343">
        <v>1339.4800000000002</v>
      </c>
      <c r="N244" s="1355"/>
      <c r="O244" s="1343">
        <v>1443928.5999999999</v>
      </c>
      <c r="P244" s="1343">
        <v>5</v>
      </c>
      <c r="Q244" s="1343">
        <v>0</v>
      </c>
      <c r="R244" s="1343">
        <v>1794.6</v>
      </c>
      <c r="S244" s="1346">
        <v>4585.67</v>
      </c>
    </row>
    <row r="245" spans="1:19" x14ac:dyDescent="0.2">
      <c r="A245" s="453">
        <f t="shared" si="3"/>
        <v>2024.07</v>
      </c>
      <c r="B245" s="1345">
        <v>1114.9679579148733</v>
      </c>
      <c r="C245" s="1360"/>
      <c r="D245" s="1343">
        <v>1328.8760331718893</v>
      </c>
      <c r="E245" s="1355"/>
      <c r="F245" s="1343">
        <v>639.97407846251622</v>
      </c>
      <c r="G245" s="1343">
        <v>1130</v>
      </c>
      <c r="H245" s="1343">
        <v>0</v>
      </c>
      <c r="I245" s="1343">
        <v>1310.8501483602154</v>
      </c>
      <c r="J245" s="1344">
        <v>1085.1412462203298</v>
      </c>
      <c r="K245" s="1345">
        <v>1296.4199999999998</v>
      </c>
      <c r="L245" s="1360"/>
      <c r="M245" s="1343">
        <v>1449.42</v>
      </c>
      <c r="N245" s="1355"/>
      <c r="O245" s="1343">
        <v>1515681.7000000002</v>
      </c>
      <c r="P245" s="1343">
        <v>4</v>
      </c>
      <c r="Q245" s="1343">
        <v>0</v>
      </c>
      <c r="R245" s="1343">
        <v>1917.6299999999999</v>
      </c>
      <c r="S245" s="1346">
        <v>4716.0200000000004</v>
      </c>
    </row>
    <row r="246" spans="1:19" x14ac:dyDescent="0.2">
      <c r="A246" s="453">
        <f t="shared" si="3"/>
        <v>2024.08</v>
      </c>
      <c r="B246" s="1345">
        <v>1148.901180632512</v>
      </c>
      <c r="C246" s="1360"/>
      <c r="D246" s="1343">
        <v>1357.4235333416843</v>
      </c>
      <c r="E246" s="1355"/>
      <c r="F246" s="1343">
        <v>659.45406925786801</v>
      </c>
      <c r="G246" s="1343">
        <v>0</v>
      </c>
      <c r="H246" s="1343">
        <v>0</v>
      </c>
      <c r="I246" s="1343">
        <v>1343.9846859610061</v>
      </c>
      <c r="J246" s="1344">
        <v>1119.5914092370303</v>
      </c>
      <c r="K246" s="1345">
        <v>2346.1999999999998</v>
      </c>
      <c r="L246" s="1360"/>
      <c r="M246" s="1343">
        <v>2394.9</v>
      </c>
      <c r="N246" s="1355"/>
      <c r="O246" s="1343">
        <v>1555335.2</v>
      </c>
      <c r="P246" s="1343">
        <v>0</v>
      </c>
      <c r="Q246" s="1343">
        <v>0</v>
      </c>
      <c r="R246" s="1343">
        <v>2668.1400000000003</v>
      </c>
      <c r="S246" s="1346">
        <v>4796.7799999999988</v>
      </c>
    </row>
    <row r="247" spans="1:19" x14ac:dyDescent="0.2">
      <c r="A247" s="453">
        <f t="shared" si="3"/>
        <v>2024.09</v>
      </c>
      <c r="B247" s="1345">
        <v>1159.852368600536</v>
      </c>
      <c r="C247" s="1360"/>
      <c r="D247" s="1343">
        <v>1377.8772623866716</v>
      </c>
      <c r="E247" s="1355"/>
      <c r="F247" s="1343">
        <v>684.91878011127619</v>
      </c>
      <c r="G247" s="1343">
        <v>0</v>
      </c>
      <c r="H247" s="1343">
        <v>0</v>
      </c>
      <c r="I247" s="1343">
        <v>1382.9562736717071</v>
      </c>
      <c r="J247" s="1344">
        <v>1148.7807439073151</v>
      </c>
      <c r="K247" s="1345">
        <v>1862.0700000000002</v>
      </c>
      <c r="L247" s="1360"/>
      <c r="M247" s="1343">
        <v>3586.9200000000005</v>
      </c>
      <c r="N247" s="1355"/>
      <c r="O247" s="1343">
        <v>1426251.4000000001</v>
      </c>
      <c r="P247" s="1343">
        <v>0</v>
      </c>
      <c r="Q247" s="1343">
        <v>0</v>
      </c>
      <c r="R247" s="1343">
        <v>3081.2100000000005</v>
      </c>
      <c r="S247" s="1346">
        <v>6577.97</v>
      </c>
    </row>
    <row r="248" spans="1:19" x14ac:dyDescent="0.2">
      <c r="A248" s="453">
        <f t="shared" si="3"/>
        <v>2024.1</v>
      </c>
      <c r="B248" s="1345">
        <v>1154.9563039301609</v>
      </c>
      <c r="C248" s="1360"/>
      <c r="D248" s="1343">
        <v>1354.8948555862296</v>
      </c>
      <c r="E248" s="1355"/>
      <c r="F248" s="1343">
        <v>684.92061349038693</v>
      </c>
      <c r="G248" s="1343">
        <v>0</v>
      </c>
      <c r="H248" s="1343">
        <v>0</v>
      </c>
      <c r="I248" s="1343">
        <v>1373.112196078431</v>
      </c>
      <c r="J248" s="1344">
        <v>1149.4819455626341</v>
      </c>
      <c r="K248" s="1345">
        <v>7120.3199999999988</v>
      </c>
      <c r="L248" s="1360"/>
      <c r="M248" s="1343">
        <v>3825.12</v>
      </c>
      <c r="N248" s="1355"/>
      <c r="O248" s="1343">
        <v>1501467.6999999997</v>
      </c>
      <c r="P248" s="1343">
        <v>0</v>
      </c>
      <c r="Q248" s="1343">
        <v>0</v>
      </c>
      <c r="R248" s="1343">
        <v>4080</v>
      </c>
      <c r="S248" s="1346">
        <v>4980.7700000000004</v>
      </c>
    </row>
    <row r="249" spans="1:19" x14ac:dyDescent="0.2">
      <c r="A249" s="453">
        <f t="shared" si="3"/>
        <v>2024.11</v>
      </c>
      <c r="B249" s="1345">
        <v>1173.6771594753957</v>
      </c>
      <c r="C249" s="1360"/>
      <c r="D249" s="1343">
        <v>1377.7806021571907</v>
      </c>
      <c r="E249" s="1355"/>
      <c r="F249" s="1343">
        <v>697.12724282751151</v>
      </c>
      <c r="G249" s="1343">
        <v>0</v>
      </c>
      <c r="H249" s="1343">
        <v>0</v>
      </c>
      <c r="I249" s="1343">
        <v>1401.0791722359013</v>
      </c>
      <c r="J249" s="1344">
        <v>1175.5904377855654</v>
      </c>
      <c r="K249" s="1345">
        <v>8237.0700000000015</v>
      </c>
      <c r="L249" s="1360"/>
      <c r="M249" s="1343">
        <v>3555.5499999999997</v>
      </c>
      <c r="N249" s="1355"/>
      <c r="O249" s="1343">
        <v>1447503.2</v>
      </c>
      <c r="P249" s="1343">
        <v>0</v>
      </c>
      <c r="Q249" s="1343">
        <v>0</v>
      </c>
      <c r="R249" s="1343">
        <v>4264.5</v>
      </c>
      <c r="S249" s="1346">
        <v>4696.8200000000006</v>
      </c>
    </row>
    <row r="250" spans="1:19" x14ac:dyDescent="0.2">
      <c r="A250" s="453">
        <f t="shared" si="3"/>
        <v>2024.12</v>
      </c>
      <c r="B250" s="1345">
        <v>1182.7961586774184</v>
      </c>
      <c r="C250" s="1360"/>
      <c r="D250" s="1343">
        <v>1425.7037759416996</v>
      </c>
      <c r="E250" s="1355"/>
      <c r="F250" s="1343">
        <v>707.59696485033874</v>
      </c>
      <c r="G250" s="1343">
        <v>0</v>
      </c>
      <c r="H250" s="1343">
        <v>0</v>
      </c>
      <c r="I250" s="1343">
        <v>1442.90820771273</v>
      </c>
      <c r="J250" s="1344">
        <v>1196.2799448033143</v>
      </c>
      <c r="K250" s="1345">
        <v>1233.9499999999998</v>
      </c>
      <c r="L250" s="1360"/>
      <c r="M250" s="1343">
        <v>1487.47</v>
      </c>
      <c r="N250" s="1355"/>
      <c r="O250" s="1343">
        <v>1067001.75</v>
      </c>
      <c r="P250" s="1343">
        <v>0</v>
      </c>
      <c r="Q250" s="1343">
        <v>0</v>
      </c>
      <c r="R250" s="1343">
        <v>2222.2999999999997</v>
      </c>
      <c r="S250" s="1346">
        <v>4989.4299999999994</v>
      </c>
    </row>
    <row r="251" spans="1:19" x14ac:dyDescent="0.2">
      <c r="A251" s="453">
        <f t="shared" si="3"/>
        <v>2025.01</v>
      </c>
      <c r="B251" s="1345">
        <v>1231.8147375072683</v>
      </c>
      <c r="C251" s="1360"/>
      <c r="D251" s="1343">
        <v>1454.0554978025993</v>
      </c>
      <c r="E251" s="1355"/>
      <c r="F251" s="1343">
        <v>717.8845156745092</v>
      </c>
      <c r="G251" s="1343">
        <v>0</v>
      </c>
      <c r="H251" s="1343">
        <v>0</v>
      </c>
      <c r="I251" s="1343">
        <v>1469.6724576380466</v>
      </c>
      <c r="J251" s="1344">
        <v>1220.8342238152943</v>
      </c>
      <c r="K251" s="1345">
        <v>2975.1299999999997</v>
      </c>
      <c r="L251" s="1360"/>
      <c r="M251" s="1343">
        <v>1394.8300000000002</v>
      </c>
      <c r="N251" s="1355"/>
      <c r="O251" s="1343">
        <v>953541.18</v>
      </c>
      <c r="P251" s="1343">
        <v>0</v>
      </c>
      <c r="Q251" s="1343">
        <v>0</v>
      </c>
      <c r="R251" s="1343">
        <v>1938.6500000000003</v>
      </c>
      <c r="S251" s="1346">
        <v>4299.170000000001</v>
      </c>
    </row>
    <row r="252" spans="1:19" x14ac:dyDescent="0.2">
      <c r="A252" s="453">
        <f t="shared" si="3"/>
        <v>2025.02</v>
      </c>
      <c r="B252" s="1345">
        <v>1267.8731628208693</v>
      </c>
      <c r="C252" s="1360"/>
      <c r="D252" s="1343">
        <v>1482.2378227837141</v>
      </c>
      <c r="E252" s="1355"/>
      <c r="F252" s="1343">
        <v>733.0833708099276</v>
      </c>
      <c r="G252" s="1343">
        <v>0</v>
      </c>
      <c r="H252" s="1343">
        <v>0</v>
      </c>
      <c r="I252" s="1343">
        <v>1502.7647370519599</v>
      </c>
      <c r="J252" s="1344">
        <v>1248.6405381909865</v>
      </c>
      <c r="K252" s="1345">
        <v>1079.1000000000001</v>
      </c>
      <c r="L252" s="1360"/>
      <c r="M252" s="1343">
        <v>1385.99</v>
      </c>
      <c r="N252" s="1355"/>
      <c r="O252" s="1343">
        <v>911035.29</v>
      </c>
      <c r="P252" s="1343">
        <v>0</v>
      </c>
      <c r="Q252" s="1343">
        <v>0</v>
      </c>
      <c r="R252" s="1343">
        <v>1906.0800000000004</v>
      </c>
      <c r="S252" s="1346">
        <v>4267.63</v>
      </c>
    </row>
    <row r="253" spans="1:19" x14ac:dyDescent="0.2">
      <c r="A253" s="453">
        <f t="shared" si="3"/>
        <v>2025.03</v>
      </c>
      <c r="B253" s="1345">
        <v>1270.9853030872709</v>
      </c>
      <c r="C253" s="1360"/>
      <c r="D253" s="1343">
        <v>1504.6333861306828</v>
      </c>
      <c r="E253" s="1355"/>
      <c r="F253" s="1343">
        <v>745.1779515094413</v>
      </c>
      <c r="G253" s="1343">
        <v>0</v>
      </c>
      <c r="H253" s="1343">
        <v>1297</v>
      </c>
      <c r="I253" s="1343">
        <v>1525.7160716275055</v>
      </c>
      <c r="J253" s="1344">
        <v>1270.5486638073237</v>
      </c>
      <c r="K253" s="1345">
        <v>1196.8499999999999</v>
      </c>
      <c r="L253" s="1360"/>
      <c r="M253" s="1343">
        <v>1647.81</v>
      </c>
      <c r="N253" s="1355"/>
      <c r="O253" s="1343">
        <v>990088.82</v>
      </c>
      <c r="P253" s="1343">
        <v>0</v>
      </c>
      <c r="Q253" s="1343">
        <v>98.1</v>
      </c>
      <c r="R253" s="1343">
        <v>2064.5700000000002</v>
      </c>
      <c r="S253" s="1346">
        <v>4667.7400000000016</v>
      </c>
    </row>
    <row r="254" spans="1:19" x14ac:dyDescent="0.2">
      <c r="A254" s="453">
        <f t="shared" si="3"/>
        <v>2025.04</v>
      </c>
      <c r="B254" s="1345">
        <v>1265.7611204607504</v>
      </c>
      <c r="C254" s="1360"/>
      <c r="D254" s="1343">
        <v>1525.5353764076656</v>
      </c>
      <c r="E254" s="1355"/>
      <c r="F254" s="1343">
        <v>748.10247527497256</v>
      </c>
      <c r="G254" s="1343">
        <v>0</v>
      </c>
      <c r="H254" s="1343">
        <v>1319</v>
      </c>
      <c r="I254" s="1343">
        <v>1549.258872211748</v>
      </c>
      <c r="J254" s="1344">
        <v>1289.3640491912465</v>
      </c>
      <c r="K254" s="1345">
        <v>1336.9499999999998</v>
      </c>
      <c r="L254" s="1360"/>
      <c r="M254" s="1343">
        <v>1488.28</v>
      </c>
      <c r="N254" s="1355"/>
      <c r="O254" s="1343">
        <v>995411.42999999993</v>
      </c>
      <c r="P254" s="1343">
        <v>0</v>
      </c>
      <c r="Q254" s="1343">
        <v>94.88</v>
      </c>
      <c r="R254" s="1343">
        <v>2042.0499999999997</v>
      </c>
      <c r="S254" s="1346">
        <v>4534.1399999999994</v>
      </c>
    </row>
    <row r="255" spans="1:19" x14ac:dyDescent="0.2">
      <c r="A255" s="453">
        <f t="shared" si="3"/>
        <v>2025.05</v>
      </c>
      <c r="B255" s="1345">
        <v>1252.3563593847055</v>
      </c>
      <c r="C255" s="1360"/>
      <c r="D255" s="1343">
        <v>1447.102193528513</v>
      </c>
      <c r="E255" s="1355"/>
      <c r="F255" s="1343">
        <v>746.28975028965294</v>
      </c>
      <c r="G255" s="1343">
        <v>0</v>
      </c>
      <c r="H255" s="1343">
        <v>1171.6374803794445</v>
      </c>
      <c r="I255" s="1343">
        <v>1477.2426369345471</v>
      </c>
      <c r="J255" s="1344">
        <v>1277.9689606608047</v>
      </c>
      <c r="K255" s="1345">
        <v>1368.4499999999998</v>
      </c>
      <c r="L255" s="1360"/>
      <c r="M255" s="1343">
        <v>1558.22</v>
      </c>
      <c r="N255" s="1355"/>
      <c r="O255" s="1343">
        <v>999359.07000000018</v>
      </c>
      <c r="P255" s="1343">
        <v>0</v>
      </c>
      <c r="Q255" s="1343">
        <v>293.06</v>
      </c>
      <c r="R255" s="1343">
        <v>2084.39</v>
      </c>
      <c r="S255" s="1346">
        <v>4522.97</v>
      </c>
    </row>
    <row r="256" spans="1:19" x14ac:dyDescent="0.2">
      <c r="A256" s="453">
        <f t="shared" si="3"/>
        <v>2025.06</v>
      </c>
      <c r="B256" s="1345">
        <v>1291.7917092384462</v>
      </c>
      <c r="C256" s="1360"/>
      <c r="D256" s="1343">
        <v>1491.767886720146</v>
      </c>
      <c r="E256" s="1355"/>
      <c r="F256" s="1343">
        <v>746.29101565456301</v>
      </c>
      <c r="G256" s="1343">
        <v>0</v>
      </c>
      <c r="H256" s="1343">
        <v>1370</v>
      </c>
      <c r="I256" s="1343">
        <v>1509.0343717730361</v>
      </c>
      <c r="J256" s="1344">
        <v>1307.3408881344797</v>
      </c>
      <c r="K256" s="1345">
        <v>1350.66</v>
      </c>
      <c r="L256" s="1360"/>
      <c r="M256" s="1343">
        <v>1539.5499999999997</v>
      </c>
      <c r="N256" s="1355"/>
      <c r="O256" s="1343">
        <v>994301.15</v>
      </c>
      <c r="P256" s="1343">
        <v>0</v>
      </c>
      <c r="Q256" s="1343">
        <v>83.01</v>
      </c>
      <c r="R256" s="1343">
        <v>2237.0100000000002</v>
      </c>
      <c r="S256" s="1346">
        <v>4565.7500000000009</v>
      </c>
    </row>
    <row r="257" spans="1:19" x14ac:dyDescent="0.2">
      <c r="A257" s="453">
        <f t="shared" si="3"/>
        <v>2025.07</v>
      </c>
      <c r="B257" s="1345">
        <v>1357.7475999263215</v>
      </c>
      <c r="C257" s="1360"/>
      <c r="D257" s="1343">
        <v>1569.9416812925863</v>
      </c>
      <c r="E257" s="1355"/>
      <c r="F257" s="1343">
        <v>783.24217986084636</v>
      </c>
      <c r="G257" s="1343">
        <v>0</v>
      </c>
      <c r="H257" s="1343">
        <v>1419</v>
      </c>
      <c r="I257" s="1343">
        <v>1608.8439659830892</v>
      </c>
      <c r="J257" s="1344">
        <v>1382.17100063721</v>
      </c>
      <c r="K257" s="1345">
        <v>1357.2500000000005</v>
      </c>
      <c r="L257" s="1360"/>
      <c r="M257" s="1343">
        <v>1549.7600000000004</v>
      </c>
      <c r="N257" s="1355"/>
      <c r="O257" s="1343">
        <v>953660.14</v>
      </c>
      <c r="P257" s="1343">
        <v>0</v>
      </c>
      <c r="Q257" s="1343">
        <v>88.45</v>
      </c>
      <c r="R257" s="1343">
        <v>2057.7999999999997</v>
      </c>
      <c r="S257" s="1346">
        <v>4598.17</v>
      </c>
    </row>
    <row r="258" spans="1:19" x14ac:dyDescent="0.2">
      <c r="A258" s="453">
        <f t="shared" si="3"/>
        <v>2025.08</v>
      </c>
      <c r="B258" s="1345">
        <v>1434.3732963815251</v>
      </c>
      <c r="C258" s="1360"/>
      <c r="D258" s="1343">
        <v>1676.316367414526</v>
      </c>
      <c r="E258" s="1355"/>
      <c r="F258" s="1343">
        <v>808.71177452174595</v>
      </c>
      <c r="G258" s="1343">
        <v>0</v>
      </c>
      <c r="H258" s="1343">
        <v>1504</v>
      </c>
      <c r="I258" s="1343">
        <v>1720.8788695117912</v>
      </c>
      <c r="J258" s="1344">
        <v>1477.2992011650388</v>
      </c>
      <c r="K258" s="1345">
        <v>1403.63</v>
      </c>
      <c r="L258" s="1360"/>
      <c r="M258" s="1343">
        <v>1539.95</v>
      </c>
      <c r="N258" s="1355"/>
      <c r="O258" s="1343">
        <v>1014618.1099999999</v>
      </c>
      <c r="P258" s="1343">
        <v>0</v>
      </c>
      <c r="Q258" s="1343">
        <v>95.96</v>
      </c>
      <c r="R258" s="1343">
        <v>2115.9000000000005</v>
      </c>
      <c r="S258" s="1346">
        <v>4696.84</v>
      </c>
    </row>
    <row r="259" spans="1:19" x14ac:dyDescent="0.2">
      <c r="A259" s="453">
        <f t="shared" si="3"/>
        <v>2025.09</v>
      </c>
      <c r="B259" s="1345">
        <v>1456.5328070449918</v>
      </c>
      <c r="C259" s="1360"/>
      <c r="D259" s="1343">
        <v>1738.4702753222177</v>
      </c>
      <c r="E259" s="1355"/>
      <c r="F259" s="1343">
        <v>808.05813229852288</v>
      </c>
      <c r="G259" s="1343">
        <v>0</v>
      </c>
      <c r="H259" s="1343">
        <v>1539.0000000000002</v>
      </c>
      <c r="I259" s="1343">
        <v>1781.0433081665562</v>
      </c>
      <c r="J259" s="1344">
        <v>1534.2230487322736</v>
      </c>
      <c r="K259" s="1345">
        <v>1342.23</v>
      </c>
      <c r="L259" s="1360"/>
      <c r="M259" s="1343">
        <v>1521.4899999999998</v>
      </c>
      <c r="N259" s="1355"/>
      <c r="O259" s="1343">
        <v>975596.38000000012</v>
      </c>
      <c r="P259" s="1343">
        <v>0</v>
      </c>
      <c r="Q259" s="1343">
        <v>99.7</v>
      </c>
      <c r="R259" s="1343">
        <v>2108.6</v>
      </c>
      <c r="S259" s="1346">
        <v>4654</v>
      </c>
    </row>
    <row r="260" spans="1:19" x14ac:dyDescent="0.2">
      <c r="A260" s="453">
        <f t="shared" ref="A260:A322" si="4">A248+1</f>
        <v>2025.1</v>
      </c>
      <c r="B260" s="1345">
        <v>1514.4371135651161</v>
      </c>
      <c r="C260" s="1360"/>
      <c r="D260" s="1343">
        <v>1766.9592520538281</v>
      </c>
      <c r="E260" s="1355"/>
      <c r="F260" s="1343">
        <v>816.32295697787231</v>
      </c>
      <c r="G260" s="1343">
        <v>0</v>
      </c>
      <c r="H260" s="1343">
        <v>1599</v>
      </c>
      <c r="I260" s="1343">
        <v>1829.3344784895614</v>
      </c>
      <c r="J260" s="1344">
        <v>1584.9222807420579</v>
      </c>
      <c r="K260" s="1345">
        <v>1409.94</v>
      </c>
      <c r="L260" s="1360"/>
      <c r="M260" s="1343">
        <v>1587.28</v>
      </c>
      <c r="N260" s="1355"/>
      <c r="O260" s="1343">
        <v>995822.67</v>
      </c>
      <c r="P260" s="1343">
        <v>0</v>
      </c>
      <c r="Q260" s="1343">
        <v>114.04</v>
      </c>
      <c r="R260" s="1343">
        <v>2209.1600000000003</v>
      </c>
      <c r="S260" s="1346">
        <v>4962.4199999999983</v>
      </c>
    </row>
    <row r="261" spans="1:19" x14ac:dyDescent="0.2">
      <c r="A261" s="453">
        <f t="shared" si="4"/>
        <v>2025.11</v>
      </c>
      <c r="B261" s="1345">
        <v>1618.1012889962635</v>
      </c>
      <c r="C261" s="1360"/>
      <c r="D261" s="1343">
        <v>1900.834516234831</v>
      </c>
      <c r="E261" s="1355"/>
      <c r="F261" s="1343">
        <v>849.34704482706411</v>
      </c>
      <c r="G261" s="1343">
        <v>0</v>
      </c>
      <c r="H261" s="1343">
        <v>1739</v>
      </c>
      <c r="I261" s="1343">
        <v>1969.6326796597434</v>
      </c>
      <c r="J261" s="1344">
        <v>1717.6157866148733</v>
      </c>
      <c r="K261" s="1345">
        <v>1332.8200000000002</v>
      </c>
      <c r="L261" s="1360"/>
      <c r="M261" s="1343">
        <v>1524.5000000000002</v>
      </c>
      <c r="N261" s="1355"/>
      <c r="O261" s="1343">
        <v>914083.73</v>
      </c>
      <c r="P261" s="1343">
        <v>0</v>
      </c>
      <c r="Q261" s="1343">
        <v>101.32</v>
      </c>
      <c r="R261" s="1343">
        <v>2156.02</v>
      </c>
      <c r="S261" s="1346">
        <v>4860.32</v>
      </c>
    </row>
    <row r="262" spans="1:19" x14ac:dyDescent="0.2">
      <c r="A262" s="453">
        <f t="shared" si="4"/>
        <v>2025.12</v>
      </c>
      <c r="B262" s="1345">
        <v>1787.8962581122846</v>
      </c>
      <c r="C262" s="1360"/>
      <c r="D262" s="1343">
        <v>1936.4740798747071</v>
      </c>
      <c r="E262" s="1355"/>
      <c r="F262" s="1343">
        <v>854.8796954936322</v>
      </c>
      <c r="G262" s="1343">
        <v>0</v>
      </c>
      <c r="H262" s="1343">
        <v>0</v>
      </c>
      <c r="I262" s="1343">
        <v>1984.8330284390631</v>
      </c>
      <c r="J262" s="1344">
        <v>1747.0930146474604</v>
      </c>
      <c r="K262" s="1345">
        <v>1782.79</v>
      </c>
      <c r="L262" s="1360"/>
      <c r="M262" s="1343">
        <v>1723.9499999999998</v>
      </c>
      <c r="N262" s="1355"/>
      <c r="O262" s="1343">
        <v>888240.21000000008</v>
      </c>
      <c r="P262" s="1343">
        <v>0</v>
      </c>
      <c r="Q262" s="1343">
        <v>0</v>
      </c>
      <c r="R262" s="1343">
        <v>2443.4700000000003</v>
      </c>
      <c r="S262" s="1346">
        <v>5349.0500000000011</v>
      </c>
    </row>
    <row r="263" spans="1:19" x14ac:dyDescent="0.2">
      <c r="A263" s="453">
        <f t="shared" si="4"/>
        <v>2026.01</v>
      </c>
      <c r="B263" s="1345">
        <v>1702.7819879296853</v>
      </c>
      <c r="C263" s="1360"/>
      <c r="D263" s="1343">
        <v>1936.1295128924553</v>
      </c>
      <c r="E263" s="1355"/>
      <c r="F263" s="1343">
        <v>854.88210985828402</v>
      </c>
      <c r="G263" s="1343">
        <v>0</v>
      </c>
      <c r="H263" s="1343">
        <v>0</v>
      </c>
      <c r="I263" s="1343">
        <v>1963.163227474952</v>
      </c>
      <c r="J263" s="1344">
        <v>1728.2807131011239</v>
      </c>
      <c r="K263" s="1345">
        <v>1252.6600000000001</v>
      </c>
      <c r="L263" s="1360"/>
      <c r="M263" s="1343">
        <v>1500.4900000000002</v>
      </c>
      <c r="N263" s="1355"/>
      <c r="O263" s="1343">
        <v>824044.7300000001</v>
      </c>
      <c r="P263" s="1343">
        <v>0</v>
      </c>
      <c r="Q263" s="1343">
        <v>0</v>
      </c>
      <c r="R263" s="1343">
        <v>2211.7600000000002</v>
      </c>
      <c r="S263" s="1346">
        <v>4576.630000000001</v>
      </c>
    </row>
    <row r="264" spans="1:19" x14ac:dyDescent="0.2">
      <c r="A264" s="453">
        <f t="shared" si="4"/>
        <v>2026.02</v>
      </c>
      <c r="B264" s="1345">
        <v>1706.4481760479878</v>
      </c>
      <c r="C264" s="1360"/>
      <c r="D264" s="1343">
        <v>2031.0269821985867</v>
      </c>
      <c r="E264" s="1355"/>
      <c r="F264" s="1343">
        <v>852.95490551438536</v>
      </c>
      <c r="G264" s="1343">
        <v>0</v>
      </c>
      <c r="H264" s="1343">
        <v>0</v>
      </c>
      <c r="I264" s="1343">
        <v>1984.8829937621724</v>
      </c>
      <c r="J264" s="1344">
        <v>1741.0729868006069</v>
      </c>
      <c r="K264" s="1345">
        <v>1146.96</v>
      </c>
      <c r="L264" s="1360"/>
      <c r="M264" s="1343">
        <v>1374.6100000000004</v>
      </c>
      <c r="N264" s="1355"/>
      <c r="O264" s="1343">
        <v>791850.70000000007</v>
      </c>
      <c r="P264" s="1343">
        <v>0</v>
      </c>
      <c r="Q264" s="1343">
        <v>0</v>
      </c>
      <c r="R264" s="1343">
        <v>2023.1399999999994</v>
      </c>
      <c r="S264" s="1346">
        <v>4280.5000000000009</v>
      </c>
    </row>
    <row r="265" spans="1:19" x14ac:dyDescent="0.2">
      <c r="A265" s="453">
        <f t="shared" si="4"/>
        <v>2026.03</v>
      </c>
      <c r="B265" s="1345">
        <v>2153.1428715028987</v>
      </c>
      <c r="C265" s="1360"/>
      <c r="D265" s="1343">
        <v>2397.5115485281035</v>
      </c>
      <c r="E265" s="1355"/>
      <c r="F265" s="1343">
        <v>957.37602289310485</v>
      </c>
      <c r="G265" s="1343">
        <v>0</v>
      </c>
      <c r="H265" s="1343">
        <v>2119</v>
      </c>
      <c r="I265" s="1343">
        <v>2253.8731879537331</v>
      </c>
      <c r="J265" s="1344">
        <v>2032.9251110038401</v>
      </c>
      <c r="K265" s="1345">
        <v>1243.53</v>
      </c>
      <c r="L265" s="1360"/>
      <c r="M265" s="1343">
        <v>1482.4399999999996</v>
      </c>
      <c r="N265" s="1355"/>
      <c r="O265" s="1343">
        <v>835105.59000000008</v>
      </c>
      <c r="P265" s="1343">
        <v>0</v>
      </c>
      <c r="Q265" s="1343">
        <v>101.18</v>
      </c>
      <c r="R265" s="1343">
        <v>2163.9900000000002</v>
      </c>
      <c r="S265" s="1346">
        <v>4598.9399999999996</v>
      </c>
    </row>
    <row r="266" spans="1:19" x14ac:dyDescent="0.2">
      <c r="A266" s="453">
        <f t="shared" si="4"/>
        <v>2026.04</v>
      </c>
      <c r="B266" s="1345" t="e">
        <v>#N/A</v>
      </c>
      <c r="C266" s="1343" t="e">
        <v>#N/A</v>
      </c>
      <c r="D266" s="1343" t="e">
        <v>#N/A</v>
      </c>
      <c r="E266" s="1343" t="e">
        <v>#N/A</v>
      </c>
      <c r="F266" s="1343" t="e">
        <v>#N/A</v>
      </c>
      <c r="G266" s="1343" t="e">
        <v>#N/A</v>
      </c>
      <c r="H266" s="1343" t="e">
        <v>#N/A</v>
      </c>
      <c r="I266" s="1343" t="e">
        <v>#N/A</v>
      </c>
      <c r="J266" s="1344" t="e">
        <v>#N/A</v>
      </c>
      <c r="K266" s="1345" t="e">
        <v>#N/A</v>
      </c>
      <c r="L266" s="1343" t="e">
        <v>#N/A</v>
      </c>
      <c r="M266" s="1343" t="e">
        <v>#N/A</v>
      </c>
      <c r="N266" s="1343" t="e">
        <v>#N/A</v>
      </c>
      <c r="O266" s="1343" t="e">
        <v>#N/A</v>
      </c>
      <c r="P266" s="1343" t="e">
        <v>#N/A</v>
      </c>
      <c r="Q266" s="1343" t="e">
        <v>#N/A</v>
      </c>
      <c r="R266" s="1343" t="e">
        <v>#N/A</v>
      </c>
      <c r="S266" s="1346" t="e">
        <v>#N/A</v>
      </c>
    </row>
    <row r="267" spans="1:19" x14ac:dyDescent="0.2">
      <c r="A267" s="453">
        <f t="shared" si="4"/>
        <v>2026.05</v>
      </c>
      <c r="B267" s="1345" t="e">
        <v>#N/A</v>
      </c>
      <c r="C267" s="1343" t="e">
        <v>#N/A</v>
      </c>
      <c r="D267" s="1343" t="e">
        <v>#N/A</v>
      </c>
      <c r="E267" s="1343" t="e">
        <v>#N/A</v>
      </c>
      <c r="F267" s="1343" t="e">
        <v>#N/A</v>
      </c>
      <c r="G267" s="1343" t="e">
        <v>#N/A</v>
      </c>
      <c r="H267" s="1343" t="e">
        <v>#N/A</v>
      </c>
      <c r="I267" s="1343" t="e">
        <v>#N/A</v>
      </c>
      <c r="J267" s="1344" t="e">
        <v>#N/A</v>
      </c>
      <c r="K267" s="1345" t="e">
        <v>#N/A</v>
      </c>
      <c r="L267" s="1343" t="e">
        <v>#N/A</v>
      </c>
      <c r="M267" s="1343" t="e">
        <v>#N/A</v>
      </c>
      <c r="N267" s="1343" t="e">
        <v>#N/A</v>
      </c>
      <c r="O267" s="1343" t="e">
        <v>#N/A</v>
      </c>
      <c r="P267" s="1343" t="e">
        <v>#N/A</v>
      </c>
      <c r="Q267" s="1343" t="e">
        <v>#N/A</v>
      </c>
      <c r="R267" s="1343" t="e">
        <v>#N/A</v>
      </c>
      <c r="S267" s="1346" t="e">
        <v>#N/A</v>
      </c>
    </row>
    <row r="268" spans="1:19" x14ac:dyDescent="0.2">
      <c r="A268" s="453">
        <f t="shared" si="4"/>
        <v>2026.06</v>
      </c>
      <c r="B268" s="1345" t="e">
        <v>#N/A</v>
      </c>
      <c r="C268" s="1343" t="e">
        <v>#N/A</v>
      </c>
      <c r="D268" s="1343" t="e">
        <v>#N/A</v>
      </c>
      <c r="E268" s="1343" t="e">
        <v>#N/A</v>
      </c>
      <c r="F268" s="1343" t="e">
        <v>#N/A</v>
      </c>
      <c r="G268" s="1343" t="e">
        <v>#N/A</v>
      </c>
      <c r="H268" s="1343" t="e">
        <v>#N/A</v>
      </c>
      <c r="I268" s="1343" t="e">
        <v>#N/A</v>
      </c>
      <c r="J268" s="1344" t="e">
        <v>#N/A</v>
      </c>
      <c r="K268" s="1345" t="e">
        <v>#N/A</v>
      </c>
      <c r="L268" s="1343" t="e">
        <v>#N/A</v>
      </c>
      <c r="M268" s="1343" t="e">
        <v>#N/A</v>
      </c>
      <c r="N268" s="1343" t="e">
        <v>#N/A</v>
      </c>
      <c r="O268" s="1343" t="e">
        <v>#N/A</v>
      </c>
      <c r="P268" s="1343" t="e">
        <v>#N/A</v>
      </c>
      <c r="Q268" s="1343" t="e">
        <v>#N/A</v>
      </c>
      <c r="R268" s="1343" t="e">
        <v>#N/A</v>
      </c>
      <c r="S268" s="1346" t="e">
        <v>#N/A</v>
      </c>
    </row>
    <row r="269" spans="1:19" x14ac:dyDescent="0.2">
      <c r="A269" s="453">
        <f t="shared" si="4"/>
        <v>2026.07</v>
      </c>
      <c r="B269" s="1345" t="e">
        <v>#N/A</v>
      </c>
      <c r="C269" s="1343" t="e">
        <v>#N/A</v>
      </c>
      <c r="D269" s="1343" t="e">
        <v>#N/A</v>
      </c>
      <c r="E269" s="1343" t="e">
        <v>#N/A</v>
      </c>
      <c r="F269" s="1343" t="e">
        <v>#N/A</v>
      </c>
      <c r="G269" s="1343" t="e">
        <v>#N/A</v>
      </c>
      <c r="H269" s="1343" t="e">
        <v>#N/A</v>
      </c>
      <c r="I269" s="1343" t="e">
        <v>#N/A</v>
      </c>
      <c r="J269" s="1344" t="e">
        <v>#N/A</v>
      </c>
      <c r="K269" s="1345" t="e">
        <v>#N/A</v>
      </c>
      <c r="L269" s="1343" t="e">
        <v>#N/A</v>
      </c>
      <c r="M269" s="1343" t="e">
        <v>#N/A</v>
      </c>
      <c r="N269" s="1343" t="e">
        <v>#N/A</v>
      </c>
      <c r="O269" s="1343" t="e">
        <v>#N/A</v>
      </c>
      <c r="P269" s="1343" t="e">
        <v>#N/A</v>
      </c>
      <c r="Q269" s="1343" t="e">
        <v>#N/A</v>
      </c>
      <c r="R269" s="1343" t="e">
        <v>#N/A</v>
      </c>
      <c r="S269" s="1346" t="e">
        <v>#N/A</v>
      </c>
    </row>
    <row r="270" spans="1:19" x14ac:dyDescent="0.2">
      <c r="A270" s="453">
        <f t="shared" si="4"/>
        <v>2026.08</v>
      </c>
      <c r="B270" s="1345" t="e">
        <v>#N/A</v>
      </c>
      <c r="C270" s="1343" t="e">
        <v>#N/A</v>
      </c>
      <c r="D270" s="1343" t="e">
        <v>#N/A</v>
      </c>
      <c r="E270" s="1343" t="e">
        <v>#N/A</v>
      </c>
      <c r="F270" s="1343" t="e">
        <v>#N/A</v>
      </c>
      <c r="G270" s="1343" t="e">
        <v>#N/A</v>
      </c>
      <c r="H270" s="1343" t="e">
        <v>#N/A</v>
      </c>
      <c r="I270" s="1343" t="e">
        <v>#N/A</v>
      </c>
      <c r="J270" s="1344" t="e">
        <v>#N/A</v>
      </c>
      <c r="K270" s="1345" t="e">
        <v>#N/A</v>
      </c>
      <c r="L270" s="1343" t="e">
        <v>#N/A</v>
      </c>
      <c r="M270" s="1343" t="e">
        <v>#N/A</v>
      </c>
      <c r="N270" s="1343" t="e">
        <v>#N/A</v>
      </c>
      <c r="O270" s="1343" t="e">
        <v>#N/A</v>
      </c>
      <c r="P270" s="1343" t="e">
        <v>#N/A</v>
      </c>
      <c r="Q270" s="1343" t="e">
        <v>#N/A</v>
      </c>
      <c r="R270" s="1343" t="e">
        <v>#N/A</v>
      </c>
      <c r="S270" s="1346" t="e">
        <v>#N/A</v>
      </c>
    </row>
    <row r="271" spans="1:19" x14ac:dyDescent="0.2">
      <c r="A271" s="453">
        <f t="shared" si="4"/>
        <v>2026.09</v>
      </c>
      <c r="B271" s="1345" t="e">
        <v>#N/A</v>
      </c>
      <c r="C271" s="1343" t="e">
        <v>#N/A</v>
      </c>
      <c r="D271" s="1343" t="e">
        <v>#N/A</v>
      </c>
      <c r="E271" s="1343" t="e">
        <v>#N/A</v>
      </c>
      <c r="F271" s="1343" t="e">
        <v>#N/A</v>
      </c>
      <c r="G271" s="1343" t="e">
        <v>#N/A</v>
      </c>
      <c r="H271" s="1343" t="e">
        <v>#N/A</v>
      </c>
      <c r="I271" s="1343" t="e">
        <v>#N/A</v>
      </c>
      <c r="J271" s="1344" t="e">
        <v>#N/A</v>
      </c>
      <c r="K271" s="1345" t="e">
        <v>#N/A</v>
      </c>
      <c r="L271" s="1343" t="e">
        <v>#N/A</v>
      </c>
      <c r="M271" s="1343" t="e">
        <v>#N/A</v>
      </c>
      <c r="N271" s="1343" t="e">
        <v>#N/A</v>
      </c>
      <c r="O271" s="1343" t="e">
        <v>#N/A</v>
      </c>
      <c r="P271" s="1343" t="e">
        <v>#N/A</v>
      </c>
      <c r="Q271" s="1343" t="e">
        <v>#N/A</v>
      </c>
      <c r="R271" s="1343" t="e">
        <v>#N/A</v>
      </c>
      <c r="S271" s="1346" t="e">
        <v>#N/A</v>
      </c>
    </row>
    <row r="272" spans="1:19" x14ac:dyDescent="0.2">
      <c r="A272" s="453">
        <f t="shared" si="4"/>
        <v>2026.1</v>
      </c>
      <c r="B272" s="1345" t="e">
        <v>#N/A</v>
      </c>
      <c r="C272" s="1343" t="e">
        <v>#N/A</v>
      </c>
      <c r="D272" s="1343" t="e">
        <v>#N/A</v>
      </c>
      <c r="E272" s="1343" t="e">
        <v>#N/A</v>
      </c>
      <c r="F272" s="1343" t="e">
        <v>#N/A</v>
      </c>
      <c r="G272" s="1343" t="e">
        <v>#N/A</v>
      </c>
      <c r="H272" s="1343" t="e">
        <v>#N/A</v>
      </c>
      <c r="I272" s="1343" t="e">
        <v>#N/A</v>
      </c>
      <c r="J272" s="1344" t="e">
        <v>#N/A</v>
      </c>
      <c r="K272" s="1345" t="e">
        <v>#N/A</v>
      </c>
      <c r="L272" s="1343" t="e">
        <v>#N/A</v>
      </c>
      <c r="M272" s="1343" t="e">
        <v>#N/A</v>
      </c>
      <c r="N272" s="1343" t="e">
        <v>#N/A</v>
      </c>
      <c r="O272" s="1343" t="e">
        <v>#N/A</v>
      </c>
      <c r="P272" s="1343" t="e">
        <v>#N/A</v>
      </c>
      <c r="Q272" s="1343" t="e">
        <v>#N/A</v>
      </c>
      <c r="R272" s="1343" t="e">
        <v>#N/A</v>
      </c>
      <c r="S272" s="1346" t="e">
        <v>#N/A</v>
      </c>
    </row>
    <row r="273" spans="1:19" x14ac:dyDescent="0.2">
      <c r="A273" s="453">
        <f t="shared" si="4"/>
        <v>2026.11</v>
      </c>
      <c r="B273" s="1345" t="e">
        <v>#N/A</v>
      </c>
      <c r="C273" s="1343" t="e">
        <v>#N/A</v>
      </c>
      <c r="D273" s="1343" t="e">
        <v>#N/A</v>
      </c>
      <c r="E273" s="1343" t="e">
        <v>#N/A</v>
      </c>
      <c r="F273" s="1343" t="e">
        <v>#N/A</v>
      </c>
      <c r="G273" s="1343" t="e">
        <v>#N/A</v>
      </c>
      <c r="H273" s="1343" t="e">
        <v>#N/A</v>
      </c>
      <c r="I273" s="1343" t="e">
        <v>#N/A</v>
      </c>
      <c r="J273" s="1344" t="e">
        <v>#N/A</v>
      </c>
      <c r="K273" s="1345" t="e">
        <v>#N/A</v>
      </c>
      <c r="L273" s="1343" t="e">
        <v>#N/A</v>
      </c>
      <c r="M273" s="1343" t="e">
        <v>#N/A</v>
      </c>
      <c r="N273" s="1343" t="e">
        <v>#N/A</v>
      </c>
      <c r="O273" s="1343" t="e">
        <v>#N/A</v>
      </c>
      <c r="P273" s="1343" t="e">
        <v>#N/A</v>
      </c>
      <c r="Q273" s="1343" t="e">
        <v>#N/A</v>
      </c>
      <c r="R273" s="1343" t="e">
        <v>#N/A</v>
      </c>
      <c r="S273" s="1346" t="e">
        <v>#N/A</v>
      </c>
    </row>
    <row r="274" spans="1:19" x14ac:dyDescent="0.2">
      <c r="A274" s="453">
        <f t="shared" si="4"/>
        <v>2026.12</v>
      </c>
      <c r="B274" s="1345" t="e">
        <v>#N/A</v>
      </c>
      <c r="C274" s="1343" t="e">
        <v>#N/A</v>
      </c>
      <c r="D274" s="1343" t="e">
        <v>#N/A</v>
      </c>
      <c r="E274" s="1343" t="e">
        <v>#N/A</v>
      </c>
      <c r="F274" s="1343" t="e">
        <v>#N/A</v>
      </c>
      <c r="G274" s="1343" t="e">
        <v>#N/A</v>
      </c>
      <c r="H274" s="1343" t="e">
        <v>#N/A</v>
      </c>
      <c r="I274" s="1343" t="e">
        <v>#N/A</v>
      </c>
      <c r="J274" s="1344" t="e">
        <v>#N/A</v>
      </c>
      <c r="K274" s="1345" t="e">
        <v>#N/A</v>
      </c>
      <c r="L274" s="1343" t="e">
        <v>#N/A</v>
      </c>
      <c r="M274" s="1343" t="e">
        <v>#N/A</v>
      </c>
      <c r="N274" s="1343" t="e">
        <v>#N/A</v>
      </c>
      <c r="O274" s="1343" t="e">
        <v>#N/A</v>
      </c>
      <c r="P274" s="1343" t="e">
        <v>#N/A</v>
      </c>
      <c r="Q274" s="1343" t="e">
        <v>#N/A</v>
      </c>
      <c r="R274" s="1343" t="e">
        <v>#N/A</v>
      </c>
      <c r="S274" s="1346" t="e">
        <v>#N/A</v>
      </c>
    </row>
    <row r="275" spans="1:19" x14ac:dyDescent="0.2">
      <c r="A275" s="453">
        <f t="shared" si="4"/>
        <v>2027.01</v>
      </c>
      <c r="B275" s="1345" t="e">
        <v>#N/A</v>
      </c>
      <c r="C275" s="1343" t="e">
        <v>#N/A</v>
      </c>
      <c r="D275" s="1343" t="e">
        <v>#N/A</v>
      </c>
      <c r="E275" s="1343" t="e">
        <v>#N/A</v>
      </c>
      <c r="F275" s="1343" t="e">
        <v>#N/A</v>
      </c>
      <c r="G275" s="1343" t="e">
        <v>#N/A</v>
      </c>
      <c r="H275" s="1343" t="e">
        <v>#N/A</v>
      </c>
      <c r="I275" s="1343" t="e">
        <v>#N/A</v>
      </c>
      <c r="J275" s="1344" t="e">
        <v>#N/A</v>
      </c>
      <c r="K275" s="1345" t="e">
        <v>#N/A</v>
      </c>
      <c r="L275" s="1343" t="e">
        <v>#N/A</v>
      </c>
      <c r="M275" s="1343" t="e">
        <v>#N/A</v>
      </c>
      <c r="N275" s="1343" t="e">
        <v>#N/A</v>
      </c>
      <c r="O275" s="1343" t="e">
        <v>#N/A</v>
      </c>
      <c r="P275" s="1343" t="e">
        <v>#N/A</v>
      </c>
      <c r="Q275" s="1343" t="e">
        <v>#N/A</v>
      </c>
      <c r="R275" s="1343" t="e">
        <v>#N/A</v>
      </c>
      <c r="S275" s="1346" t="e">
        <v>#N/A</v>
      </c>
    </row>
    <row r="276" spans="1:19" x14ac:dyDescent="0.2">
      <c r="A276" s="453">
        <f t="shared" si="4"/>
        <v>2027.02</v>
      </c>
      <c r="B276" s="1345" t="e">
        <v>#N/A</v>
      </c>
      <c r="C276" s="1343" t="e">
        <v>#N/A</v>
      </c>
      <c r="D276" s="1343" t="e">
        <v>#N/A</v>
      </c>
      <c r="E276" s="1343" t="e">
        <v>#N/A</v>
      </c>
      <c r="F276" s="1343" t="e">
        <v>#N/A</v>
      </c>
      <c r="G276" s="1343" t="e">
        <v>#N/A</v>
      </c>
      <c r="H276" s="1343" t="e">
        <v>#N/A</v>
      </c>
      <c r="I276" s="1343" t="e">
        <v>#N/A</v>
      </c>
      <c r="J276" s="1344" t="e">
        <v>#N/A</v>
      </c>
      <c r="K276" s="1345" t="e">
        <v>#N/A</v>
      </c>
      <c r="L276" s="1343" t="e">
        <v>#N/A</v>
      </c>
      <c r="M276" s="1343" t="e">
        <v>#N/A</v>
      </c>
      <c r="N276" s="1343" t="e">
        <v>#N/A</v>
      </c>
      <c r="O276" s="1343" t="e">
        <v>#N/A</v>
      </c>
      <c r="P276" s="1343" t="e">
        <v>#N/A</v>
      </c>
      <c r="Q276" s="1343" t="e">
        <v>#N/A</v>
      </c>
      <c r="R276" s="1343" t="e">
        <v>#N/A</v>
      </c>
      <c r="S276" s="1346" t="e">
        <v>#N/A</v>
      </c>
    </row>
    <row r="277" spans="1:19" x14ac:dyDescent="0.2">
      <c r="A277" s="453">
        <f t="shared" si="4"/>
        <v>2027.03</v>
      </c>
      <c r="B277" s="1345" t="e">
        <v>#N/A</v>
      </c>
      <c r="C277" s="1343" t="e">
        <v>#N/A</v>
      </c>
      <c r="D277" s="1343" t="e">
        <v>#N/A</v>
      </c>
      <c r="E277" s="1343" t="e">
        <v>#N/A</v>
      </c>
      <c r="F277" s="1343" t="e">
        <v>#N/A</v>
      </c>
      <c r="G277" s="1343" t="e">
        <v>#N/A</v>
      </c>
      <c r="H277" s="1343" t="e">
        <v>#N/A</v>
      </c>
      <c r="I277" s="1343" t="e">
        <v>#N/A</v>
      </c>
      <c r="J277" s="1344" t="e">
        <v>#N/A</v>
      </c>
      <c r="K277" s="1345" t="e">
        <v>#N/A</v>
      </c>
      <c r="L277" s="1343" t="e">
        <v>#N/A</v>
      </c>
      <c r="M277" s="1343" t="e">
        <v>#N/A</v>
      </c>
      <c r="N277" s="1343" t="e">
        <v>#N/A</v>
      </c>
      <c r="O277" s="1343" t="e">
        <v>#N/A</v>
      </c>
      <c r="P277" s="1343" t="e">
        <v>#N/A</v>
      </c>
      <c r="Q277" s="1343" t="e">
        <v>#N/A</v>
      </c>
      <c r="R277" s="1343" t="e">
        <v>#N/A</v>
      </c>
      <c r="S277" s="1346" t="e">
        <v>#N/A</v>
      </c>
    </row>
    <row r="278" spans="1:19" x14ac:dyDescent="0.2">
      <c r="A278" s="453">
        <f t="shared" si="4"/>
        <v>2027.04</v>
      </c>
      <c r="B278" s="1345" t="e">
        <v>#N/A</v>
      </c>
      <c r="C278" s="1343" t="e">
        <v>#N/A</v>
      </c>
      <c r="D278" s="1343" t="e">
        <v>#N/A</v>
      </c>
      <c r="E278" s="1343" t="e">
        <v>#N/A</v>
      </c>
      <c r="F278" s="1343" t="e">
        <v>#N/A</v>
      </c>
      <c r="G278" s="1343" t="e">
        <v>#N/A</v>
      </c>
      <c r="H278" s="1343" t="e">
        <v>#N/A</v>
      </c>
      <c r="I278" s="1343" t="e">
        <v>#N/A</v>
      </c>
      <c r="J278" s="1344" t="e">
        <v>#N/A</v>
      </c>
      <c r="K278" s="1345" t="e">
        <v>#N/A</v>
      </c>
      <c r="L278" s="1343" t="e">
        <v>#N/A</v>
      </c>
      <c r="M278" s="1343" t="e">
        <v>#N/A</v>
      </c>
      <c r="N278" s="1343" t="e">
        <v>#N/A</v>
      </c>
      <c r="O278" s="1343" t="e">
        <v>#N/A</v>
      </c>
      <c r="P278" s="1343" t="e">
        <v>#N/A</v>
      </c>
      <c r="Q278" s="1343" t="e">
        <v>#N/A</v>
      </c>
      <c r="R278" s="1343" t="e">
        <v>#N/A</v>
      </c>
      <c r="S278" s="1346" t="e">
        <v>#N/A</v>
      </c>
    </row>
    <row r="279" spans="1:19" x14ac:dyDescent="0.2">
      <c r="A279" s="453">
        <f t="shared" si="4"/>
        <v>2027.05</v>
      </c>
      <c r="B279" s="1345" t="e">
        <v>#N/A</v>
      </c>
      <c r="C279" s="1343" t="e">
        <v>#N/A</v>
      </c>
      <c r="D279" s="1343" t="e">
        <v>#N/A</v>
      </c>
      <c r="E279" s="1343" t="e">
        <v>#N/A</v>
      </c>
      <c r="F279" s="1343" t="e">
        <v>#N/A</v>
      </c>
      <c r="G279" s="1343" t="e">
        <v>#N/A</v>
      </c>
      <c r="H279" s="1343" t="e">
        <v>#N/A</v>
      </c>
      <c r="I279" s="1343" t="e">
        <v>#N/A</v>
      </c>
      <c r="J279" s="1344" t="e">
        <v>#N/A</v>
      </c>
      <c r="K279" s="1345" t="e">
        <v>#N/A</v>
      </c>
      <c r="L279" s="1343" t="e">
        <v>#N/A</v>
      </c>
      <c r="M279" s="1343" t="e">
        <v>#N/A</v>
      </c>
      <c r="N279" s="1343" t="e">
        <v>#N/A</v>
      </c>
      <c r="O279" s="1343" t="e">
        <v>#N/A</v>
      </c>
      <c r="P279" s="1343" t="e">
        <v>#N/A</v>
      </c>
      <c r="Q279" s="1343" t="e">
        <v>#N/A</v>
      </c>
      <c r="R279" s="1343" t="e">
        <v>#N/A</v>
      </c>
      <c r="S279" s="1346" t="e">
        <v>#N/A</v>
      </c>
    </row>
    <row r="280" spans="1:19" x14ac:dyDescent="0.2">
      <c r="A280" s="453">
        <f t="shared" si="4"/>
        <v>2027.06</v>
      </c>
      <c r="B280" s="1345" t="e">
        <v>#N/A</v>
      </c>
      <c r="C280" s="1343" t="e">
        <v>#N/A</v>
      </c>
      <c r="D280" s="1343" t="e">
        <v>#N/A</v>
      </c>
      <c r="E280" s="1343" t="e">
        <v>#N/A</v>
      </c>
      <c r="F280" s="1343" t="e">
        <v>#N/A</v>
      </c>
      <c r="G280" s="1343" t="e">
        <v>#N/A</v>
      </c>
      <c r="H280" s="1343" t="e">
        <v>#N/A</v>
      </c>
      <c r="I280" s="1343" t="e">
        <v>#N/A</v>
      </c>
      <c r="J280" s="1344" t="e">
        <v>#N/A</v>
      </c>
      <c r="K280" s="1345" t="e">
        <v>#N/A</v>
      </c>
      <c r="L280" s="1343" t="e">
        <v>#N/A</v>
      </c>
      <c r="M280" s="1343" t="e">
        <v>#N/A</v>
      </c>
      <c r="N280" s="1343" t="e">
        <v>#N/A</v>
      </c>
      <c r="O280" s="1343" t="e">
        <v>#N/A</v>
      </c>
      <c r="P280" s="1343" t="e">
        <v>#N/A</v>
      </c>
      <c r="Q280" s="1343" t="e">
        <v>#N/A</v>
      </c>
      <c r="R280" s="1343" t="e">
        <v>#N/A</v>
      </c>
      <c r="S280" s="1346" t="e">
        <v>#N/A</v>
      </c>
    </row>
    <row r="281" spans="1:19" x14ac:dyDescent="0.2">
      <c r="A281" s="453">
        <f t="shared" si="4"/>
        <v>2027.07</v>
      </c>
      <c r="B281" s="1345" t="e">
        <v>#N/A</v>
      </c>
      <c r="C281" s="1343" t="e">
        <v>#N/A</v>
      </c>
      <c r="D281" s="1343" t="e">
        <v>#N/A</v>
      </c>
      <c r="E281" s="1343" t="e">
        <v>#N/A</v>
      </c>
      <c r="F281" s="1343" t="e">
        <v>#N/A</v>
      </c>
      <c r="G281" s="1343" t="e">
        <v>#N/A</v>
      </c>
      <c r="H281" s="1343" t="e">
        <v>#N/A</v>
      </c>
      <c r="I281" s="1343" t="e">
        <v>#N/A</v>
      </c>
      <c r="J281" s="1344" t="e">
        <v>#N/A</v>
      </c>
      <c r="K281" s="1345" t="e">
        <v>#N/A</v>
      </c>
      <c r="L281" s="1343" t="e">
        <v>#N/A</v>
      </c>
      <c r="M281" s="1343" t="e">
        <v>#N/A</v>
      </c>
      <c r="N281" s="1343" t="e">
        <v>#N/A</v>
      </c>
      <c r="O281" s="1343" t="e">
        <v>#N/A</v>
      </c>
      <c r="P281" s="1343" t="e">
        <v>#N/A</v>
      </c>
      <c r="Q281" s="1343" t="e">
        <v>#N/A</v>
      </c>
      <c r="R281" s="1343" t="e">
        <v>#N/A</v>
      </c>
      <c r="S281" s="1346" t="e">
        <v>#N/A</v>
      </c>
    </row>
    <row r="282" spans="1:19" x14ac:dyDescent="0.2">
      <c r="A282" s="453">
        <f t="shared" si="4"/>
        <v>2027.08</v>
      </c>
      <c r="B282" s="1345" t="e">
        <v>#N/A</v>
      </c>
      <c r="C282" s="1343" t="e">
        <v>#N/A</v>
      </c>
      <c r="D282" s="1343" t="e">
        <v>#N/A</v>
      </c>
      <c r="E282" s="1343" t="e">
        <v>#N/A</v>
      </c>
      <c r="F282" s="1343" t="e">
        <v>#N/A</v>
      </c>
      <c r="G282" s="1343" t="e">
        <v>#N/A</v>
      </c>
      <c r="H282" s="1343" t="e">
        <v>#N/A</v>
      </c>
      <c r="I282" s="1343" t="e">
        <v>#N/A</v>
      </c>
      <c r="J282" s="1344" t="e">
        <v>#N/A</v>
      </c>
      <c r="K282" s="1345" t="e">
        <v>#N/A</v>
      </c>
      <c r="L282" s="1343" t="e">
        <v>#N/A</v>
      </c>
      <c r="M282" s="1343" t="e">
        <v>#N/A</v>
      </c>
      <c r="N282" s="1343" t="e">
        <v>#N/A</v>
      </c>
      <c r="O282" s="1343" t="e">
        <v>#N/A</v>
      </c>
      <c r="P282" s="1343" t="e">
        <v>#N/A</v>
      </c>
      <c r="Q282" s="1343" t="e">
        <v>#N/A</v>
      </c>
      <c r="R282" s="1343" t="e">
        <v>#N/A</v>
      </c>
      <c r="S282" s="1346" t="e">
        <v>#N/A</v>
      </c>
    </row>
    <row r="283" spans="1:19" x14ac:dyDescent="0.2">
      <c r="A283" s="453">
        <f t="shared" si="4"/>
        <v>2027.09</v>
      </c>
      <c r="B283" s="1345" t="e">
        <v>#N/A</v>
      </c>
      <c r="C283" s="1343" t="e">
        <v>#N/A</v>
      </c>
      <c r="D283" s="1343" t="e">
        <v>#N/A</v>
      </c>
      <c r="E283" s="1343" t="e">
        <v>#N/A</v>
      </c>
      <c r="F283" s="1343" t="e">
        <v>#N/A</v>
      </c>
      <c r="G283" s="1343" t="e">
        <v>#N/A</v>
      </c>
      <c r="H283" s="1343" t="e">
        <v>#N/A</v>
      </c>
      <c r="I283" s="1343" t="e">
        <v>#N/A</v>
      </c>
      <c r="J283" s="1344" t="e">
        <v>#N/A</v>
      </c>
      <c r="K283" s="1345" t="e">
        <v>#N/A</v>
      </c>
      <c r="L283" s="1343" t="e">
        <v>#N/A</v>
      </c>
      <c r="M283" s="1343" t="e">
        <v>#N/A</v>
      </c>
      <c r="N283" s="1343" t="e">
        <v>#N/A</v>
      </c>
      <c r="O283" s="1343" t="e">
        <v>#N/A</v>
      </c>
      <c r="P283" s="1343" t="e">
        <v>#N/A</v>
      </c>
      <c r="Q283" s="1343" t="e">
        <v>#N/A</v>
      </c>
      <c r="R283" s="1343" t="e">
        <v>#N/A</v>
      </c>
      <c r="S283" s="1346" t="e">
        <v>#N/A</v>
      </c>
    </row>
    <row r="284" spans="1:19" x14ac:dyDescent="0.2">
      <c r="A284" s="453">
        <f t="shared" si="4"/>
        <v>2027.1</v>
      </c>
      <c r="B284" s="1345" t="e">
        <v>#N/A</v>
      </c>
      <c r="C284" s="1343" t="e">
        <v>#N/A</v>
      </c>
      <c r="D284" s="1343" t="e">
        <v>#N/A</v>
      </c>
      <c r="E284" s="1343" t="e">
        <v>#N/A</v>
      </c>
      <c r="F284" s="1343" t="e">
        <v>#N/A</v>
      </c>
      <c r="G284" s="1343" t="e">
        <v>#N/A</v>
      </c>
      <c r="H284" s="1343" t="e">
        <v>#N/A</v>
      </c>
      <c r="I284" s="1343" t="e">
        <v>#N/A</v>
      </c>
      <c r="J284" s="1344" t="e">
        <v>#N/A</v>
      </c>
      <c r="K284" s="1345" t="e">
        <v>#N/A</v>
      </c>
      <c r="L284" s="1343" t="e">
        <v>#N/A</v>
      </c>
      <c r="M284" s="1343" t="e">
        <v>#N/A</v>
      </c>
      <c r="N284" s="1343" t="e">
        <v>#N/A</v>
      </c>
      <c r="O284" s="1343" t="e">
        <v>#N/A</v>
      </c>
      <c r="P284" s="1343" t="e">
        <v>#N/A</v>
      </c>
      <c r="Q284" s="1343" t="e">
        <v>#N/A</v>
      </c>
      <c r="R284" s="1343" t="e">
        <v>#N/A</v>
      </c>
      <c r="S284" s="1346" t="e">
        <v>#N/A</v>
      </c>
    </row>
    <row r="285" spans="1:19" x14ac:dyDescent="0.2">
      <c r="A285" s="453">
        <f t="shared" si="4"/>
        <v>2027.11</v>
      </c>
      <c r="B285" s="1345" t="e">
        <v>#N/A</v>
      </c>
      <c r="C285" s="1343" t="e">
        <v>#N/A</v>
      </c>
      <c r="D285" s="1343" t="e">
        <v>#N/A</v>
      </c>
      <c r="E285" s="1343" t="e">
        <v>#N/A</v>
      </c>
      <c r="F285" s="1343" t="e">
        <v>#N/A</v>
      </c>
      <c r="G285" s="1343" t="e">
        <v>#N/A</v>
      </c>
      <c r="H285" s="1343" t="e">
        <v>#N/A</v>
      </c>
      <c r="I285" s="1343" t="e">
        <v>#N/A</v>
      </c>
      <c r="J285" s="1344" t="e">
        <v>#N/A</v>
      </c>
      <c r="K285" s="1345" t="e">
        <v>#N/A</v>
      </c>
      <c r="L285" s="1343" t="e">
        <v>#N/A</v>
      </c>
      <c r="M285" s="1343" t="e">
        <v>#N/A</v>
      </c>
      <c r="N285" s="1343" t="e">
        <v>#N/A</v>
      </c>
      <c r="O285" s="1343" t="e">
        <v>#N/A</v>
      </c>
      <c r="P285" s="1343" t="e">
        <v>#N/A</v>
      </c>
      <c r="Q285" s="1343" t="e">
        <v>#N/A</v>
      </c>
      <c r="R285" s="1343" t="e">
        <v>#N/A</v>
      </c>
      <c r="S285" s="1346" t="e">
        <v>#N/A</v>
      </c>
    </row>
    <row r="286" spans="1:19" x14ac:dyDescent="0.2">
      <c r="A286" s="453">
        <f t="shared" si="4"/>
        <v>2027.12</v>
      </c>
      <c r="B286" s="1345" t="e">
        <v>#N/A</v>
      </c>
      <c r="C286" s="1343" t="e">
        <v>#N/A</v>
      </c>
      <c r="D286" s="1343" t="e">
        <v>#N/A</v>
      </c>
      <c r="E286" s="1343" t="e">
        <v>#N/A</v>
      </c>
      <c r="F286" s="1343" t="e">
        <v>#N/A</v>
      </c>
      <c r="G286" s="1343" t="e">
        <v>#N/A</v>
      </c>
      <c r="H286" s="1343" t="e">
        <v>#N/A</v>
      </c>
      <c r="I286" s="1343" t="e">
        <v>#N/A</v>
      </c>
      <c r="J286" s="1344" t="e">
        <v>#N/A</v>
      </c>
      <c r="K286" s="1345" t="e">
        <v>#N/A</v>
      </c>
      <c r="L286" s="1343" t="e">
        <v>#N/A</v>
      </c>
      <c r="M286" s="1343" t="e">
        <v>#N/A</v>
      </c>
      <c r="N286" s="1343" t="e">
        <v>#N/A</v>
      </c>
      <c r="O286" s="1343" t="e">
        <v>#N/A</v>
      </c>
      <c r="P286" s="1343" t="e">
        <v>#N/A</v>
      </c>
      <c r="Q286" s="1343" t="e">
        <v>#N/A</v>
      </c>
      <c r="R286" s="1343" t="e">
        <v>#N/A</v>
      </c>
      <c r="S286" s="1346" t="e">
        <v>#N/A</v>
      </c>
    </row>
    <row r="287" spans="1:19" x14ac:dyDescent="0.2">
      <c r="A287" s="453">
        <f t="shared" si="4"/>
        <v>2028.01</v>
      </c>
      <c r="B287" s="1345" t="e">
        <v>#N/A</v>
      </c>
      <c r="C287" s="1343" t="e">
        <v>#N/A</v>
      </c>
      <c r="D287" s="1343" t="e">
        <v>#N/A</v>
      </c>
      <c r="E287" s="1343" t="e">
        <v>#N/A</v>
      </c>
      <c r="F287" s="1343" t="e">
        <v>#N/A</v>
      </c>
      <c r="G287" s="1343" t="e">
        <v>#N/A</v>
      </c>
      <c r="H287" s="1343" t="e">
        <v>#N/A</v>
      </c>
      <c r="I287" s="1343" t="e">
        <v>#N/A</v>
      </c>
      <c r="J287" s="1344" t="e">
        <v>#N/A</v>
      </c>
      <c r="K287" s="1345" t="e">
        <v>#N/A</v>
      </c>
      <c r="L287" s="1343" t="e">
        <v>#N/A</v>
      </c>
      <c r="M287" s="1343" t="e">
        <v>#N/A</v>
      </c>
      <c r="N287" s="1343" t="e">
        <v>#N/A</v>
      </c>
      <c r="O287" s="1343" t="e">
        <v>#N/A</v>
      </c>
      <c r="P287" s="1343" t="e">
        <v>#N/A</v>
      </c>
      <c r="Q287" s="1343" t="e">
        <v>#N/A</v>
      </c>
      <c r="R287" s="1343" t="e">
        <v>#N/A</v>
      </c>
      <c r="S287" s="1346" t="e">
        <v>#N/A</v>
      </c>
    </row>
    <row r="288" spans="1:19" x14ac:dyDescent="0.2">
      <c r="A288" s="453">
        <f t="shared" si="4"/>
        <v>2028.02</v>
      </c>
      <c r="B288" s="1345" t="e">
        <v>#N/A</v>
      </c>
      <c r="C288" s="1343" t="e">
        <v>#N/A</v>
      </c>
      <c r="D288" s="1343" t="e">
        <v>#N/A</v>
      </c>
      <c r="E288" s="1343" t="e">
        <v>#N/A</v>
      </c>
      <c r="F288" s="1343" t="e">
        <v>#N/A</v>
      </c>
      <c r="G288" s="1343" t="e">
        <v>#N/A</v>
      </c>
      <c r="H288" s="1343" t="e">
        <v>#N/A</v>
      </c>
      <c r="I288" s="1343" t="e">
        <v>#N/A</v>
      </c>
      <c r="J288" s="1344" t="e">
        <v>#N/A</v>
      </c>
      <c r="K288" s="1345" t="e">
        <v>#N/A</v>
      </c>
      <c r="L288" s="1343" t="e">
        <v>#N/A</v>
      </c>
      <c r="M288" s="1343" t="e">
        <v>#N/A</v>
      </c>
      <c r="N288" s="1343" t="e">
        <v>#N/A</v>
      </c>
      <c r="O288" s="1343" t="e">
        <v>#N/A</v>
      </c>
      <c r="P288" s="1343" t="e">
        <v>#N/A</v>
      </c>
      <c r="Q288" s="1343" t="e">
        <v>#N/A</v>
      </c>
      <c r="R288" s="1343" t="e">
        <v>#N/A</v>
      </c>
      <c r="S288" s="1346" t="e">
        <v>#N/A</v>
      </c>
    </row>
    <row r="289" spans="1:19" x14ac:dyDescent="0.2">
      <c r="A289" s="453">
        <f t="shared" si="4"/>
        <v>2028.03</v>
      </c>
      <c r="B289" s="1345" t="e">
        <v>#N/A</v>
      </c>
      <c r="C289" s="1343" t="e">
        <v>#N/A</v>
      </c>
      <c r="D289" s="1343" t="e">
        <v>#N/A</v>
      </c>
      <c r="E289" s="1343" t="e">
        <v>#N/A</v>
      </c>
      <c r="F289" s="1343" t="e">
        <v>#N/A</v>
      </c>
      <c r="G289" s="1343" t="e">
        <v>#N/A</v>
      </c>
      <c r="H289" s="1343" t="e">
        <v>#N/A</v>
      </c>
      <c r="I289" s="1343" t="e">
        <v>#N/A</v>
      </c>
      <c r="J289" s="1344" t="e">
        <v>#N/A</v>
      </c>
      <c r="K289" s="1345" t="e">
        <v>#N/A</v>
      </c>
      <c r="L289" s="1343" t="e">
        <v>#N/A</v>
      </c>
      <c r="M289" s="1343" t="e">
        <v>#N/A</v>
      </c>
      <c r="N289" s="1343" t="e">
        <v>#N/A</v>
      </c>
      <c r="O289" s="1343" t="e">
        <v>#N/A</v>
      </c>
      <c r="P289" s="1343" t="e">
        <v>#N/A</v>
      </c>
      <c r="Q289" s="1343" t="e">
        <v>#N/A</v>
      </c>
      <c r="R289" s="1343" t="e">
        <v>#N/A</v>
      </c>
      <c r="S289" s="1346" t="e">
        <v>#N/A</v>
      </c>
    </row>
    <row r="290" spans="1:19" x14ac:dyDescent="0.2">
      <c r="A290" s="453">
        <f t="shared" si="4"/>
        <v>2028.04</v>
      </c>
      <c r="B290" s="1345" t="e">
        <v>#N/A</v>
      </c>
      <c r="C290" s="1343" t="e">
        <v>#N/A</v>
      </c>
      <c r="D290" s="1343" t="e">
        <v>#N/A</v>
      </c>
      <c r="E290" s="1343" t="e">
        <v>#N/A</v>
      </c>
      <c r="F290" s="1343" t="e">
        <v>#N/A</v>
      </c>
      <c r="G290" s="1343" t="e">
        <v>#N/A</v>
      </c>
      <c r="H290" s="1343" t="e">
        <v>#N/A</v>
      </c>
      <c r="I290" s="1343" t="e">
        <v>#N/A</v>
      </c>
      <c r="J290" s="1344" t="e">
        <v>#N/A</v>
      </c>
      <c r="K290" s="1345" t="e">
        <v>#N/A</v>
      </c>
      <c r="L290" s="1343" t="e">
        <v>#N/A</v>
      </c>
      <c r="M290" s="1343" t="e">
        <v>#N/A</v>
      </c>
      <c r="N290" s="1343" t="e">
        <v>#N/A</v>
      </c>
      <c r="O290" s="1343" t="e">
        <v>#N/A</v>
      </c>
      <c r="P290" s="1343" t="e">
        <v>#N/A</v>
      </c>
      <c r="Q290" s="1343" t="e">
        <v>#N/A</v>
      </c>
      <c r="R290" s="1343" t="e">
        <v>#N/A</v>
      </c>
      <c r="S290" s="1346" t="e">
        <v>#N/A</v>
      </c>
    </row>
    <row r="291" spans="1:19" x14ac:dyDescent="0.2">
      <c r="A291" s="453">
        <f t="shared" si="4"/>
        <v>2028.05</v>
      </c>
      <c r="B291" s="1345" t="e">
        <v>#N/A</v>
      </c>
      <c r="C291" s="1343" t="e">
        <v>#N/A</v>
      </c>
      <c r="D291" s="1343" t="e">
        <v>#N/A</v>
      </c>
      <c r="E291" s="1343" t="e">
        <v>#N/A</v>
      </c>
      <c r="F291" s="1343" t="e">
        <v>#N/A</v>
      </c>
      <c r="G291" s="1343" t="e">
        <v>#N/A</v>
      </c>
      <c r="H291" s="1343" t="e">
        <v>#N/A</v>
      </c>
      <c r="I291" s="1343" t="e">
        <v>#N/A</v>
      </c>
      <c r="J291" s="1344" t="e">
        <v>#N/A</v>
      </c>
      <c r="K291" s="1345" t="e">
        <v>#N/A</v>
      </c>
      <c r="L291" s="1343" t="e">
        <v>#N/A</v>
      </c>
      <c r="M291" s="1343" t="e">
        <v>#N/A</v>
      </c>
      <c r="N291" s="1343" t="e">
        <v>#N/A</v>
      </c>
      <c r="O291" s="1343" t="e">
        <v>#N/A</v>
      </c>
      <c r="P291" s="1343" t="e">
        <v>#N/A</v>
      </c>
      <c r="Q291" s="1343" t="e">
        <v>#N/A</v>
      </c>
      <c r="R291" s="1343" t="e">
        <v>#N/A</v>
      </c>
      <c r="S291" s="1346" t="e">
        <v>#N/A</v>
      </c>
    </row>
    <row r="292" spans="1:19" x14ac:dyDescent="0.2">
      <c r="A292" s="453">
        <f t="shared" si="4"/>
        <v>2028.06</v>
      </c>
      <c r="B292" s="1345" t="e">
        <v>#N/A</v>
      </c>
      <c r="C292" s="1343" t="e">
        <v>#N/A</v>
      </c>
      <c r="D292" s="1343" t="e">
        <v>#N/A</v>
      </c>
      <c r="E292" s="1343" t="e">
        <v>#N/A</v>
      </c>
      <c r="F292" s="1343" t="e">
        <v>#N/A</v>
      </c>
      <c r="G292" s="1343" t="e">
        <v>#N/A</v>
      </c>
      <c r="H292" s="1343" t="e">
        <v>#N/A</v>
      </c>
      <c r="I292" s="1343" t="e">
        <v>#N/A</v>
      </c>
      <c r="J292" s="1344" t="e">
        <v>#N/A</v>
      </c>
      <c r="K292" s="1345" t="e">
        <v>#N/A</v>
      </c>
      <c r="L292" s="1343" t="e">
        <v>#N/A</v>
      </c>
      <c r="M292" s="1343" t="e">
        <v>#N/A</v>
      </c>
      <c r="N292" s="1343" t="e">
        <v>#N/A</v>
      </c>
      <c r="O292" s="1343" t="e">
        <v>#N/A</v>
      </c>
      <c r="P292" s="1343" t="e">
        <v>#N/A</v>
      </c>
      <c r="Q292" s="1343" t="e">
        <v>#N/A</v>
      </c>
      <c r="R292" s="1343" t="e">
        <v>#N/A</v>
      </c>
      <c r="S292" s="1346" t="e">
        <v>#N/A</v>
      </c>
    </row>
    <row r="293" spans="1:19" x14ac:dyDescent="0.2">
      <c r="A293" s="453">
        <f t="shared" si="4"/>
        <v>2028.07</v>
      </c>
      <c r="B293" s="1345" t="e">
        <v>#N/A</v>
      </c>
      <c r="C293" s="1343" t="e">
        <v>#N/A</v>
      </c>
      <c r="D293" s="1343" t="e">
        <v>#N/A</v>
      </c>
      <c r="E293" s="1343" t="e">
        <v>#N/A</v>
      </c>
      <c r="F293" s="1343" t="e">
        <v>#N/A</v>
      </c>
      <c r="G293" s="1343" t="e">
        <v>#N/A</v>
      </c>
      <c r="H293" s="1343" t="e">
        <v>#N/A</v>
      </c>
      <c r="I293" s="1343" t="e">
        <v>#N/A</v>
      </c>
      <c r="J293" s="1344" t="e">
        <v>#N/A</v>
      </c>
      <c r="K293" s="1345" t="e">
        <v>#N/A</v>
      </c>
      <c r="L293" s="1343" t="e">
        <v>#N/A</v>
      </c>
      <c r="M293" s="1343" t="e">
        <v>#N/A</v>
      </c>
      <c r="N293" s="1343" t="e">
        <v>#N/A</v>
      </c>
      <c r="O293" s="1343" t="e">
        <v>#N/A</v>
      </c>
      <c r="P293" s="1343" t="e">
        <v>#N/A</v>
      </c>
      <c r="Q293" s="1343" t="e">
        <v>#N/A</v>
      </c>
      <c r="R293" s="1343" t="e">
        <v>#N/A</v>
      </c>
      <c r="S293" s="1346" t="e">
        <v>#N/A</v>
      </c>
    </row>
    <row r="294" spans="1:19" x14ac:dyDescent="0.2">
      <c r="A294" s="453">
        <f t="shared" si="4"/>
        <v>2028.08</v>
      </c>
      <c r="B294" s="1345" t="e">
        <v>#N/A</v>
      </c>
      <c r="C294" s="1343" t="e">
        <v>#N/A</v>
      </c>
      <c r="D294" s="1343" t="e">
        <v>#N/A</v>
      </c>
      <c r="E294" s="1343" t="e">
        <v>#N/A</v>
      </c>
      <c r="F294" s="1343" t="e">
        <v>#N/A</v>
      </c>
      <c r="G294" s="1343" t="e">
        <v>#N/A</v>
      </c>
      <c r="H294" s="1343" t="e">
        <v>#N/A</v>
      </c>
      <c r="I294" s="1343" t="e">
        <v>#N/A</v>
      </c>
      <c r="J294" s="1344" t="e">
        <v>#N/A</v>
      </c>
      <c r="K294" s="1345" t="e">
        <v>#N/A</v>
      </c>
      <c r="L294" s="1343" t="e">
        <v>#N/A</v>
      </c>
      <c r="M294" s="1343" t="e">
        <v>#N/A</v>
      </c>
      <c r="N294" s="1343" t="e">
        <v>#N/A</v>
      </c>
      <c r="O294" s="1343" t="e">
        <v>#N/A</v>
      </c>
      <c r="P294" s="1343" t="e">
        <v>#N/A</v>
      </c>
      <c r="Q294" s="1343" t="e">
        <v>#N/A</v>
      </c>
      <c r="R294" s="1343" t="e">
        <v>#N/A</v>
      </c>
      <c r="S294" s="1346" t="e">
        <v>#N/A</v>
      </c>
    </row>
    <row r="295" spans="1:19" x14ac:dyDescent="0.2">
      <c r="A295" s="453">
        <f t="shared" si="4"/>
        <v>2028.09</v>
      </c>
      <c r="B295" s="1345" t="e">
        <v>#N/A</v>
      </c>
      <c r="C295" s="1343" t="e">
        <v>#N/A</v>
      </c>
      <c r="D295" s="1343" t="e">
        <v>#N/A</v>
      </c>
      <c r="E295" s="1343" t="e">
        <v>#N/A</v>
      </c>
      <c r="F295" s="1343" t="e">
        <v>#N/A</v>
      </c>
      <c r="G295" s="1343" t="e">
        <v>#N/A</v>
      </c>
      <c r="H295" s="1343" t="e">
        <v>#N/A</v>
      </c>
      <c r="I295" s="1343" t="e">
        <v>#N/A</v>
      </c>
      <c r="J295" s="1344" t="e">
        <v>#N/A</v>
      </c>
      <c r="K295" s="1345" t="e">
        <v>#N/A</v>
      </c>
      <c r="L295" s="1343" t="e">
        <v>#N/A</v>
      </c>
      <c r="M295" s="1343" t="e">
        <v>#N/A</v>
      </c>
      <c r="N295" s="1343" t="e">
        <v>#N/A</v>
      </c>
      <c r="O295" s="1343" t="e">
        <v>#N/A</v>
      </c>
      <c r="P295" s="1343" t="e">
        <v>#N/A</v>
      </c>
      <c r="Q295" s="1343" t="e">
        <v>#N/A</v>
      </c>
      <c r="R295" s="1343" t="e">
        <v>#N/A</v>
      </c>
      <c r="S295" s="1346" t="e">
        <v>#N/A</v>
      </c>
    </row>
    <row r="296" spans="1:19" x14ac:dyDescent="0.2">
      <c r="A296" s="453">
        <f t="shared" si="4"/>
        <v>2028.1</v>
      </c>
      <c r="B296" s="1345" t="e">
        <v>#N/A</v>
      </c>
      <c r="C296" s="1343" t="e">
        <v>#N/A</v>
      </c>
      <c r="D296" s="1343" t="e">
        <v>#N/A</v>
      </c>
      <c r="E296" s="1343" t="e">
        <v>#N/A</v>
      </c>
      <c r="F296" s="1343" t="e">
        <v>#N/A</v>
      </c>
      <c r="G296" s="1343" t="e">
        <v>#N/A</v>
      </c>
      <c r="H296" s="1343" t="e">
        <v>#N/A</v>
      </c>
      <c r="I296" s="1343" t="e">
        <v>#N/A</v>
      </c>
      <c r="J296" s="1344" t="e">
        <v>#N/A</v>
      </c>
      <c r="K296" s="1345" t="e">
        <v>#N/A</v>
      </c>
      <c r="L296" s="1343" t="e">
        <v>#N/A</v>
      </c>
      <c r="M296" s="1343" t="e">
        <v>#N/A</v>
      </c>
      <c r="N296" s="1343" t="e">
        <v>#N/A</v>
      </c>
      <c r="O296" s="1343" t="e">
        <v>#N/A</v>
      </c>
      <c r="P296" s="1343" t="e">
        <v>#N/A</v>
      </c>
      <c r="Q296" s="1343" t="e">
        <v>#N/A</v>
      </c>
      <c r="R296" s="1343" t="e">
        <v>#N/A</v>
      </c>
      <c r="S296" s="1346" t="e">
        <v>#N/A</v>
      </c>
    </row>
    <row r="297" spans="1:19" x14ac:dyDescent="0.2">
      <c r="A297" s="453">
        <f t="shared" si="4"/>
        <v>2028.11</v>
      </c>
      <c r="B297" s="1345" t="e">
        <v>#N/A</v>
      </c>
      <c r="C297" s="1343" t="e">
        <v>#N/A</v>
      </c>
      <c r="D297" s="1343" t="e">
        <v>#N/A</v>
      </c>
      <c r="E297" s="1343" t="e">
        <v>#N/A</v>
      </c>
      <c r="F297" s="1343" t="e">
        <v>#N/A</v>
      </c>
      <c r="G297" s="1343" t="e">
        <v>#N/A</v>
      </c>
      <c r="H297" s="1343" t="e">
        <v>#N/A</v>
      </c>
      <c r="I297" s="1343" t="e">
        <v>#N/A</v>
      </c>
      <c r="J297" s="1344" t="e">
        <v>#N/A</v>
      </c>
      <c r="K297" s="1345" t="e">
        <v>#N/A</v>
      </c>
      <c r="L297" s="1343" t="e">
        <v>#N/A</v>
      </c>
      <c r="M297" s="1343" t="e">
        <v>#N/A</v>
      </c>
      <c r="N297" s="1343" t="e">
        <v>#N/A</v>
      </c>
      <c r="O297" s="1343" t="e">
        <v>#N/A</v>
      </c>
      <c r="P297" s="1343" t="e">
        <v>#N/A</v>
      </c>
      <c r="Q297" s="1343" t="e">
        <v>#N/A</v>
      </c>
      <c r="R297" s="1343" t="e">
        <v>#N/A</v>
      </c>
      <c r="S297" s="1346" t="e">
        <v>#N/A</v>
      </c>
    </row>
    <row r="298" spans="1:19" x14ac:dyDescent="0.2">
      <c r="A298" s="453">
        <f t="shared" si="4"/>
        <v>2028.12</v>
      </c>
      <c r="B298" s="1345" t="e">
        <v>#N/A</v>
      </c>
      <c r="C298" s="1343" t="e">
        <v>#N/A</v>
      </c>
      <c r="D298" s="1343" t="e">
        <v>#N/A</v>
      </c>
      <c r="E298" s="1343" t="e">
        <v>#N/A</v>
      </c>
      <c r="F298" s="1343" t="e">
        <v>#N/A</v>
      </c>
      <c r="G298" s="1343" t="e">
        <v>#N/A</v>
      </c>
      <c r="H298" s="1343" t="e">
        <v>#N/A</v>
      </c>
      <c r="I298" s="1343" t="e">
        <v>#N/A</v>
      </c>
      <c r="J298" s="1344" t="e">
        <v>#N/A</v>
      </c>
      <c r="K298" s="1345" t="e">
        <v>#N/A</v>
      </c>
      <c r="L298" s="1343" t="e">
        <v>#N/A</v>
      </c>
      <c r="M298" s="1343" t="e">
        <v>#N/A</v>
      </c>
      <c r="N298" s="1343" t="e">
        <v>#N/A</v>
      </c>
      <c r="O298" s="1343" t="e">
        <v>#N/A</v>
      </c>
      <c r="P298" s="1343" t="e">
        <v>#N/A</v>
      </c>
      <c r="Q298" s="1343" t="e">
        <v>#N/A</v>
      </c>
      <c r="R298" s="1343" t="e">
        <v>#N/A</v>
      </c>
      <c r="S298" s="1346" t="e">
        <v>#N/A</v>
      </c>
    </row>
    <row r="299" spans="1:19" x14ac:dyDescent="0.2">
      <c r="A299" s="453">
        <f t="shared" si="4"/>
        <v>2029.01</v>
      </c>
      <c r="B299" s="1345" t="e">
        <v>#N/A</v>
      </c>
      <c r="C299" s="1343" t="e">
        <v>#N/A</v>
      </c>
      <c r="D299" s="1343" t="e">
        <v>#N/A</v>
      </c>
      <c r="E299" s="1343" t="e">
        <v>#N/A</v>
      </c>
      <c r="F299" s="1343" t="e">
        <v>#N/A</v>
      </c>
      <c r="G299" s="1343" t="e">
        <v>#N/A</v>
      </c>
      <c r="H299" s="1343" t="e">
        <v>#N/A</v>
      </c>
      <c r="I299" s="1343" t="e">
        <v>#N/A</v>
      </c>
      <c r="J299" s="1344" t="e">
        <v>#N/A</v>
      </c>
      <c r="K299" s="1345" t="e">
        <v>#N/A</v>
      </c>
      <c r="L299" s="1343" t="e">
        <v>#N/A</v>
      </c>
      <c r="M299" s="1343" t="e">
        <v>#N/A</v>
      </c>
      <c r="N299" s="1343" t="e">
        <v>#N/A</v>
      </c>
      <c r="O299" s="1343" t="e">
        <v>#N/A</v>
      </c>
      <c r="P299" s="1343" t="e">
        <v>#N/A</v>
      </c>
      <c r="Q299" s="1343" t="e">
        <v>#N/A</v>
      </c>
      <c r="R299" s="1343" t="e">
        <v>#N/A</v>
      </c>
      <c r="S299" s="1346" t="e">
        <v>#N/A</v>
      </c>
    </row>
    <row r="300" spans="1:19" x14ac:dyDescent="0.2">
      <c r="A300" s="453">
        <f t="shared" si="4"/>
        <v>2029.02</v>
      </c>
      <c r="B300" s="1345" t="e">
        <v>#N/A</v>
      </c>
      <c r="C300" s="1343" t="e">
        <v>#N/A</v>
      </c>
      <c r="D300" s="1343" t="e">
        <v>#N/A</v>
      </c>
      <c r="E300" s="1343" t="e">
        <v>#N/A</v>
      </c>
      <c r="F300" s="1343" t="e">
        <v>#N/A</v>
      </c>
      <c r="G300" s="1343" t="e">
        <v>#N/A</v>
      </c>
      <c r="H300" s="1343" t="e">
        <v>#N/A</v>
      </c>
      <c r="I300" s="1343" t="e">
        <v>#N/A</v>
      </c>
      <c r="J300" s="1344" t="e">
        <v>#N/A</v>
      </c>
      <c r="K300" s="1345" t="e">
        <v>#N/A</v>
      </c>
      <c r="L300" s="1343" t="e">
        <v>#N/A</v>
      </c>
      <c r="M300" s="1343" t="e">
        <v>#N/A</v>
      </c>
      <c r="N300" s="1343" t="e">
        <v>#N/A</v>
      </c>
      <c r="O300" s="1343" t="e">
        <v>#N/A</v>
      </c>
      <c r="P300" s="1343" t="e">
        <v>#N/A</v>
      </c>
      <c r="Q300" s="1343" t="e">
        <v>#N/A</v>
      </c>
      <c r="R300" s="1343" t="e">
        <v>#N/A</v>
      </c>
      <c r="S300" s="1346" t="e">
        <v>#N/A</v>
      </c>
    </row>
    <row r="301" spans="1:19" x14ac:dyDescent="0.2">
      <c r="A301" s="453">
        <f t="shared" si="4"/>
        <v>2029.03</v>
      </c>
      <c r="B301" s="1345" t="e">
        <v>#N/A</v>
      </c>
      <c r="C301" s="1343" t="e">
        <v>#N/A</v>
      </c>
      <c r="D301" s="1343" t="e">
        <v>#N/A</v>
      </c>
      <c r="E301" s="1343" t="e">
        <v>#N/A</v>
      </c>
      <c r="F301" s="1343" t="e">
        <v>#N/A</v>
      </c>
      <c r="G301" s="1343" t="e">
        <v>#N/A</v>
      </c>
      <c r="H301" s="1343" t="e">
        <v>#N/A</v>
      </c>
      <c r="I301" s="1343" t="e">
        <v>#N/A</v>
      </c>
      <c r="J301" s="1344" t="e">
        <v>#N/A</v>
      </c>
      <c r="K301" s="1345" t="e">
        <v>#N/A</v>
      </c>
      <c r="L301" s="1343" t="e">
        <v>#N/A</v>
      </c>
      <c r="M301" s="1343" t="e">
        <v>#N/A</v>
      </c>
      <c r="N301" s="1343" t="e">
        <v>#N/A</v>
      </c>
      <c r="O301" s="1343" t="e">
        <v>#N/A</v>
      </c>
      <c r="P301" s="1343" t="e">
        <v>#N/A</v>
      </c>
      <c r="Q301" s="1343" t="e">
        <v>#N/A</v>
      </c>
      <c r="R301" s="1343" t="e">
        <v>#N/A</v>
      </c>
      <c r="S301" s="1346" t="e">
        <v>#N/A</v>
      </c>
    </row>
    <row r="302" spans="1:19" x14ac:dyDescent="0.2">
      <c r="A302" s="453">
        <f t="shared" si="4"/>
        <v>2029.04</v>
      </c>
      <c r="B302" s="1345" t="e">
        <v>#N/A</v>
      </c>
      <c r="C302" s="1343" t="e">
        <v>#N/A</v>
      </c>
      <c r="D302" s="1343" t="e">
        <v>#N/A</v>
      </c>
      <c r="E302" s="1343" t="e">
        <v>#N/A</v>
      </c>
      <c r="F302" s="1343" t="e">
        <v>#N/A</v>
      </c>
      <c r="G302" s="1343" t="e">
        <v>#N/A</v>
      </c>
      <c r="H302" s="1343" t="e">
        <v>#N/A</v>
      </c>
      <c r="I302" s="1343" t="e">
        <v>#N/A</v>
      </c>
      <c r="J302" s="1344" t="e">
        <v>#N/A</v>
      </c>
      <c r="K302" s="1345" t="e">
        <v>#N/A</v>
      </c>
      <c r="L302" s="1343" t="e">
        <v>#N/A</v>
      </c>
      <c r="M302" s="1343" t="e">
        <v>#N/A</v>
      </c>
      <c r="N302" s="1343" t="e">
        <v>#N/A</v>
      </c>
      <c r="O302" s="1343" t="e">
        <v>#N/A</v>
      </c>
      <c r="P302" s="1343" t="e">
        <v>#N/A</v>
      </c>
      <c r="Q302" s="1343" t="e">
        <v>#N/A</v>
      </c>
      <c r="R302" s="1343" t="e">
        <v>#N/A</v>
      </c>
      <c r="S302" s="1346" t="e">
        <v>#N/A</v>
      </c>
    </row>
    <row r="303" spans="1:19" x14ac:dyDescent="0.2">
      <c r="A303" s="453">
        <f t="shared" si="4"/>
        <v>2029.05</v>
      </c>
      <c r="B303" s="1345" t="e">
        <v>#N/A</v>
      </c>
      <c r="C303" s="1343" t="e">
        <v>#N/A</v>
      </c>
      <c r="D303" s="1343" t="e">
        <v>#N/A</v>
      </c>
      <c r="E303" s="1343" t="e">
        <v>#N/A</v>
      </c>
      <c r="F303" s="1343" t="e">
        <v>#N/A</v>
      </c>
      <c r="G303" s="1343" t="e">
        <v>#N/A</v>
      </c>
      <c r="H303" s="1343" t="e">
        <v>#N/A</v>
      </c>
      <c r="I303" s="1343" t="e">
        <v>#N/A</v>
      </c>
      <c r="J303" s="1344" t="e">
        <v>#N/A</v>
      </c>
      <c r="K303" s="1345" t="e">
        <v>#N/A</v>
      </c>
      <c r="L303" s="1343" t="e">
        <v>#N/A</v>
      </c>
      <c r="M303" s="1343" t="e">
        <v>#N/A</v>
      </c>
      <c r="N303" s="1343" t="e">
        <v>#N/A</v>
      </c>
      <c r="O303" s="1343" t="e">
        <v>#N/A</v>
      </c>
      <c r="P303" s="1343" t="e">
        <v>#N/A</v>
      </c>
      <c r="Q303" s="1343" t="e">
        <v>#N/A</v>
      </c>
      <c r="R303" s="1343" t="e">
        <v>#N/A</v>
      </c>
      <c r="S303" s="1346" t="e">
        <v>#N/A</v>
      </c>
    </row>
    <row r="304" spans="1:19" x14ac:dyDescent="0.2">
      <c r="A304" s="453">
        <f t="shared" si="4"/>
        <v>2029.06</v>
      </c>
      <c r="B304" s="1345" t="e">
        <v>#N/A</v>
      </c>
      <c r="C304" s="1343" t="e">
        <v>#N/A</v>
      </c>
      <c r="D304" s="1343" t="e">
        <v>#N/A</v>
      </c>
      <c r="E304" s="1343" t="e">
        <v>#N/A</v>
      </c>
      <c r="F304" s="1343" t="e">
        <v>#N/A</v>
      </c>
      <c r="G304" s="1343" t="e">
        <v>#N/A</v>
      </c>
      <c r="H304" s="1343" t="e">
        <v>#N/A</v>
      </c>
      <c r="I304" s="1343" t="e">
        <v>#N/A</v>
      </c>
      <c r="J304" s="1344" t="e">
        <v>#N/A</v>
      </c>
      <c r="K304" s="1345" t="e">
        <v>#N/A</v>
      </c>
      <c r="L304" s="1343" t="e">
        <v>#N/A</v>
      </c>
      <c r="M304" s="1343" t="e">
        <v>#N/A</v>
      </c>
      <c r="N304" s="1343" t="e">
        <v>#N/A</v>
      </c>
      <c r="O304" s="1343" t="e">
        <v>#N/A</v>
      </c>
      <c r="P304" s="1343" t="e">
        <v>#N/A</v>
      </c>
      <c r="Q304" s="1343" t="e">
        <v>#N/A</v>
      </c>
      <c r="R304" s="1343" t="e">
        <v>#N/A</v>
      </c>
      <c r="S304" s="1346" t="e">
        <v>#N/A</v>
      </c>
    </row>
    <row r="305" spans="1:19" x14ac:dyDescent="0.2">
      <c r="A305" s="453">
        <f t="shared" si="4"/>
        <v>2029.07</v>
      </c>
      <c r="B305" s="1345" t="e">
        <v>#N/A</v>
      </c>
      <c r="C305" s="1343" t="e">
        <v>#N/A</v>
      </c>
      <c r="D305" s="1343" t="e">
        <v>#N/A</v>
      </c>
      <c r="E305" s="1343" t="e">
        <v>#N/A</v>
      </c>
      <c r="F305" s="1343" t="e">
        <v>#N/A</v>
      </c>
      <c r="G305" s="1343" t="e">
        <v>#N/A</v>
      </c>
      <c r="H305" s="1343" t="e">
        <v>#N/A</v>
      </c>
      <c r="I305" s="1343" t="e">
        <v>#N/A</v>
      </c>
      <c r="J305" s="1344" t="e">
        <v>#N/A</v>
      </c>
      <c r="K305" s="1345" t="e">
        <v>#N/A</v>
      </c>
      <c r="L305" s="1343" t="e">
        <v>#N/A</v>
      </c>
      <c r="M305" s="1343" t="e">
        <v>#N/A</v>
      </c>
      <c r="N305" s="1343" t="e">
        <v>#N/A</v>
      </c>
      <c r="O305" s="1343" t="e">
        <v>#N/A</v>
      </c>
      <c r="P305" s="1343" t="e">
        <v>#N/A</v>
      </c>
      <c r="Q305" s="1343" t="e">
        <v>#N/A</v>
      </c>
      <c r="R305" s="1343" t="e">
        <v>#N/A</v>
      </c>
      <c r="S305" s="1346" t="e">
        <v>#N/A</v>
      </c>
    </row>
    <row r="306" spans="1:19" x14ac:dyDescent="0.2">
      <c r="A306" s="453">
        <f t="shared" si="4"/>
        <v>2029.08</v>
      </c>
      <c r="B306" s="1345" t="e">
        <v>#N/A</v>
      </c>
      <c r="C306" s="1343" t="e">
        <v>#N/A</v>
      </c>
      <c r="D306" s="1343" t="e">
        <v>#N/A</v>
      </c>
      <c r="E306" s="1343" t="e">
        <v>#N/A</v>
      </c>
      <c r="F306" s="1343" t="e">
        <v>#N/A</v>
      </c>
      <c r="G306" s="1343" t="e">
        <v>#N/A</v>
      </c>
      <c r="H306" s="1343" t="e">
        <v>#N/A</v>
      </c>
      <c r="I306" s="1343" t="e">
        <v>#N/A</v>
      </c>
      <c r="J306" s="1344" t="e">
        <v>#N/A</v>
      </c>
      <c r="K306" s="1345" t="e">
        <v>#N/A</v>
      </c>
      <c r="L306" s="1343" t="e">
        <v>#N/A</v>
      </c>
      <c r="M306" s="1343" t="e">
        <v>#N/A</v>
      </c>
      <c r="N306" s="1343" t="e">
        <v>#N/A</v>
      </c>
      <c r="O306" s="1343" t="e">
        <v>#N/A</v>
      </c>
      <c r="P306" s="1343" t="e">
        <v>#N/A</v>
      </c>
      <c r="Q306" s="1343" t="e">
        <v>#N/A</v>
      </c>
      <c r="R306" s="1343" t="e">
        <v>#N/A</v>
      </c>
      <c r="S306" s="1346" t="e">
        <v>#N/A</v>
      </c>
    </row>
    <row r="307" spans="1:19" x14ac:dyDescent="0.2">
      <c r="A307" s="453">
        <f t="shared" si="4"/>
        <v>2029.09</v>
      </c>
      <c r="B307" s="1345" t="e">
        <v>#N/A</v>
      </c>
      <c r="C307" s="1343" t="e">
        <v>#N/A</v>
      </c>
      <c r="D307" s="1343" t="e">
        <v>#N/A</v>
      </c>
      <c r="E307" s="1343" t="e">
        <v>#N/A</v>
      </c>
      <c r="F307" s="1343" t="e">
        <v>#N/A</v>
      </c>
      <c r="G307" s="1343" t="e">
        <v>#N/A</v>
      </c>
      <c r="H307" s="1343" t="e">
        <v>#N/A</v>
      </c>
      <c r="I307" s="1343" t="e">
        <v>#N/A</v>
      </c>
      <c r="J307" s="1344" t="e">
        <v>#N/A</v>
      </c>
      <c r="K307" s="1345" t="e">
        <v>#N/A</v>
      </c>
      <c r="L307" s="1343" t="e">
        <v>#N/A</v>
      </c>
      <c r="M307" s="1343" t="e">
        <v>#N/A</v>
      </c>
      <c r="N307" s="1343" t="e">
        <v>#N/A</v>
      </c>
      <c r="O307" s="1343" t="e">
        <v>#N/A</v>
      </c>
      <c r="P307" s="1343" t="e">
        <v>#N/A</v>
      </c>
      <c r="Q307" s="1343" t="e">
        <v>#N/A</v>
      </c>
      <c r="R307" s="1343" t="e">
        <v>#N/A</v>
      </c>
      <c r="S307" s="1346" t="e">
        <v>#N/A</v>
      </c>
    </row>
    <row r="308" spans="1:19" x14ac:dyDescent="0.2">
      <c r="A308" s="453">
        <f t="shared" si="4"/>
        <v>2029.1</v>
      </c>
      <c r="B308" s="1345" t="e">
        <v>#N/A</v>
      </c>
      <c r="C308" s="1343" t="e">
        <v>#N/A</v>
      </c>
      <c r="D308" s="1343" t="e">
        <v>#N/A</v>
      </c>
      <c r="E308" s="1343" t="e">
        <v>#N/A</v>
      </c>
      <c r="F308" s="1343" t="e">
        <v>#N/A</v>
      </c>
      <c r="G308" s="1343" t="e">
        <v>#N/A</v>
      </c>
      <c r="H308" s="1343" t="e">
        <v>#N/A</v>
      </c>
      <c r="I308" s="1343" t="e">
        <v>#N/A</v>
      </c>
      <c r="J308" s="1344" t="e">
        <v>#N/A</v>
      </c>
      <c r="K308" s="1345" t="e">
        <v>#N/A</v>
      </c>
      <c r="L308" s="1343" t="e">
        <v>#N/A</v>
      </c>
      <c r="M308" s="1343" t="e">
        <v>#N/A</v>
      </c>
      <c r="N308" s="1343" t="e">
        <v>#N/A</v>
      </c>
      <c r="O308" s="1343" t="e">
        <v>#N/A</v>
      </c>
      <c r="P308" s="1343" t="e">
        <v>#N/A</v>
      </c>
      <c r="Q308" s="1343" t="e">
        <v>#N/A</v>
      </c>
      <c r="R308" s="1343" t="e">
        <v>#N/A</v>
      </c>
      <c r="S308" s="1346" t="e">
        <v>#N/A</v>
      </c>
    </row>
    <row r="309" spans="1:19" x14ac:dyDescent="0.2">
      <c r="A309" s="453">
        <f t="shared" si="4"/>
        <v>2029.11</v>
      </c>
      <c r="B309" s="1345" t="e">
        <v>#N/A</v>
      </c>
      <c r="C309" s="1343" t="e">
        <v>#N/A</v>
      </c>
      <c r="D309" s="1343" t="e">
        <v>#N/A</v>
      </c>
      <c r="E309" s="1343" t="e">
        <v>#N/A</v>
      </c>
      <c r="F309" s="1343" t="e">
        <v>#N/A</v>
      </c>
      <c r="G309" s="1343" t="e">
        <v>#N/A</v>
      </c>
      <c r="H309" s="1343" t="e">
        <v>#N/A</v>
      </c>
      <c r="I309" s="1343" t="e">
        <v>#N/A</v>
      </c>
      <c r="J309" s="1344" t="e">
        <v>#N/A</v>
      </c>
      <c r="K309" s="1345" t="e">
        <v>#N/A</v>
      </c>
      <c r="L309" s="1343" t="e">
        <v>#N/A</v>
      </c>
      <c r="M309" s="1343" t="e">
        <v>#N/A</v>
      </c>
      <c r="N309" s="1343" t="e">
        <v>#N/A</v>
      </c>
      <c r="O309" s="1343" t="e">
        <v>#N/A</v>
      </c>
      <c r="P309" s="1343" t="e">
        <v>#N/A</v>
      </c>
      <c r="Q309" s="1343" t="e">
        <v>#N/A</v>
      </c>
      <c r="R309" s="1343" t="e">
        <v>#N/A</v>
      </c>
      <c r="S309" s="1346" t="e">
        <v>#N/A</v>
      </c>
    </row>
    <row r="310" spans="1:19" x14ac:dyDescent="0.2">
      <c r="A310" s="453">
        <f t="shared" si="4"/>
        <v>2029.12</v>
      </c>
      <c r="B310" s="1345" t="e">
        <v>#N/A</v>
      </c>
      <c r="C310" s="1343" t="e">
        <v>#N/A</v>
      </c>
      <c r="D310" s="1343" t="e">
        <v>#N/A</v>
      </c>
      <c r="E310" s="1343" t="e">
        <v>#N/A</v>
      </c>
      <c r="F310" s="1343" t="e">
        <v>#N/A</v>
      </c>
      <c r="G310" s="1343" t="e">
        <v>#N/A</v>
      </c>
      <c r="H310" s="1343" t="e">
        <v>#N/A</v>
      </c>
      <c r="I310" s="1343" t="e">
        <v>#N/A</v>
      </c>
      <c r="J310" s="1344" t="e">
        <v>#N/A</v>
      </c>
      <c r="K310" s="1345" t="e">
        <v>#N/A</v>
      </c>
      <c r="L310" s="1343" t="e">
        <v>#N/A</v>
      </c>
      <c r="M310" s="1343" t="e">
        <v>#N/A</v>
      </c>
      <c r="N310" s="1343" t="e">
        <v>#N/A</v>
      </c>
      <c r="O310" s="1343" t="e">
        <v>#N/A</v>
      </c>
      <c r="P310" s="1343" t="e">
        <v>#N/A</v>
      </c>
      <c r="Q310" s="1343" t="e">
        <v>#N/A</v>
      </c>
      <c r="R310" s="1343" t="e">
        <v>#N/A</v>
      </c>
      <c r="S310" s="1346" t="e">
        <v>#N/A</v>
      </c>
    </row>
    <row r="311" spans="1:19" x14ac:dyDescent="0.2">
      <c r="A311" s="453">
        <f t="shared" si="4"/>
        <v>2030.01</v>
      </c>
      <c r="B311" s="1345" t="e">
        <v>#N/A</v>
      </c>
      <c r="C311" s="1343" t="e">
        <v>#N/A</v>
      </c>
      <c r="D311" s="1343" t="e">
        <v>#N/A</v>
      </c>
      <c r="E311" s="1343" t="e">
        <v>#N/A</v>
      </c>
      <c r="F311" s="1343" t="e">
        <v>#N/A</v>
      </c>
      <c r="G311" s="1343" t="e">
        <v>#N/A</v>
      </c>
      <c r="H311" s="1343" t="e">
        <v>#N/A</v>
      </c>
      <c r="I311" s="1343" t="e">
        <v>#N/A</v>
      </c>
      <c r="J311" s="1344" t="e">
        <v>#N/A</v>
      </c>
      <c r="K311" s="1345" t="e">
        <v>#N/A</v>
      </c>
      <c r="L311" s="1343" t="e">
        <v>#N/A</v>
      </c>
      <c r="M311" s="1343" t="e">
        <v>#N/A</v>
      </c>
      <c r="N311" s="1343" t="e">
        <v>#N/A</v>
      </c>
      <c r="O311" s="1343" t="e">
        <v>#N/A</v>
      </c>
      <c r="P311" s="1343" t="e">
        <v>#N/A</v>
      </c>
      <c r="Q311" s="1343" t="e">
        <v>#N/A</v>
      </c>
      <c r="R311" s="1343" t="e">
        <v>#N/A</v>
      </c>
      <c r="S311" s="1346" t="e">
        <v>#N/A</v>
      </c>
    </row>
    <row r="312" spans="1:19" x14ac:dyDescent="0.2">
      <c r="A312" s="453">
        <f t="shared" si="4"/>
        <v>2030.02</v>
      </c>
      <c r="B312" s="1345" t="e">
        <v>#N/A</v>
      </c>
      <c r="C312" s="1343" t="e">
        <v>#N/A</v>
      </c>
      <c r="D312" s="1343" t="e">
        <v>#N/A</v>
      </c>
      <c r="E312" s="1343" t="e">
        <v>#N/A</v>
      </c>
      <c r="F312" s="1343" t="e">
        <v>#N/A</v>
      </c>
      <c r="G312" s="1343" t="e">
        <v>#N/A</v>
      </c>
      <c r="H312" s="1343" t="e">
        <v>#N/A</v>
      </c>
      <c r="I312" s="1343" t="e">
        <v>#N/A</v>
      </c>
      <c r="J312" s="1344" t="e">
        <v>#N/A</v>
      </c>
      <c r="K312" s="1345" t="e">
        <v>#N/A</v>
      </c>
      <c r="L312" s="1343" t="e">
        <v>#N/A</v>
      </c>
      <c r="M312" s="1343" t="e">
        <v>#N/A</v>
      </c>
      <c r="N312" s="1343" t="e">
        <v>#N/A</v>
      </c>
      <c r="O312" s="1343" t="e">
        <v>#N/A</v>
      </c>
      <c r="P312" s="1343" t="e">
        <v>#N/A</v>
      </c>
      <c r="Q312" s="1343" t="e">
        <v>#N/A</v>
      </c>
      <c r="R312" s="1343" t="e">
        <v>#N/A</v>
      </c>
      <c r="S312" s="1346" t="e">
        <v>#N/A</v>
      </c>
    </row>
    <row r="313" spans="1:19" x14ac:dyDescent="0.2">
      <c r="A313" s="453">
        <f t="shared" si="4"/>
        <v>2030.03</v>
      </c>
      <c r="B313" s="1345" t="e">
        <v>#N/A</v>
      </c>
      <c r="C313" s="1343" t="e">
        <v>#N/A</v>
      </c>
      <c r="D313" s="1343" t="e">
        <v>#N/A</v>
      </c>
      <c r="E313" s="1343" t="e">
        <v>#N/A</v>
      </c>
      <c r="F313" s="1343" t="e">
        <v>#N/A</v>
      </c>
      <c r="G313" s="1343" t="e">
        <v>#N/A</v>
      </c>
      <c r="H313" s="1343" t="e">
        <v>#N/A</v>
      </c>
      <c r="I313" s="1343" t="e">
        <v>#N/A</v>
      </c>
      <c r="J313" s="1344" t="e">
        <v>#N/A</v>
      </c>
      <c r="K313" s="1345" t="e">
        <v>#N/A</v>
      </c>
      <c r="L313" s="1343" t="e">
        <v>#N/A</v>
      </c>
      <c r="M313" s="1343" t="e">
        <v>#N/A</v>
      </c>
      <c r="N313" s="1343" t="e">
        <v>#N/A</v>
      </c>
      <c r="O313" s="1343" t="e">
        <v>#N/A</v>
      </c>
      <c r="P313" s="1343" t="e">
        <v>#N/A</v>
      </c>
      <c r="Q313" s="1343" t="e">
        <v>#N/A</v>
      </c>
      <c r="R313" s="1343" t="e">
        <v>#N/A</v>
      </c>
      <c r="S313" s="1346" t="e">
        <v>#N/A</v>
      </c>
    </row>
    <row r="314" spans="1:19" x14ac:dyDescent="0.2">
      <c r="A314" s="453">
        <f t="shared" si="4"/>
        <v>2030.04</v>
      </c>
      <c r="B314" s="1345" t="e">
        <v>#N/A</v>
      </c>
      <c r="C314" s="1343" t="e">
        <v>#N/A</v>
      </c>
      <c r="D314" s="1343" t="e">
        <v>#N/A</v>
      </c>
      <c r="E314" s="1343" t="e">
        <v>#N/A</v>
      </c>
      <c r="F314" s="1343" t="e">
        <v>#N/A</v>
      </c>
      <c r="G314" s="1343" t="e">
        <v>#N/A</v>
      </c>
      <c r="H314" s="1343" t="e">
        <v>#N/A</v>
      </c>
      <c r="I314" s="1343" t="e">
        <v>#N/A</v>
      </c>
      <c r="J314" s="1344" t="e">
        <v>#N/A</v>
      </c>
      <c r="K314" s="1345" t="e">
        <v>#N/A</v>
      </c>
      <c r="L314" s="1343" t="e">
        <v>#N/A</v>
      </c>
      <c r="M314" s="1343" t="e">
        <v>#N/A</v>
      </c>
      <c r="N314" s="1343" t="e">
        <v>#N/A</v>
      </c>
      <c r="O314" s="1343" t="e">
        <v>#N/A</v>
      </c>
      <c r="P314" s="1343" t="e">
        <v>#N/A</v>
      </c>
      <c r="Q314" s="1343" t="e">
        <v>#N/A</v>
      </c>
      <c r="R314" s="1343" t="e">
        <v>#N/A</v>
      </c>
      <c r="S314" s="1346" t="e">
        <v>#N/A</v>
      </c>
    </row>
    <row r="315" spans="1:19" x14ac:dyDescent="0.2">
      <c r="A315" s="453">
        <f t="shared" si="4"/>
        <v>2030.05</v>
      </c>
      <c r="B315" s="1345" t="e">
        <v>#N/A</v>
      </c>
      <c r="C315" s="1343" t="e">
        <v>#N/A</v>
      </c>
      <c r="D315" s="1343" t="e">
        <v>#N/A</v>
      </c>
      <c r="E315" s="1343" t="e">
        <v>#N/A</v>
      </c>
      <c r="F315" s="1343" t="e">
        <v>#N/A</v>
      </c>
      <c r="G315" s="1343" t="e">
        <v>#N/A</v>
      </c>
      <c r="H315" s="1343" t="e">
        <v>#N/A</v>
      </c>
      <c r="I315" s="1343" t="e">
        <v>#N/A</v>
      </c>
      <c r="J315" s="1344" t="e">
        <v>#N/A</v>
      </c>
      <c r="K315" s="1345" t="e">
        <v>#N/A</v>
      </c>
      <c r="L315" s="1343" t="e">
        <v>#N/A</v>
      </c>
      <c r="M315" s="1343" t="e">
        <v>#N/A</v>
      </c>
      <c r="N315" s="1343" t="e">
        <v>#N/A</v>
      </c>
      <c r="O315" s="1343" t="e">
        <v>#N/A</v>
      </c>
      <c r="P315" s="1343" t="e">
        <v>#N/A</v>
      </c>
      <c r="Q315" s="1343" t="e">
        <v>#N/A</v>
      </c>
      <c r="R315" s="1343" t="e">
        <v>#N/A</v>
      </c>
      <c r="S315" s="1346" t="e">
        <v>#N/A</v>
      </c>
    </row>
    <row r="316" spans="1:19" x14ac:dyDescent="0.2">
      <c r="A316" s="453">
        <f t="shared" si="4"/>
        <v>2030.06</v>
      </c>
      <c r="B316" s="1345" t="e">
        <v>#N/A</v>
      </c>
      <c r="C316" s="1343" t="e">
        <v>#N/A</v>
      </c>
      <c r="D316" s="1343" t="e">
        <v>#N/A</v>
      </c>
      <c r="E316" s="1343" t="e">
        <v>#N/A</v>
      </c>
      <c r="F316" s="1343" t="e">
        <v>#N/A</v>
      </c>
      <c r="G316" s="1343" t="e">
        <v>#N/A</v>
      </c>
      <c r="H316" s="1343" t="e">
        <v>#N/A</v>
      </c>
      <c r="I316" s="1343" t="e">
        <v>#N/A</v>
      </c>
      <c r="J316" s="1344" t="e">
        <v>#N/A</v>
      </c>
      <c r="K316" s="1345" t="e">
        <v>#N/A</v>
      </c>
      <c r="L316" s="1343" t="e">
        <v>#N/A</v>
      </c>
      <c r="M316" s="1343" t="e">
        <v>#N/A</v>
      </c>
      <c r="N316" s="1343" t="e">
        <v>#N/A</v>
      </c>
      <c r="O316" s="1343" t="e">
        <v>#N/A</v>
      </c>
      <c r="P316" s="1343" t="e">
        <v>#N/A</v>
      </c>
      <c r="Q316" s="1343" t="e">
        <v>#N/A</v>
      </c>
      <c r="R316" s="1343" t="e">
        <v>#N/A</v>
      </c>
      <c r="S316" s="1346" t="e">
        <v>#N/A</v>
      </c>
    </row>
    <row r="317" spans="1:19" x14ac:dyDescent="0.2">
      <c r="A317" s="453">
        <f t="shared" si="4"/>
        <v>2030.07</v>
      </c>
      <c r="B317" s="1345" t="e">
        <v>#N/A</v>
      </c>
      <c r="C317" s="1343" t="e">
        <v>#N/A</v>
      </c>
      <c r="D317" s="1343" t="e">
        <v>#N/A</v>
      </c>
      <c r="E317" s="1343" t="e">
        <v>#N/A</v>
      </c>
      <c r="F317" s="1343" t="e">
        <v>#N/A</v>
      </c>
      <c r="G317" s="1343" t="e">
        <v>#N/A</v>
      </c>
      <c r="H317" s="1343" t="e">
        <v>#N/A</v>
      </c>
      <c r="I317" s="1343" t="e">
        <v>#N/A</v>
      </c>
      <c r="J317" s="1344" t="e">
        <v>#N/A</v>
      </c>
      <c r="K317" s="1345" t="e">
        <v>#N/A</v>
      </c>
      <c r="L317" s="1343" t="e">
        <v>#N/A</v>
      </c>
      <c r="M317" s="1343" t="e">
        <v>#N/A</v>
      </c>
      <c r="N317" s="1343" t="e">
        <v>#N/A</v>
      </c>
      <c r="O317" s="1343" t="e">
        <v>#N/A</v>
      </c>
      <c r="P317" s="1343" t="e">
        <v>#N/A</v>
      </c>
      <c r="Q317" s="1343" t="e">
        <v>#N/A</v>
      </c>
      <c r="R317" s="1343" t="e">
        <v>#N/A</v>
      </c>
      <c r="S317" s="1346" t="e">
        <v>#N/A</v>
      </c>
    </row>
    <row r="318" spans="1:19" x14ac:dyDescent="0.2">
      <c r="A318" s="453">
        <f t="shared" si="4"/>
        <v>2030.08</v>
      </c>
      <c r="B318" s="1345" t="e">
        <v>#N/A</v>
      </c>
      <c r="C318" s="1343" t="e">
        <v>#N/A</v>
      </c>
      <c r="D318" s="1343" t="e">
        <v>#N/A</v>
      </c>
      <c r="E318" s="1343" t="e">
        <v>#N/A</v>
      </c>
      <c r="F318" s="1343" t="e">
        <v>#N/A</v>
      </c>
      <c r="G318" s="1343" t="e">
        <v>#N/A</v>
      </c>
      <c r="H318" s="1343" t="e">
        <v>#N/A</v>
      </c>
      <c r="I318" s="1343" t="e">
        <v>#N/A</v>
      </c>
      <c r="J318" s="1344" t="e">
        <v>#N/A</v>
      </c>
      <c r="K318" s="1345" t="e">
        <v>#N/A</v>
      </c>
      <c r="L318" s="1343" t="e">
        <v>#N/A</v>
      </c>
      <c r="M318" s="1343" t="e">
        <v>#N/A</v>
      </c>
      <c r="N318" s="1343" t="e">
        <v>#N/A</v>
      </c>
      <c r="O318" s="1343" t="e">
        <v>#N/A</v>
      </c>
      <c r="P318" s="1343" t="e">
        <v>#N/A</v>
      </c>
      <c r="Q318" s="1343" t="e">
        <v>#N/A</v>
      </c>
      <c r="R318" s="1343" t="e">
        <v>#N/A</v>
      </c>
      <c r="S318" s="1346" t="e">
        <v>#N/A</v>
      </c>
    </row>
    <row r="319" spans="1:19" x14ac:dyDescent="0.2">
      <c r="A319" s="453">
        <f t="shared" si="4"/>
        <v>2030.09</v>
      </c>
      <c r="B319" s="1345" t="e">
        <v>#N/A</v>
      </c>
      <c r="C319" s="1343" t="e">
        <v>#N/A</v>
      </c>
      <c r="D319" s="1343" t="e">
        <v>#N/A</v>
      </c>
      <c r="E319" s="1343" t="e">
        <v>#N/A</v>
      </c>
      <c r="F319" s="1343" t="e">
        <v>#N/A</v>
      </c>
      <c r="G319" s="1343" t="e">
        <v>#N/A</v>
      </c>
      <c r="H319" s="1343" t="e">
        <v>#N/A</v>
      </c>
      <c r="I319" s="1343" t="e">
        <v>#N/A</v>
      </c>
      <c r="J319" s="1344" t="e">
        <v>#N/A</v>
      </c>
      <c r="K319" s="1345" t="e">
        <v>#N/A</v>
      </c>
      <c r="L319" s="1343" t="e">
        <v>#N/A</v>
      </c>
      <c r="M319" s="1343" t="e">
        <v>#N/A</v>
      </c>
      <c r="N319" s="1343" t="e">
        <v>#N/A</v>
      </c>
      <c r="O319" s="1343" t="e">
        <v>#N/A</v>
      </c>
      <c r="P319" s="1343" t="e">
        <v>#N/A</v>
      </c>
      <c r="Q319" s="1343" t="e">
        <v>#N/A</v>
      </c>
      <c r="R319" s="1343" t="e">
        <v>#N/A</v>
      </c>
      <c r="S319" s="1346" t="e">
        <v>#N/A</v>
      </c>
    </row>
    <row r="320" spans="1:19" x14ac:dyDescent="0.2">
      <c r="A320" s="453">
        <f t="shared" si="4"/>
        <v>2030.1</v>
      </c>
      <c r="B320" s="1345" t="e">
        <v>#N/A</v>
      </c>
      <c r="C320" s="1343" t="e">
        <v>#N/A</v>
      </c>
      <c r="D320" s="1343" t="e">
        <v>#N/A</v>
      </c>
      <c r="E320" s="1343" t="e">
        <v>#N/A</v>
      </c>
      <c r="F320" s="1343" t="e">
        <v>#N/A</v>
      </c>
      <c r="G320" s="1343" t="e">
        <v>#N/A</v>
      </c>
      <c r="H320" s="1343" t="e">
        <v>#N/A</v>
      </c>
      <c r="I320" s="1343" t="e">
        <v>#N/A</v>
      </c>
      <c r="J320" s="1344" t="e">
        <v>#N/A</v>
      </c>
      <c r="K320" s="1345" t="e">
        <v>#N/A</v>
      </c>
      <c r="L320" s="1343" t="e">
        <v>#N/A</v>
      </c>
      <c r="M320" s="1343" t="e">
        <v>#N/A</v>
      </c>
      <c r="N320" s="1343" t="e">
        <v>#N/A</v>
      </c>
      <c r="O320" s="1343" t="e">
        <v>#N/A</v>
      </c>
      <c r="P320" s="1343" t="e">
        <v>#N/A</v>
      </c>
      <c r="Q320" s="1343" t="e">
        <v>#N/A</v>
      </c>
      <c r="R320" s="1343" t="e">
        <v>#N/A</v>
      </c>
      <c r="S320" s="1346" t="e">
        <v>#N/A</v>
      </c>
    </row>
    <row r="321" spans="1:19" x14ac:dyDescent="0.2">
      <c r="A321" s="453">
        <f t="shared" si="4"/>
        <v>2030.11</v>
      </c>
      <c r="B321" s="1345" t="e">
        <v>#N/A</v>
      </c>
      <c r="C321" s="1343" t="e">
        <v>#N/A</v>
      </c>
      <c r="D321" s="1343" t="e">
        <v>#N/A</v>
      </c>
      <c r="E321" s="1343" t="e">
        <v>#N/A</v>
      </c>
      <c r="F321" s="1343" t="e">
        <v>#N/A</v>
      </c>
      <c r="G321" s="1343" t="e">
        <v>#N/A</v>
      </c>
      <c r="H321" s="1343" t="e">
        <v>#N/A</v>
      </c>
      <c r="I321" s="1343" t="e">
        <v>#N/A</v>
      </c>
      <c r="J321" s="1344" t="e">
        <v>#N/A</v>
      </c>
      <c r="K321" s="1345" t="e">
        <v>#N/A</v>
      </c>
      <c r="L321" s="1343" t="e">
        <v>#N/A</v>
      </c>
      <c r="M321" s="1343" t="e">
        <v>#N/A</v>
      </c>
      <c r="N321" s="1343" t="e">
        <v>#N/A</v>
      </c>
      <c r="O321" s="1343" t="e">
        <v>#N/A</v>
      </c>
      <c r="P321" s="1343" t="e">
        <v>#N/A</v>
      </c>
      <c r="Q321" s="1343" t="e">
        <v>#N/A</v>
      </c>
      <c r="R321" s="1343" t="e">
        <v>#N/A</v>
      </c>
      <c r="S321" s="1346" t="e">
        <v>#N/A</v>
      </c>
    </row>
    <row r="322" spans="1:19" ht="12" thickBot="1" x14ac:dyDescent="0.25">
      <c r="A322" s="1305">
        <f t="shared" si="4"/>
        <v>2030.12</v>
      </c>
      <c r="B322" s="1349" t="e">
        <v>#N/A</v>
      </c>
      <c r="C322" s="1347" t="e">
        <v>#N/A</v>
      </c>
      <c r="D322" s="1347" t="e">
        <v>#N/A</v>
      </c>
      <c r="E322" s="1347" t="e">
        <v>#N/A</v>
      </c>
      <c r="F322" s="1347" t="e">
        <v>#N/A</v>
      </c>
      <c r="G322" s="1347" t="e">
        <v>#N/A</v>
      </c>
      <c r="H322" s="1347" t="e">
        <v>#N/A</v>
      </c>
      <c r="I322" s="1347" t="e">
        <v>#N/A</v>
      </c>
      <c r="J322" s="1348" t="e">
        <v>#N/A</v>
      </c>
      <c r="K322" s="1349" t="e">
        <v>#N/A</v>
      </c>
      <c r="L322" s="1347" t="e">
        <v>#N/A</v>
      </c>
      <c r="M322" s="1347" t="e">
        <v>#N/A</v>
      </c>
      <c r="N322" s="1347" t="e">
        <v>#N/A</v>
      </c>
      <c r="O322" s="1347" t="e">
        <v>#N/A</v>
      </c>
      <c r="P322" s="1347" t="e">
        <v>#N/A</v>
      </c>
      <c r="Q322" s="1347" t="e">
        <v>#N/A</v>
      </c>
      <c r="R322" s="1347" t="e">
        <v>#N/A</v>
      </c>
      <c r="S322" s="1350" t="e">
        <v>#N/A</v>
      </c>
    </row>
    <row r="323" spans="1:19" x14ac:dyDescent="0.2">
      <c r="A323" s="1295"/>
    </row>
    <row r="324" spans="1:19" x14ac:dyDescent="0.2">
      <c r="A324" s="1295"/>
      <c r="B324" s="708" t="s">
        <v>464</v>
      </c>
    </row>
    <row r="325" spans="1:19" x14ac:dyDescent="0.2">
      <c r="A325" s="1295"/>
      <c r="B325" s="708" t="s">
        <v>455</v>
      </c>
    </row>
    <row r="326" spans="1:19" x14ac:dyDescent="0.2">
      <c r="A326" s="1295"/>
    </row>
    <row r="327" spans="1:19" x14ac:dyDescent="0.2">
      <c r="A327" s="1295"/>
      <c r="B327" s="708" t="s">
        <v>457</v>
      </c>
    </row>
    <row r="328" spans="1:19" x14ac:dyDescent="0.2">
      <c r="A328" s="1295"/>
    </row>
    <row r="329" spans="1:19" x14ac:dyDescent="0.2">
      <c r="A329" s="1295"/>
    </row>
    <row r="330" spans="1:19" x14ac:dyDescent="0.2">
      <c r="A330" s="1295"/>
    </row>
    <row r="331" spans="1:19" x14ac:dyDescent="0.2">
      <c r="A331" s="1295"/>
    </row>
    <row r="332" spans="1:19" x14ac:dyDescent="0.2">
      <c r="A332" s="1295"/>
    </row>
    <row r="333" spans="1:19" x14ac:dyDescent="0.2">
      <c r="A333" s="1295"/>
    </row>
    <row r="334" spans="1:19" x14ac:dyDescent="0.2">
      <c r="A334" s="1295"/>
    </row>
    <row r="335" spans="1:19" x14ac:dyDescent="0.2">
      <c r="A335" s="1295"/>
    </row>
    <row r="336" spans="1:19" x14ac:dyDescent="0.2">
      <c r="A336" s="1295"/>
    </row>
    <row r="337" spans="1:7" x14ac:dyDescent="0.2">
      <c r="A337" s="1295"/>
    </row>
    <row r="338" spans="1:7" x14ac:dyDescent="0.2">
      <c r="A338" s="1295"/>
    </row>
    <row r="339" spans="1:7" x14ac:dyDescent="0.2">
      <c r="A339" s="1295"/>
    </row>
    <row r="340" spans="1:7" x14ac:dyDescent="0.2">
      <c r="A340" s="1295"/>
    </row>
    <row r="341" spans="1:7" x14ac:dyDescent="0.2">
      <c r="A341" s="1295"/>
    </row>
    <row r="342" spans="1:7" x14ac:dyDescent="0.2">
      <c r="A342" s="1295"/>
      <c r="G342" s="1362"/>
    </row>
    <row r="343" spans="1:7" x14ac:dyDescent="0.2">
      <c r="A343" s="1295"/>
    </row>
    <row r="344" spans="1:7" x14ac:dyDescent="0.2">
      <c r="A344" s="1295"/>
    </row>
    <row r="345" spans="1:7" x14ac:dyDescent="0.2">
      <c r="A345" s="1295"/>
    </row>
    <row r="346" spans="1:7" x14ac:dyDescent="0.2">
      <c r="A346" s="1295"/>
    </row>
    <row r="347" spans="1:7" x14ac:dyDescent="0.2">
      <c r="A347" s="1295"/>
    </row>
    <row r="348" spans="1:7" x14ac:dyDescent="0.2">
      <c r="A348" s="1295"/>
    </row>
    <row r="349" spans="1:7" x14ac:dyDescent="0.2">
      <c r="A349" s="1295"/>
    </row>
    <row r="350" spans="1:7" x14ac:dyDescent="0.2">
      <c r="A350" s="1295"/>
    </row>
    <row r="351" spans="1:7" x14ac:dyDescent="0.2">
      <c r="A351" s="1295"/>
    </row>
    <row r="352" spans="1:7" x14ac:dyDescent="0.2">
      <c r="A352" s="1295"/>
    </row>
    <row r="353" spans="1:1" x14ac:dyDescent="0.2">
      <c r="A353" s="1295"/>
    </row>
    <row r="354" spans="1:1" x14ac:dyDescent="0.2">
      <c r="A354" s="1295"/>
    </row>
    <row r="355" spans="1:1" x14ac:dyDescent="0.2">
      <c r="A355" s="1295"/>
    </row>
    <row r="356" spans="1:1" x14ac:dyDescent="0.2">
      <c r="A356" s="1295"/>
    </row>
    <row r="357" spans="1:1" x14ac:dyDescent="0.2">
      <c r="A357" s="1295"/>
    </row>
    <row r="358" spans="1:1" x14ac:dyDescent="0.2">
      <c r="A358" s="1295"/>
    </row>
    <row r="359" spans="1:1" x14ac:dyDescent="0.2">
      <c r="A359" s="1295"/>
    </row>
  </sheetData>
  <phoneticPr fontId="24" type="noConversion"/>
  <hyperlinks>
    <hyperlink ref="A4" location="INDICE!A1" display="Volver al Índice" xr:uid="{2AF609BB-618B-45A0-9510-15EE0F2B83E7}"/>
    <hyperlink ref="B1" location="'12'!B324" display="Precios y volúmenes comercializados de combustibles: venta &quot;al público&quot; por las estaciones de servicios de la Ciudad de Santa Fe (1)" xr:uid="{72F6C8A2-C794-4133-8041-EE0E01CA71AA}"/>
    <hyperlink ref="B8" location="'12'!B327" display="Precios finales (2)" xr:uid="{EB0F9132-5A98-4548-9817-77C45D046CD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AEA35-DC50-4807-B811-6D9D20872F37}">
  <dimension ref="A1:J72"/>
  <sheetViews>
    <sheetView workbookViewId="0">
      <pane xSplit="1" ySplit="9" topLeftCell="B16" activePane="bottomRight" state="frozen"/>
      <selection pane="topRight" activeCell="B1" sqref="B1"/>
      <selection pane="bottomLeft" activeCell="A10" sqref="A10"/>
      <selection pane="bottomRight" activeCell="A5" sqref="A5"/>
    </sheetView>
  </sheetViews>
  <sheetFormatPr baseColWidth="10" defaultColWidth="9.140625" defaultRowHeight="11.25" x14ac:dyDescent="0.2"/>
  <cols>
    <col min="1" max="1" width="9.140625" style="708"/>
    <col min="2" max="10" width="11.5703125" style="708" customWidth="1"/>
    <col min="11" max="16384" width="9.140625" style="708"/>
  </cols>
  <sheetData>
    <row r="1" spans="1:10" s="1256" customFormat="1" ht="2.25" customHeight="1" x14ac:dyDescent="0.2">
      <c r="A1" s="1257"/>
      <c r="B1" s="1258"/>
      <c r="C1" s="1258"/>
      <c r="D1" s="1258"/>
      <c r="E1" s="1258"/>
      <c r="F1" s="1258"/>
      <c r="G1" s="1258"/>
      <c r="H1" s="1258"/>
      <c r="J1" s="1313"/>
    </row>
    <row r="2" spans="1:10" s="1256" customFormat="1" ht="12.75" customHeight="1" x14ac:dyDescent="0.2">
      <c r="A2" s="843" t="s">
        <v>13</v>
      </c>
      <c r="B2" s="1357" t="s">
        <v>463</v>
      </c>
      <c r="C2" s="838"/>
      <c r="D2" s="838"/>
      <c r="E2" s="838"/>
      <c r="F2" s="838"/>
      <c r="G2" s="838"/>
      <c r="H2" s="839"/>
      <c r="I2" s="1314"/>
      <c r="J2" s="1315"/>
    </row>
    <row r="3" spans="1:10" s="1256" customFormat="1" ht="12.75" customHeight="1" x14ac:dyDescent="0.2">
      <c r="A3" s="843" t="s">
        <v>14</v>
      </c>
      <c r="B3" s="838" t="s">
        <v>434</v>
      </c>
      <c r="C3" s="838"/>
      <c r="D3" s="838"/>
      <c r="E3" s="838"/>
      <c r="F3" s="838"/>
      <c r="G3" s="1316"/>
      <c r="H3" s="1259"/>
      <c r="I3" s="1317"/>
      <c r="J3" s="1318"/>
    </row>
    <row r="4" spans="1:10" s="1256" customFormat="1" ht="2.25" customHeight="1" x14ac:dyDescent="0.2">
      <c r="A4" s="842"/>
      <c r="B4" s="1260"/>
      <c r="C4" s="1261"/>
      <c r="D4" s="1261"/>
      <c r="E4" s="1261"/>
      <c r="F4" s="1261"/>
      <c r="G4" s="1319"/>
      <c r="H4" s="1319"/>
      <c r="I4" s="1320"/>
      <c r="J4" s="1321"/>
    </row>
    <row r="5" spans="1:10" s="1256" customFormat="1" ht="22.5" x14ac:dyDescent="0.2">
      <c r="A5" s="438" t="s">
        <v>429</v>
      </c>
      <c r="B5" s="855"/>
      <c r="C5" s="855"/>
      <c r="D5" s="855"/>
      <c r="E5" s="855"/>
      <c r="F5" s="855"/>
      <c r="G5" s="855"/>
      <c r="H5" s="855"/>
      <c r="J5" s="1313"/>
    </row>
    <row r="6" spans="1:10" s="1256" customFormat="1" ht="2.25" customHeight="1" x14ac:dyDescent="0.2">
      <c r="A6" s="844"/>
      <c r="B6" s="1262"/>
      <c r="C6" s="1262"/>
      <c r="D6" s="1262"/>
      <c r="E6" s="1262"/>
      <c r="F6" s="1262"/>
      <c r="G6" s="1322"/>
      <c r="H6" s="1322"/>
      <c r="I6" s="1323"/>
      <c r="J6" s="1324"/>
    </row>
    <row r="7" spans="1:10" s="1256" customFormat="1" ht="26.25" customHeight="1" x14ac:dyDescent="0.2">
      <c r="A7" s="888" t="s">
        <v>406</v>
      </c>
      <c r="B7" s="1325" t="s">
        <v>11</v>
      </c>
      <c r="C7" s="1326"/>
      <c r="D7" s="1326"/>
      <c r="E7" s="1326"/>
      <c r="F7" s="1326"/>
      <c r="G7" s="1327"/>
      <c r="H7" s="1328"/>
      <c r="I7" s="1317"/>
      <c r="J7" s="1315"/>
    </row>
    <row r="8" spans="1:10" s="1270" customFormat="1" ht="30" customHeight="1" x14ac:dyDescent="0.2">
      <c r="A8" s="1276" t="s">
        <v>15</v>
      </c>
      <c r="B8" s="1271" t="s">
        <v>448</v>
      </c>
      <c r="C8" s="1272" t="s">
        <v>449</v>
      </c>
      <c r="D8" s="1272" t="s">
        <v>450</v>
      </c>
      <c r="E8" s="1272" t="s">
        <v>449</v>
      </c>
      <c r="F8" s="1272" t="s">
        <v>450</v>
      </c>
      <c r="G8" s="1272" t="s">
        <v>449</v>
      </c>
      <c r="H8" s="1272" t="s">
        <v>450</v>
      </c>
      <c r="I8" s="1330" t="s">
        <v>449</v>
      </c>
      <c r="J8" s="1332" t="s">
        <v>450</v>
      </c>
    </row>
    <row r="9" spans="1:10" s="1256" customFormat="1" ht="34.5" thickBot="1" x14ac:dyDescent="0.25">
      <c r="A9" s="1276" t="s">
        <v>445</v>
      </c>
      <c r="B9" s="1337" t="s">
        <v>435</v>
      </c>
      <c r="C9" s="1333" t="s">
        <v>436</v>
      </c>
      <c r="D9" s="1333" t="s">
        <v>437</v>
      </c>
      <c r="E9" s="1333" t="s">
        <v>438</v>
      </c>
      <c r="F9" s="1333" t="s">
        <v>439</v>
      </c>
      <c r="G9" s="1334" t="s">
        <v>440</v>
      </c>
      <c r="H9" s="1333" t="s">
        <v>441</v>
      </c>
      <c r="I9" s="1335" t="s">
        <v>442</v>
      </c>
      <c r="J9" s="1338" t="s">
        <v>443</v>
      </c>
    </row>
    <row r="10" spans="1:10" x14ac:dyDescent="0.2">
      <c r="A10" s="493">
        <v>2005</v>
      </c>
      <c r="B10" s="1341">
        <v>25704.45</v>
      </c>
      <c r="C10" s="1339">
        <v>6744.1399999999994</v>
      </c>
      <c r="D10" s="1354"/>
      <c r="E10" s="1354"/>
      <c r="F10" s="1339">
        <v>31138556.07</v>
      </c>
      <c r="G10" s="1339">
        <v>225.88</v>
      </c>
      <c r="H10" s="1339">
        <v>1754.2199999999998</v>
      </c>
      <c r="I10" s="1339">
        <v>10242.950000000001</v>
      </c>
      <c r="J10" s="1342">
        <v>20482.090000000004</v>
      </c>
    </row>
    <row r="11" spans="1:10" x14ac:dyDescent="0.2">
      <c r="A11" s="493">
        <v>2006</v>
      </c>
      <c r="B11" s="1345">
        <v>29824.960000000003</v>
      </c>
      <c r="C11" s="1343">
        <v>6516.67</v>
      </c>
      <c r="D11" s="1355"/>
      <c r="E11" s="1355"/>
      <c r="F11" s="1343">
        <v>29290568.109999999</v>
      </c>
      <c r="G11" s="1343">
        <v>181.28</v>
      </c>
      <c r="H11" s="1343">
        <v>1144.6400000000001</v>
      </c>
      <c r="I11" s="1343">
        <v>13863.27</v>
      </c>
      <c r="J11" s="1346">
        <v>21547.940000000002</v>
      </c>
    </row>
    <row r="12" spans="1:10" x14ac:dyDescent="0.2">
      <c r="A12" s="493">
        <v>2007</v>
      </c>
      <c r="B12" s="1345">
        <v>34196.270000000004</v>
      </c>
      <c r="C12" s="1343">
        <v>6156.91</v>
      </c>
      <c r="D12" s="1355"/>
      <c r="E12" s="1355"/>
      <c r="F12" s="1343">
        <v>28955945.670000002</v>
      </c>
      <c r="G12" s="1343">
        <v>216.75000000000006</v>
      </c>
      <c r="H12" s="1343">
        <v>788.54999999999984</v>
      </c>
      <c r="I12" s="1343">
        <v>16362.92</v>
      </c>
      <c r="J12" s="1346">
        <v>25665.18</v>
      </c>
    </row>
    <row r="13" spans="1:10" x14ac:dyDescent="0.2">
      <c r="A13" s="493">
        <v>2008</v>
      </c>
      <c r="B13" s="1345">
        <v>39083.079999999994</v>
      </c>
      <c r="C13" s="1343">
        <v>8182.9399999999987</v>
      </c>
      <c r="D13" s="1355"/>
      <c r="E13" s="1355"/>
      <c r="F13" s="1343">
        <v>27444788.509999998</v>
      </c>
      <c r="G13" s="1343">
        <v>170.96</v>
      </c>
      <c r="H13" s="1343">
        <v>631.17000000000007</v>
      </c>
      <c r="I13" s="1343">
        <v>13313.160000000002</v>
      </c>
      <c r="J13" s="1346">
        <v>35269.699999999997</v>
      </c>
    </row>
    <row r="14" spans="1:10" x14ac:dyDescent="0.2">
      <c r="A14" s="493">
        <v>2009</v>
      </c>
      <c r="B14" s="1345">
        <v>21358.55</v>
      </c>
      <c r="C14" s="1343">
        <v>6388.36</v>
      </c>
      <c r="D14" s="1339">
        <v>12729.65</v>
      </c>
      <c r="E14" s="1355"/>
      <c r="F14" s="1343">
        <v>26982255.039999999</v>
      </c>
      <c r="G14" s="1343">
        <v>142.32000000000002</v>
      </c>
      <c r="H14" s="1343">
        <v>380.25999999999993</v>
      </c>
      <c r="I14" s="1343">
        <v>11339.97</v>
      </c>
      <c r="J14" s="1346">
        <v>41848.560000000012</v>
      </c>
    </row>
    <row r="15" spans="1:10" x14ac:dyDescent="0.2">
      <c r="A15" s="493">
        <v>2010</v>
      </c>
      <c r="B15" s="1345">
        <v>12035.89</v>
      </c>
      <c r="C15" s="1343">
        <v>2611.96</v>
      </c>
      <c r="D15" s="1343">
        <v>26518.030000000002</v>
      </c>
      <c r="E15" s="1355"/>
      <c r="F15" s="1343">
        <v>26076238.949999996</v>
      </c>
      <c r="G15" s="1343">
        <v>114.64999999999999</v>
      </c>
      <c r="H15" s="1343">
        <v>83.58</v>
      </c>
      <c r="I15" s="1343">
        <v>12788.910000000002</v>
      </c>
      <c r="J15" s="1346">
        <v>42137.13</v>
      </c>
    </row>
    <row r="16" spans="1:10" x14ac:dyDescent="0.2">
      <c r="A16" s="493">
        <v>2011</v>
      </c>
      <c r="B16" s="1345">
        <v>22929.410000000003</v>
      </c>
      <c r="C16" s="1343">
        <v>997.29</v>
      </c>
      <c r="D16" s="1343">
        <v>17884.689999999999</v>
      </c>
      <c r="E16" s="1355"/>
      <c r="F16" s="1343">
        <v>26735481.030000005</v>
      </c>
      <c r="G16" s="1343">
        <v>27.619999999999997</v>
      </c>
      <c r="H16" s="1343">
        <v>77.38</v>
      </c>
      <c r="I16" s="1343">
        <v>17290.32</v>
      </c>
      <c r="J16" s="1346">
        <v>44700.350000000006</v>
      </c>
    </row>
    <row r="17" spans="1:10" x14ac:dyDescent="0.2">
      <c r="A17" s="493">
        <v>2012</v>
      </c>
      <c r="B17" s="1345">
        <v>26770.719999999998</v>
      </c>
      <c r="C17" s="1343">
        <v>1859.19</v>
      </c>
      <c r="D17" s="1343">
        <v>10297.949999999999</v>
      </c>
      <c r="E17" s="1355"/>
      <c r="F17" s="1343">
        <v>30509559.439999998</v>
      </c>
      <c r="G17" s="1343">
        <v>51.560000000000009</v>
      </c>
      <c r="H17" s="1343">
        <v>24.279999999999998</v>
      </c>
      <c r="I17" s="1343">
        <v>19176.990000000002</v>
      </c>
      <c r="J17" s="1346">
        <v>48132.61</v>
      </c>
    </row>
    <row r="18" spans="1:10" x14ac:dyDescent="0.2">
      <c r="A18" s="493">
        <v>2013</v>
      </c>
      <c r="B18" s="1345">
        <v>23696.199999999997</v>
      </c>
      <c r="C18" s="1343">
        <v>1105.2900000000002</v>
      </c>
      <c r="D18" s="1343">
        <v>12059.060000000001</v>
      </c>
      <c r="E18" s="1355"/>
      <c r="F18" s="1343">
        <v>30019813</v>
      </c>
      <c r="G18" s="1343">
        <v>10.209999999999999</v>
      </c>
      <c r="H18" s="1343">
        <v>64.250000000000014</v>
      </c>
      <c r="I18" s="1343">
        <v>20496.429999999997</v>
      </c>
      <c r="J18" s="1346">
        <v>52884.039999999994</v>
      </c>
    </row>
    <row r="19" spans="1:10" x14ac:dyDescent="0.2">
      <c r="A19" s="493">
        <v>2014</v>
      </c>
      <c r="B19" s="1345">
        <v>22482.639999999999</v>
      </c>
      <c r="C19" s="1343">
        <v>979.87</v>
      </c>
      <c r="D19" s="1343">
        <v>12700.02</v>
      </c>
      <c r="E19" s="1355"/>
      <c r="F19" s="1343">
        <v>31117952.099999998</v>
      </c>
      <c r="G19" s="1343">
        <v>7</v>
      </c>
      <c r="H19" s="1343">
        <v>0</v>
      </c>
      <c r="I19" s="1343">
        <v>20500.620000000003</v>
      </c>
      <c r="J19" s="1346">
        <v>54401.5</v>
      </c>
    </row>
    <row r="20" spans="1:10" x14ac:dyDescent="0.2">
      <c r="A20" s="493">
        <v>2015</v>
      </c>
      <c r="B20" s="1345">
        <v>22033.26</v>
      </c>
      <c r="C20" s="1343">
        <v>96.84</v>
      </c>
      <c r="D20" s="1343">
        <v>15821.459999999997</v>
      </c>
      <c r="E20" s="1355"/>
      <c r="F20" s="1343">
        <v>31943671.630000003</v>
      </c>
      <c r="G20" s="1343">
        <v>5.8</v>
      </c>
      <c r="H20" s="1343">
        <v>424.96999999999997</v>
      </c>
      <c r="I20" s="1343">
        <v>24485.07</v>
      </c>
      <c r="J20" s="1346">
        <v>54830.270000000011</v>
      </c>
    </row>
    <row r="21" spans="1:10" x14ac:dyDescent="0.2">
      <c r="A21" s="493">
        <v>2016</v>
      </c>
      <c r="B21" s="1345">
        <v>36501.78</v>
      </c>
      <c r="C21" s="1343">
        <v>307.95</v>
      </c>
      <c r="D21" s="1343">
        <v>18052.48</v>
      </c>
      <c r="E21" s="1355"/>
      <c r="F21" s="1343">
        <v>29369550.700000007</v>
      </c>
      <c r="G21" s="1343">
        <v>11.400000000000002</v>
      </c>
      <c r="H21" s="1343">
        <v>115.24000000000001</v>
      </c>
      <c r="I21" s="1343">
        <v>25621.360000000001</v>
      </c>
      <c r="J21" s="1346">
        <v>56672.909999999996</v>
      </c>
    </row>
    <row r="22" spans="1:10" x14ac:dyDescent="0.2">
      <c r="A22" s="493">
        <v>2017</v>
      </c>
      <c r="B22" s="1345">
        <v>39187.840000000004</v>
      </c>
      <c r="C22" s="1343">
        <v>775.83999999999992</v>
      </c>
      <c r="D22" s="1343">
        <v>21310.79</v>
      </c>
      <c r="E22" s="1355"/>
      <c r="F22" s="1343">
        <v>26140860.199999999</v>
      </c>
      <c r="G22" s="1343">
        <v>6.6999999999999993</v>
      </c>
      <c r="H22" s="1343">
        <v>977.78</v>
      </c>
      <c r="I22" s="1343">
        <v>29692.920000000002</v>
      </c>
      <c r="J22" s="1346">
        <v>56088.22</v>
      </c>
    </row>
    <row r="23" spans="1:10" x14ac:dyDescent="0.2">
      <c r="A23" s="493">
        <v>2018</v>
      </c>
      <c r="B23" s="1345">
        <v>33968.949999999997</v>
      </c>
      <c r="C23" s="1343">
        <v>232.08000000000004</v>
      </c>
      <c r="D23" s="1343">
        <v>21899.340000000004</v>
      </c>
      <c r="E23" s="1355"/>
      <c r="F23" s="1343">
        <v>24019167.520000003</v>
      </c>
      <c r="G23" s="1343">
        <v>7.6</v>
      </c>
      <c r="H23" s="1343">
        <v>240</v>
      </c>
      <c r="I23" s="1343">
        <v>27458.059999999998</v>
      </c>
      <c r="J23" s="1346">
        <v>60051.94000000001</v>
      </c>
    </row>
    <row r="24" spans="1:10" x14ac:dyDescent="0.2">
      <c r="A24" s="493">
        <v>2019</v>
      </c>
      <c r="B24" s="1345">
        <v>33667.630000000005</v>
      </c>
      <c r="C24" s="1343">
        <v>29.62</v>
      </c>
      <c r="D24" s="1343">
        <v>20828.750000000004</v>
      </c>
      <c r="E24" s="1355"/>
      <c r="F24" s="1343">
        <v>23371312.600000001</v>
      </c>
      <c r="G24" s="1343">
        <v>0</v>
      </c>
      <c r="H24" s="1343">
        <v>8.58</v>
      </c>
      <c r="I24" s="1343">
        <v>23332.73</v>
      </c>
      <c r="J24" s="1346">
        <v>63162.850000000006</v>
      </c>
    </row>
    <row r="25" spans="1:10" x14ac:dyDescent="0.2">
      <c r="A25" s="493">
        <v>2020</v>
      </c>
      <c r="B25" s="1345">
        <v>23008.360000000004</v>
      </c>
      <c r="C25" s="1355"/>
      <c r="D25" s="1343">
        <v>15366.93</v>
      </c>
      <c r="E25" s="1355"/>
      <c r="F25" s="1343">
        <v>18661185.199999999</v>
      </c>
      <c r="G25" s="1343">
        <v>0</v>
      </c>
      <c r="H25" s="1343">
        <v>0</v>
      </c>
      <c r="I25" s="1343">
        <v>17079.940000000002</v>
      </c>
      <c r="J25" s="1346">
        <v>46357.41</v>
      </c>
    </row>
    <row r="26" spans="1:10" x14ac:dyDescent="0.2">
      <c r="A26" s="493">
        <v>2021</v>
      </c>
      <c r="B26" s="1345">
        <v>19434.2</v>
      </c>
      <c r="C26" s="1355"/>
      <c r="D26" s="1343">
        <v>18010.899999999998</v>
      </c>
      <c r="E26" s="1355"/>
      <c r="F26" s="1343">
        <v>22703364.300000001</v>
      </c>
      <c r="G26" s="1343">
        <v>0</v>
      </c>
      <c r="H26" s="1343">
        <v>0</v>
      </c>
      <c r="I26" s="1343">
        <v>22402.070000000003</v>
      </c>
      <c r="J26" s="1346">
        <v>54276.549999999996</v>
      </c>
    </row>
    <row r="27" spans="1:10" x14ac:dyDescent="0.2">
      <c r="A27" s="493">
        <v>2022</v>
      </c>
      <c r="B27" s="1345">
        <v>16409.010000000002</v>
      </c>
      <c r="C27" s="1355"/>
      <c r="D27" s="1343">
        <v>20431.72</v>
      </c>
      <c r="E27" s="1355"/>
      <c r="F27" s="1343">
        <v>22288342.900000002</v>
      </c>
      <c r="G27" s="1343">
        <v>0.8</v>
      </c>
      <c r="H27" s="1343">
        <v>828.23</v>
      </c>
      <c r="I27" s="1343">
        <v>27603.839999999997</v>
      </c>
      <c r="J27" s="1346">
        <v>55357.930000000008</v>
      </c>
    </row>
    <row r="28" spans="1:10" x14ac:dyDescent="0.2">
      <c r="A28" s="493">
        <v>2023</v>
      </c>
      <c r="B28" s="1345">
        <v>16937.330000000002</v>
      </c>
      <c r="C28" s="1355"/>
      <c r="D28" s="1343">
        <v>18296.759999999998</v>
      </c>
      <c r="E28" s="1355"/>
      <c r="F28" s="1343">
        <v>17667976.849999998</v>
      </c>
      <c r="G28" s="1343">
        <v>0.4</v>
      </c>
      <c r="H28" s="1343">
        <v>0.05</v>
      </c>
      <c r="I28" s="1343">
        <v>27213.360000000001</v>
      </c>
      <c r="J28" s="1346">
        <v>58297.460000000006</v>
      </c>
    </row>
    <row r="29" spans="1:10" x14ac:dyDescent="0.2">
      <c r="A29" s="493">
        <v>2024</v>
      </c>
      <c r="B29" s="1345">
        <v>29259.600000000002</v>
      </c>
      <c r="C29" s="1355"/>
      <c r="D29" s="1343">
        <v>24477.7</v>
      </c>
      <c r="E29" s="1355"/>
      <c r="F29" s="1343">
        <v>16464550.019999998</v>
      </c>
      <c r="G29" s="1343">
        <v>9.1999999999999993</v>
      </c>
      <c r="H29" s="1343">
        <v>0</v>
      </c>
      <c r="I29" s="1343">
        <v>28803.059999999998</v>
      </c>
      <c r="J29" s="1346">
        <v>59277.590000000011</v>
      </c>
    </row>
    <row r="30" spans="1:10" x14ac:dyDescent="0.2">
      <c r="A30" s="493">
        <v>2025</v>
      </c>
      <c r="B30" s="1345">
        <v>17935.8</v>
      </c>
      <c r="C30" s="1355"/>
      <c r="D30" s="1343">
        <v>18461.610000000004</v>
      </c>
      <c r="E30" s="1355"/>
      <c r="F30" s="1343">
        <v>11585758.180000002</v>
      </c>
      <c r="G30" s="1343">
        <v>0</v>
      </c>
      <c r="H30" s="1343">
        <v>1068.52</v>
      </c>
      <c r="I30" s="1343">
        <v>25363.7</v>
      </c>
      <c r="J30" s="1346">
        <v>55978.200000000004</v>
      </c>
    </row>
    <row r="31" spans="1:10" x14ac:dyDescent="0.2">
      <c r="A31" s="493">
        <v>2026</v>
      </c>
      <c r="B31" s="1345" t="e">
        <v>#N/A</v>
      </c>
      <c r="C31" s="1343" t="e">
        <v>#N/A</v>
      </c>
      <c r="D31" s="1343" t="e">
        <v>#N/A</v>
      </c>
      <c r="E31" s="1343" t="e">
        <v>#N/A</v>
      </c>
      <c r="F31" s="1343" t="e">
        <v>#N/A</v>
      </c>
      <c r="G31" s="1343" t="e">
        <v>#N/A</v>
      </c>
      <c r="H31" s="1343" t="e">
        <v>#N/A</v>
      </c>
      <c r="I31" s="1343" t="e">
        <v>#N/A</v>
      </c>
      <c r="J31" s="1346" t="e">
        <v>#N/A</v>
      </c>
    </row>
    <row r="32" spans="1:10" x14ac:dyDescent="0.2">
      <c r="A32" s="493">
        <v>2027</v>
      </c>
      <c r="B32" s="1345" t="e">
        <v>#N/A</v>
      </c>
      <c r="C32" s="1343" t="e">
        <v>#N/A</v>
      </c>
      <c r="D32" s="1343" t="e">
        <v>#N/A</v>
      </c>
      <c r="E32" s="1343" t="e">
        <v>#N/A</v>
      </c>
      <c r="F32" s="1343" t="e">
        <v>#N/A</v>
      </c>
      <c r="G32" s="1343" t="e">
        <v>#N/A</v>
      </c>
      <c r="H32" s="1343" t="e">
        <v>#N/A</v>
      </c>
      <c r="I32" s="1343" t="e">
        <v>#N/A</v>
      </c>
      <c r="J32" s="1346" t="e">
        <v>#N/A</v>
      </c>
    </row>
    <row r="33" spans="1:10" x14ac:dyDescent="0.2">
      <c r="A33" s="493">
        <v>2028</v>
      </c>
      <c r="B33" s="1345" t="e">
        <v>#N/A</v>
      </c>
      <c r="C33" s="1343" t="e">
        <v>#N/A</v>
      </c>
      <c r="D33" s="1343" t="e">
        <v>#N/A</v>
      </c>
      <c r="E33" s="1343" t="e">
        <v>#N/A</v>
      </c>
      <c r="F33" s="1343" t="e">
        <v>#N/A</v>
      </c>
      <c r="G33" s="1343" t="e">
        <v>#N/A</v>
      </c>
      <c r="H33" s="1343" t="e">
        <v>#N/A</v>
      </c>
      <c r="I33" s="1343" t="e">
        <v>#N/A</v>
      </c>
      <c r="J33" s="1346" t="e">
        <v>#N/A</v>
      </c>
    </row>
    <row r="34" spans="1:10" x14ac:dyDescent="0.2">
      <c r="A34" s="493">
        <v>2029</v>
      </c>
      <c r="B34" s="1345" t="e">
        <v>#N/A</v>
      </c>
      <c r="C34" s="1343" t="e">
        <v>#N/A</v>
      </c>
      <c r="D34" s="1343" t="e">
        <v>#N/A</v>
      </c>
      <c r="E34" s="1343" t="e">
        <v>#N/A</v>
      </c>
      <c r="F34" s="1343" t="e">
        <v>#N/A</v>
      </c>
      <c r="G34" s="1343" t="e">
        <v>#N/A</v>
      </c>
      <c r="H34" s="1343" t="e">
        <v>#N/A</v>
      </c>
      <c r="I34" s="1343" t="e">
        <v>#N/A</v>
      </c>
      <c r="J34" s="1346" t="e">
        <v>#N/A</v>
      </c>
    </row>
    <row r="35" spans="1:10" ht="12" thickBot="1" x14ac:dyDescent="0.25">
      <c r="A35" s="1298">
        <v>2030</v>
      </c>
      <c r="B35" s="1349" t="e">
        <v>#N/A</v>
      </c>
      <c r="C35" s="1347" t="e">
        <v>#N/A</v>
      </c>
      <c r="D35" s="1347" t="e">
        <v>#N/A</v>
      </c>
      <c r="E35" s="1347" t="e">
        <v>#N/A</v>
      </c>
      <c r="F35" s="1347" t="e">
        <v>#N/A</v>
      </c>
      <c r="G35" s="1347" t="e">
        <v>#N/A</v>
      </c>
      <c r="H35" s="1347" t="e">
        <v>#N/A</v>
      </c>
      <c r="I35" s="1347" t="e">
        <v>#N/A</v>
      </c>
      <c r="J35" s="1350" t="e">
        <v>#N/A</v>
      </c>
    </row>
    <row r="36" spans="1:10" x14ac:dyDescent="0.2">
      <c r="A36" s="1295"/>
    </row>
    <row r="37" spans="1:10" x14ac:dyDescent="0.2">
      <c r="A37" s="1295"/>
      <c r="B37" s="708" t="s">
        <v>464</v>
      </c>
    </row>
    <row r="38" spans="1:10" x14ac:dyDescent="0.2">
      <c r="A38" s="1295"/>
      <c r="B38" s="708" t="s">
        <v>455</v>
      </c>
    </row>
    <row r="39" spans="1:10" x14ac:dyDescent="0.2">
      <c r="A39" s="1295"/>
    </row>
    <row r="40" spans="1:10" x14ac:dyDescent="0.2">
      <c r="A40" s="1295"/>
    </row>
    <row r="41" spans="1:10" x14ac:dyDescent="0.2">
      <c r="A41" s="1295"/>
    </row>
    <row r="42" spans="1:10" x14ac:dyDescent="0.2">
      <c r="A42" s="1295"/>
    </row>
    <row r="43" spans="1:10" x14ac:dyDescent="0.2">
      <c r="A43" s="1295"/>
    </row>
    <row r="44" spans="1:10" x14ac:dyDescent="0.2">
      <c r="A44" s="1295"/>
    </row>
    <row r="45" spans="1:10" x14ac:dyDescent="0.2">
      <c r="A45" s="1295"/>
    </row>
    <row r="46" spans="1:10" x14ac:dyDescent="0.2">
      <c r="A46" s="1295"/>
    </row>
    <row r="47" spans="1:10" x14ac:dyDescent="0.2">
      <c r="A47" s="1295"/>
    </row>
    <row r="48" spans="1:10" x14ac:dyDescent="0.2">
      <c r="A48" s="1295"/>
    </row>
    <row r="49" spans="1:1" x14ac:dyDescent="0.2">
      <c r="A49" s="1295"/>
    </row>
    <row r="50" spans="1:1" x14ac:dyDescent="0.2">
      <c r="A50" s="1295"/>
    </row>
    <row r="51" spans="1:1" x14ac:dyDescent="0.2">
      <c r="A51" s="1295"/>
    </row>
    <row r="52" spans="1:1" x14ac:dyDescent="0.2">
      <c r="A52" s="1295"/>
    </row>
    <row r="53" spans="1:1" x14ac:dyDescent="0.2">
      <c r="A53" s="1295"/>
    </row>
    <row r="54" spans="1:1" x14ac:dyDescent="0.2">
      <c r="A54" s="1295"/>
    </row>
    <row r="55" spans="1:1" x14ac:dyDescent="0.2">
      <c r="A55" s="1295"/>
    </row>
    <row r="56" spans="1:1" x14ac:dyDescent="0.2">
      <c r="A56" s="1295"/>
    </row>
    <row r="57" spans="1:1" x14ac:dyDescent="0.2">
      <c r="A57" s="1295"/>
    </row>
    <row r="58" spans="1:1" x14ac:dyDescent="0.2">
      <c r="A58" s="1295"/>
    </row>
    <row r="59" spans="1:1" x14ac:dyDescent="0.2">
      <c r="A59" s="1295"/>
    </row>
    <row r="60" spans="1:1" x14ac:dyDescent="0.2">
      <c r="A60" s="1295"/>
    </row>
    <row r="61" spans="1:1" x14ac:dyDescent="0.2">
      <c r="A61" s="1295"/>
    </row>
    <row r="62" spans="1:1" x14ac:dyDescent="0.2">
      <c r="A62" s="1295"/>
    </row>
    <row r="63" spans="1:1" x14ac:dyDescent="0.2">
      <c r="A63" s="1295"/>
    </row>
    <row r="64" spans="1:1" x14ac:dyDescent="0.2">
      <c r="A64" s="1295"/>
    </row>
    <row r="65" spans="1:1" x14ac:dyDescent="0.2">
      <c r="A65" s="1295"/>
    </row>
    <row r="66" spans="1:1" x14ac:dyDescent="0.2">
      <c r="A66" s="1295"/>
    </row>
    <row r="67" spans="1:1" x14ac:dyDescent="0.2">
      <c r="A67" s="1295"/>
    </row>
    <row r="68" spans="1:1" x14ac:dyDescent="0.2">
      <c r="A68" s="1295"/>
    </row>
    <row r="69" spans="1:1" x14ac:dyDescent="0.2">
      <c r="A69" s="1295"/>
    </row>
    <row r="70" spans="1:1" x14ac:dyDescent="0.2">
      <c r="A70" s="1295"/>
    </row>
    <row r="71" spans="1:1" x14ac:dyDescent="0.2">
      <c r="A71" s="1295"/>
    </row>
    <row r="72" spans="1:1" x14ac:dyDescent="0.2">
      <c r="A72" s="1295"/>
    </row>
  </sheetData>
  <hyperlinks>
    <hyperlink ref="A5" location="INDICE!A1" display="Volver al Índice" xr:uid="{C8153FF1-F779-47F1-894B-946855877808}"/>
    <hyperlink ref="B2" location="'12.1'!B37" display="Volúmenes comercializados de combustibles &quot;al público&quot; por las estaciones de servicios de la Ciudad de Santa Fe (1)" xr:uid="{4CC126CD-B5D3-4043-9806-C272CBA1918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005C9-B1EB-4A48-8392-F81ED02931FD}">
  <dimension ref="A1:AH19"/>
  <sheetViews>
    <sheetView zoomScale="130" zoomScaleNormal="130" workbookViewId="0">
      <pane xSplit="1" ySplit="8" topLeftCell="B9" activePane="bottomRight" state="frozen"/>
      <selection pane="topRight" activeCell="B1" sqref="B1"/>
      <selection pane="bottomLeft" activeCell="A9" sqref="A9"/>
      <selection pane="bottomRight" activeCell="A5" sqref="A5"/>
    </sheetView>
  </sheetViews>
  <sheetFormatPr baseColWidth="10" defaultRowHeight="11.25" x14ac:dyDescent="0.2"/>
  <cols>
    <col min="1" max="1" width="11.7109375" style="76" bestFit="1" customWidth="1"/>
    <col min="2" max="23" width="13.85546875" style="76" customWidth="1"/>
    <col min="24" max="34" width="13.85546875" style="708" customWidth="1"/>
    <col min="35" max="16384" width="11.42578125" style="76"/>
  </cols>
  <sheetData>
    <row r="1" spans="1:34" s="216" customFormat="1" ht="3" customHeight="1" x14ac:dyDescent="0.2">
      <c r="A1" s="729"/>
      <c r="B1" s="719"/>
      <c r="C1" s="719"/>
      <c r="D1" s="719"/>
      <c r="E1" s="719"/>
      <c r="F1" s="719"/>
      <c r="G1" s="719"/>
      <c r="H1" s="719"/>
      <c r="I1" s="719"/>
      <c r="J1" s="719"/>
      <c r="K1" s="719"/>
      <c r="L1" s="1209"/>
      <c r="M1" s="719"/>
      <c r="N1" s="719"/>
      <c r="O1" s="719"/>
      <c r="P1" s="719"/>
      <c r="Q1" s="719"/>
      <c r="R1" s="719"/>
      <c r="S1" s="719"/>
      <c r="T1" s="719"/>
      <c r="U1" s="719"/>
      <c r="V1" s="719"/>
      <c r="W1" s="1209"/>
      <c r="X1" s="719"/>
      <c r="Y1" s="719"/>
      <c r="Z1" s="719"/>
      <c r="AA1" s="719"/>
      <c r="AB1" s="719"/>
      <c r="AC1" s="719"/>
      <c r="AD1" s="719"/>
      <c r="AE1" s="719"/>
      <c r="AF1" s="719"/>
      <c r="AG1" s="719"/>
      <c r="AH1" s="712"/>
    </row>
    <row r="2" spans="1:34" s="216" customFormat="1" ht="12.75" customHeight="1" x14ac:dyDescent="0.2">
      <c r="A2" s="730" t="s">
        <v>13</v>
      </c>
      <c r="B2" s="711" t="s">
        <v>201</v>
      </c>
      <c r="C2" s="711"/>
      <c r="D2" s="711"/>
      <c r="E2" s="711"/>
      <c r="F2" s="711"/>
      <c r="G2" s="711"/>
      <c r="H2" s="711"/>
      <c r="I2" s="711"/>
      <c r="J2" s="711"/>
      <c r="K2" s="711"/>
      <c r="L2" s="1209"/>
      <c r="M2" s="711" t="s">
        <v>202</v>
      </c>
      <c r="N2" s="711"/>
      <c r="O2" s="711"/>
      <c r="P2" s="711"/>
      <c r="Q2" s="711"/>
      <c r="R2" s="711"/>
      <c r="S2" s="711"/>
      <c r="T2" s="711"/>
      <c r="U2" s="711"/>
      <c r="V2" s="711"/>
      <c r="W2" s="1209"/>
      <c r="X2" s="710" t="s">
        <v>203</v>
      </c>
      <c r="Y2" s="711"/>
      <c r="Z2" s="711"/>
      <c r="AA2" s="711"/>
      <c r="AB2" s="711"/>
      <c r="AC2" s="711"/>
      <c r="AD2" s="711"/>
      <c r="AE2" s="711"/>
      <c r="AF2" s="711"/>
      <c r="AG2" s="711"/>
      <c r="AH2" s="712"/>
    </row>
    <row r="3" spans="1:34" ht="12.75" customHeight="1" x14ac:dyDescent="0.2">
      <c r="A3" s="730" t="s">
        <v>14</v>
      </c>
      <c r="B3" s="720" t="s">
        <v>190</v>
      </c>
      <c r="C3" s="720"/>
      <c r="D3" s="720"/>
      <c r="E3" s="720"/>
      <c r="F3" s="720"/>
      <c r="G3" s="720"/>
      <c r="H3" s="720"/>
      <c r="I3" s="720"/>
      <c r="J3" s="720"/>
      <c r="K3" s="720"/>
      <c r="L3" s="1210"/>
      <c r="M3" s="720" t="s">
        <v>190</v>
      </c>
      <c r="N3" s="720"/>
      <c r="O3" s="720"/>
      <c r="P3" s="720"/>
      <c r="Q3" s="720"/>
      <c r="R3" s="720"/>
      <c r="S3" s="720"/>
      <c r="T3" s="720"/>
      <c r="U3" s="720"/>
      <c r="V3" s="720"/>
      <c r="W3" s="1210"/>
      <c r="X3" s="720" t="str">
        <f>B2</f>
        <v>Padrones inscriptos en Derecho de Registro e Inspección (DREI), según sector. Ciudad de Santa Fe</v>
      </c>
      <c r="Y3" s="720"/>
      <c r="Z3" s="720"/>
      <c r="AA3" s="720"/>
      <c r="AB3" s="720"/>
      <c r="AC3" s="720"/>
      <c r="AD3" s="720"/>
      <c r="AE3" s="720"/>
      <c r="AF3" s="720"/>
      <c r="AG3" s="720"/>
      <c r="AH3" s="721"/>
    </row>
    <row r="4" spans="1:34" ht="3" customHeight="1" x14ac:dyDescent="0.2">
      <c r="A4" s="730"/>
      <c r="B4" s="722"/>
      <c r="C4" s="722"/>
      <c r="D4" s="722"/>
      <c r="E4" s="722"/>
      <c r="F4" s="722"/>
      <c r="G4" s="722"/>
      <c r="H4" s="722"/>
      <c r="I4" s="722"/>
      <c r="J4" s="722"/>
      <c r="K4" s="722"/>
      <c r="L4" s="1211"/>
      <c r="M4" s="722"/>
      <c r="N4" s="722"/>
      <c r="O4" s="722"/>
      <c r="P4" s="722"/>
      <c r="Q4" s="722"/>
      <c r="R4" s="722"/>
      <c r="S4" s="722"/>
      <c r="T4" s="722"/>
      <c r="U4" s="722"/>
      <c r="V4" s="722"/>
      <c r="W4" s="1211"/>
      <c r="X4" s="722"/>
      <c r="Y4" s="722"/>
      <c r="Z4" s="722"/>
      <c r="AA4" s="722"/>
      <c r="AB4" s="722"/>
      <c r="AC4" s="722"/>
      <c r="AD4" s="722"/>
      <c r="AE4" s="722"/>
      <c r="AF4" s="722"/>
      <c r="AG4" s="722"/>
      <c r="AH4" s="725"/>
    </row>
    <row r="5" spans="1:34" ht="22.5" x14ac:dyDescent="0.2">
      <c r="A5" s="731" t="s">
        <v>84</v>
      </c>
      <c r="B5" s="154"/>
      <c r="C5" s="102"/>
      <c r="D5" s="102"/>
      <c r="E5" s="102"/>
      <c r="F5" s="102"/>
      <c r="G5" s="102"/>
      <c r="H5" s="102"/>
      <c r="I5" s="102"/>
      <c r="J5" s="102"/>
      <c r="K5" s="102"/>
      <c r="L5" s="1212"/>
      <c r="M5" s="154"/>
      <c r="N5" s="102"/>
      <c r="O5" s="102"/>
      <c r="P5" s="102"/>
      <c r="Q5" s="102"/>
      <c r="R5" s="102"/>
      <c r="S5" s="102"/>
      <c r="T5" s="102"/>
      <c r="U5" s="102"/>
      <c r="V5" s="102"/>
      <c r="W5" s="1212"/>
      <c r="X5" s="154"/>
      <c r="Y5" s="102"/>
      <c r="Z5" s="102"/>
      <c r="AA5" s="102"/>
      <c r="AB5" s="102"/>
      <c r="AC5" s="102"/>
      <c r="AD5" s="102"/>
      <c r="AE5" s="102"/>
      <c r="AF5" s="102"/>
      <c r="AG5" s="102"/>
      <c r="AH5" s="709"/>
    </row>
    <row r="6" spans="1:34" customFormat="1" ht="3" customHeight="1" x14ac:dyDescent="0.2">
      <c r="A6" s="730"/>
      <c r="B6" s="723"/>
      <c r="C6" s="723"/>
      <c r="D6" s="723"/>
      <c r="E6" s="723"/>
      <c r="F6" s="723"/>
      <c r="G6" s="723"/>
      <c r="H6" s="723"/>
      <c r="I6" s="723"/>
      <c r="J6" s="723"/>
      <c r="K6" s="723"/>
      <c r="L6" s="1213"/>
      <c r="M6" s="723"/>
      <c r="N6" s="723"/>
      <c r="O6" s="723"/>
      <c r="P6" s="723"/>
      <c r="Q6" s="723"/>
      <c r="R6" s="723"/>
      <c r="S6" s="723"/>
      <c r="T6" s="723"/>
      <c r="U6" s="723"/>
      <c r="V6" s="723"/>
      <c r="W6" s="1213"/>
      <c r="X6" s="723"/>
      <c r="Y6" s="723"/>
      <c r="Z6" s="723"/>
      <c r="AA6" s="723"/>
      <c r="AB6" s="723"/>
      <c r="AC6" s="723"/>
      <c r="AD6" s="723"/>
      <c r="AE6" s="723"/>
      <c r="AF6" s="723"/>
      <c r="AG6" s="723"/>
      <c r="AH6" s="724"/>
    </row>
    <row r="7" spans="1:34" ht="22.5" x14ac:dyDescent="0.2">
      <c r="A7" s="730" t="s">
        <v>15</v>
      </c>
      <c r="B7" s="726" t="s">
        <v>19</v>
      </c>
      <c r="C7" s="704" t="s">
        <v>19</v>
      </c>
      <c r="D7" s="704" t="s">
        <v>19</v>
      </c>
      <c r="E7" s="704" t="s">
        <v>19</v>
      </c>
      <c r="F7" s="704" t="s">
        <v>19</v>
      </c>
      <c r="G7" s="704" t="s">
        <v>19</v>
      </c>
      <c r="H7" s="704" t="s">
        <v>19</v>
      </c>
      <c r="I7" s="704" t="s">
        <v>19</v>
      </c>
      <c r="J7" s="704" t="s">
        <v>19</v>
      </c>
      <c r="K7" s="1219" t="s">
        <v>19</v>
      </c>
      <c r="L7" s="1214" t="s">
        <v>19</v>
      </c>
      <c r="M7" s="726" t="s">
        <v>29</v>
      </c>
      <c r="N7" s="704" t="s">
        <v>29</v>
      </c>
      <c r="O7" s="704" t="s">
        <v>29</v>
      </c>
      <c r="P7" s="704" t="s">
        <v>29</v>
      </c>
      <c r="Q7" s="704" t="s">
        <v>29</v>
      </c>
      <c r="R7" s="704" t="s">
        <v>29</v>
      </c>
      <c r="S7" s="704" t="s">
        <v>29</v>
      </c>
      <c r="T7" s="704" t="s">
        <v>29</v>
      </c>
      <c r="U7" s="704" t="s">
        <v>29</v>
      </c>
      <c r="V7" s="1225" t="s">
        <v>29</v>
      </c>
      <c r="W7" s="1229" t="s">
        <v>29</v>
      </c>
      <c r="X7" s="703" t="s">
        <v>29</v>
      </c>
      <c r="Y7" s="704" t="s">
        <v>29</v>
      </c>
      <c r="Z7" s="704" t="s">
        <v>29</v>
      </c>
      <c r="AA7" s="704" t="s">
        <v>29</v>
      </c>
      <c r="AB7" s="704" t="s">
        <v>29</v>
      </c>
      <c r="AC7" s="704" t="s">
        <v>29</v>
      </c>
      <c r="AD7" s="704" t="s">
        <v>29</v>
      </c>
      <c r="AE7" s="704" t="s">
        <v>29</v>
      </c>
      <c r="AF7" s="704" t="s">
        <v>29</v>
      </c>
      <c r="AG7" s="1219" t="s">
        <v>29</v>
      </c>
      <c r="AH7" s="713" t="s">
        <v>29</v>
      </c>
    </row>
    <row r="8" spans="1:34" ht="68.25" thickBot="1" x14ac:dyDescent="0.25">
      <c r="A8" s="1236" t="s">
        <v>410</v>
      </c>
      <c r="B8" s="550" t="s">
        <v>191</v>
      </c>
      <c r="C8" s="553" t="s">
        <v>192</v>
      </c>
      <c r="D8" s="553" t="s">
        <v>193</v>
      </c>
      <c r="E8" s="553" t="s">
        <v>18</v>
      </c>
      <c r="F8" s="553" t="s">
        <v>194</v>
      </c>
      <c r="G8" s="553" t="s">
        <v>195</v>
      </c>
      <c r="H8" s="553" t="s">
        <v>196</v>
      </c>
      <c r="I8" s="553" t="s">
        <v>197</v>
      </c>
      <c r="J8" s="553" t="s">
        <v>198</v>
      </c>
      <c r="K8" s="1220" t="s">
        <v>199</v>
      </c>
      <c r="L8" s="1237" t="s">
        <v>411</v>
      </c>
      <c r="M8" s="550" t="s">
        <v>191</v>
      </c>
      <c r="N8" s="553" t="s">
        <v>192</v>
      </c>
      <c r="O8" s="553" t="s">
        <v>193</v>
      </c>
      <c r="P8" s="553" t="s">
        <v>18</v>
      </c>
      <c r="Q8" s="553" t="s">
        <v>194</v>
      </c>
      <c r="R8" s="553" t="s">
        <v>195</v>
      </c>
      <c r="S8" s="553" t="s">
        <v>196</v>
      </c>
      <c r="T8" s="553" t="s">
        <v>197</v>
      </c>
      <c r="U8" s="553" t="s">
        <v>198</v>
      </c>
      <c r="V8" s="1120" t="s">
        <v>199</v>
      </c>
      <c r="W8" s="1230" t="s">
        <v>28</v>
      </c>
      <c r="X8" s="552" t="s">
        <v>191</v>
      </c>
      <c r="Y8" s="553" t="s">
        <v>192</v>
      </c>
      <c r="Z8" s="553" t="s">
        <v>193</v>
      </c>
      <c r="AA8" s="553" t="s">
        <v>18</v>
      </c>
      <c r="AB8" s="553" t="s">
        <v>194</v>
      </c>
      <c r="AC8" s="553" t="s">
        <v>195</v>
      </c>
      <c r="AD8" s="553" t="s">
        <v>196</v>
      </c>
      <c r="AE8" s="553" t="s">
        <v>197</v>
      </c>
      <c r="AF8" s="553" t="s">
        <v>198</v>
      </c>
      <c r="AG8" s="1220" t="s">
        <v>199</v>
      </c>
      <c r="AH8" s="734" t="s">
        <v>28</v>
      </c>
    </row>
    <row r="9" spans="1:34" x14ac:dyDescent="0.2">
      <c r="A9" s="732">
        <v>2023</v>
      </c>
      <c r="B9" s="385">
        <v>65</v>
      </c>
      <c r="C9" s="384">
        <v>6723</v>
      </c>
      <c r="D9" s="384">
        <v>882</v>
      </c>
      <c r="E9" s="384">
        <v>157</v>
      </c>
      <c r="F9" s="384">
        <v>487</v>
      </c>
      <c r="G9" s="384">
        <v>6</v>
      </c>
      <c r="H9" s="384">
        <v>507</v>
      </c>
      <c r="I9" s="384">
        <v>154</v>
      </c>
      <c r="J9" s="384">
        <v>31</v>
      </c>
      <c r="K9" s="1224">
        <v>8</v>
      </c>
      <c r="L9" s="1218">
        <v>7675</v>
      </c>
      <c r="M9" s="385">
        <v>105143189429</v>
      </c>
      <c r="N9" s="384">
        <v>722276555800</v>
      </c>
      <c r="O9" s="384">
        <v>123170151580</v>
      </c>
      <c r="P9" s="384">
        <v>42981998442</v>
      </c>
      <c r="Q9" s="384">
        <v>38673924255</v>
      </c>
      <c r="R9" s="384">
        <v>13211631715</v>
      </c>
      <c r="S9" s="384">
        <v>24561089377</v>
      </c>
      <c r="T9" s="384">
        <v>22101028449</v>
      </c>
      <c r="U9" s="384">
        <v>657484948</v>
      </c>
      <c r="V9" s="1226">
        <v>695235906</v>
      </c>
      <c r="W9" s="1234">
        <v>1093472289881</v>
      </c>
      <c r="X9" s="516">
        <v>6466071255</v>
      </c>
      <c r="Y9" s="384">
        <v>5271413757</v>
      </c>
      <c r="Z9" s="384">
        <v>615850760</v>
      </c>
      <c r="AA9" s="384">
        <v>214909992</v>
      </c>
      <c r="AB9" s="384">
        <v>773478485</v>
      </c>
      <c r="AC9" s="384">
        <v>462407110</v>
      </c>
      <c r="AD9" s="384">
        <v>171927626</v>
      </c>
      <c r="AE9" s="384">
        <v>66303085</v>
      </c>
      <c r="AF9" s="384">
        <v>14464669</v>
      </c>
      <c r="AG9" s="1224">
        <v>6952359</v>
      </c>
      <c r="AH9" s="1235">
        <v>14063779098</v>
      </c>
    </row>
    <row r="10" spans="1:34" x14ac:dyDescent="0.2">
      <c r="A10" s="732">
        <v>2024</v>
      </c>
      <c r="B10" s="354">
        <v>57</v>
      </c>
      <c r="C10" s="357">
        <v>6299</v>
      </c>
      <c r="D10" s="357">
        <v>822</v>
      </c>
      <c r="E10" s="357">
        <v>156</v>
      </c>
      <c r="F10" s="357">
        <v>466</v>
      </c>
      <c r="G10" s="357">
        <v>6</v>
      </c>
      <c r="H10" s="357">
        <v>516</v>
      </c>
      <c r="I10" s="357">
        <v>152</v>
      </c>
      <c r="J10" s="357">
        <v>30</v>
      </c>
      <c r="K10" s="1221">
        <v>8</v>
      </c>
      <c r="L10" s="1215">
        <v>7255</v>
      </c>
      <c r="M10" s="354">
        <v>294149938921.67999</v>
      </c>
      <c r="N10" s="357">
        <v>2059059618566.1899</v>
      </c>
      <c r="O10" s="357">
        <v>317091507054.65002</v>
      </c>
      <c r="P10" s="357">
        <v>103189008998</v>
      </c>
      <c r="Q10" s="357">
        <v>98714164786.800003</v>
      </c>
      <c r="R10" s="357">
        <v>56282451258.910004</v>
      </c>
      <c r="S10" s="357">
        <v>67711850938.989998</v>
      </c>
      <c r="T10" s="357">
        <v>77377352034.869995</v>
      </c>
      <c r="U10" s="357">
        <v>2073971828.9000001</v>
      </c>
      <c r="V10" s="368">
        <v>2172204518.21</v>
      </c>
      <c r="W10" s="1231">
        <v>3077822068907.2002</v>
      </c>
      <c r="X10" s="705">
        <v>21069933847.619999</v>
      </c>
      <c r="Y10" s="357">
        <v>15845842325.460001</v>
      </c>
      <c r="Z10" s="357">
        <v>1691239450.3499999</v>
      </c>
      <c r="AA10" s="357">
        <v>515945045</v>
      </c>
      <c r="AB10" s="357">
        <v>1995054311.2</v>
      </c>
      <c r="AC10" s="357">
        <v>1285680781.52</v>
      </c>
      <c r="AD10" s="357">
        <v>522943351.91000003</v>
      </c>
      <c r="AE10" s="357">
        <v>232132056.09999999</v>
      </c>
      <c r="AF10" s="357">
        <v>45627380.240000002</v>
      </c>
      <c r="AG10" s="1221">
        <v>21749532.789999999</v>
      </c>
      <c r="AH10" s="714">
        <v>43226148082.189995</v>
      </c>
    </row>
    <row r="11" spans="1:34" x14ac:dyDescent="0.2">
      <c r="A11" s="732">
        <v>2025</v>
      </c>
      <c r="B11" s="354">
        <v>57</v>
      </c>
      <c r="C11" s="357">
        <v>6441</v>
      </c>
      <c r="D11" s="357">
        <v>789</v>
      </c>
      <c r="E11" s="357">
        <v>161</v>
      </c>
      <c r="F11" s="357">
        <v>478</v>
      </c>
      <c r="G11" s="357">
        <v>5</v>
      </c>
      <c r="H11" s="357">
        <v>529</v>
      </c>
      <c r="I11" s="357">
        <v>158</v>
      </c>
      <c r="J11" s="357">
        <v>32</v>
      </c>
      <c r="K11" s="1221">
        <v>9</v>
      </c>
      <c r="L11" s="1215">
        <v>7391</v>
      </c>
      <c r="M11" s="354">
        <v>470161633052</v>
      </c>
      <c r="N11" s="357">
        <v>3003732174441</v>
      </c>
      <c r="O11" s="357">
        <v>430012643938</v>
      </c>
      <c r="P11" s="357">
        <v>172491546315</v>
      </c>
      <c r="Q11" s="357">
        <v>155280131461</v>
      </c>
      <c r="R11" s="357">
        <v>99680730158</v>
      </c>
      <c r="S11" s="357">
        <v>108264233254</v>
      </c>
      <c r="T11" s="357">
        <v>104993719628</v>
      </c>
      <c r="U11" s="357">
        <v>3409336656</v>
      </c>
      <c r="V11" s="368">
        <v>3260539878</v>
      </c>
      <c r="W11" s="1231">
        <v>4551286688781</v>
      </c>
      <c r="X11" s="705">
        <v>32214674918</v>
      </c>
      <c r="Y11" s="357">
        <v>22931640511</v>
      </c>
      <c r="Z11" s="357">
        <v>2292975465</v>
      </c>
      <c r="AA11" s="357">
        <v>862457732</v>
      </c>
      <c r="AB11" s="357">
        <v>3135830473</v>
      </c>
      <c r="AC11" s="357">
        <v>2207031723</v>
      </c>
      <c r="AD11" s="357">
        <v>835949268</v>
      </c>
      <c r="AE11" s="357">
        <v>321057809</v>
      </c>
      <c r="AF11" s="357">
        <v>75005406</v>
      </c>
      <c r="AG11" s="1221">
        <v>32615821</v>
      </c>
      <c r="AH11" s="714">
        <v>64909239127</v>
      </c>
    </row>
    <row r="12" spans="1:34" x14ac:dyDescent="0.2">
      <c r="A12" s="732">
        <v>2026</v>
      </c>
      <c r="B12" s="727" t="e">
        <v>#N/A</v>
      </c>
      <c r="C12" s="707" t="e">
        <v>#N/A</v>
      </c>
      <c r="D12" s="707" t="e">
        <v>#N/A</v>
      </c>
      <c r="E12" s="707" t="e">
        <v>#N/A</v>
      </c>
      <c r="F12" s="707" t="e">
        <v>#N/A</v>
      </c>
      <c r="G12" s="707" t="e">
        <v>#N/A</v>
      </c>
      <c r="H12" s="707" t="e">
        <v>#N/A</v>
      </c>
      <c r="I12" s="707" t="e">
        <v>#N/A</v>
      </c>
      <c r="J12" s="707" t="e">
        <v>#N/A</v>
      </c>
      <c r="K12" s="1222" t="e">
        <v>#N/A</v>
      </c>
      <c r="L12" s="1216" t="e">
        <v>#N/A</v>
      </c>
      <c r="M12" s="727" t="e">
        <v>#N/A</v>
      </c>
      <c r="N12" s="707" t="e">
        <v>#N/A</v>
      </c>
      <c r="O12" s="707" t="e">
        <v>#N/A</v>
      </c>
      <c r="P12" s="707" t="e">
        <v>#N/A</v>
      </c>
      <c r="Q12" s="707" t="e">
        <v>#N/A</v>
      </c>
      <c r="R12" s="707" t="e">
        <v>#N/A</v>
      </c>
      <c r="S12" s="707" t="e">
        <v>#N/A</v>
      </c>
      <c r="T12" s="707" t="e">
        <v>#N/A</v>
      </c>
      <c r="U12" s="707" t="e">
        <v>#N/A</v>
      </c>
      <c r="V12" s="1227" t="e">
        <v>#N/A</v>
      </c>
      <c r="W12" s="1232" t="e">
        <v>#N/A</v>
      </c>
      <c r="X12" s="706" t="e">
        <v>#N/A</v>
      </c>
      <c r="Y12" s="707" t="e">
        <v>#N/A</v>
      </c>
      <c r="Z12" s="707" t="e">
        <v>#N/A</v>
      </c>
      <c r="AA12" s="707" t="e">
        <v>#N/A</v>
      </c>
      <c r="AB12" s="707" t="e">
        <v>#N/A</v>
      </c>
      <c r="AC12" s="707" t="e">
        <v>#N/A</v>
      </c>
      <c r="AD12" s="707" t="e">
        <v>#N/A</v>
      </c>
      <c r="AE12" s="707" t="e">
        <v>#N/A</v>
      </c>
      <c r="AF12" s="707" t="e">
        <v>#N/A</v>
      </c>
      <c r="AG12" s="1222" t="e">
        <v>#N/A</v>
      </c>
      <c r="AH12" s="715" t="e">
        <v>#N/A</v>
      </c>
    </row>
    <row r="13" spans="1:34" x14ac:dyDescent="0.2">
      <c r="A13" s="732">
        <v>2027</v>
      </c>
      <c r="B13" s="727" t="e">
        <v>#N/A</v>
      </c>
      <c r="C13" s="707" t="e">
        <v>#N/A</v>
      </c>
      <c r="D13" s="707" t="e">
        <v>#N/A</v>
      </c>
      <c r="E13" s="707" t="e">
        <v>#N/A</v>
      </c>
      <c r="F13" s="707" t="e">
        <v>#N/A</v>
      </c>
      <c r="G13" s="707" t="e">
        <v>#N/A</v>
      </c>
      <c r="H13" s="707" t="e">
        <v>#N/A</v>
      </c>
      <c r="I13" s="707" t="e">
        <v>#N/A</v>
      </c>
      <c r="J13" s="707" t="e">
        <v>#N/A</v>
      </c>
      <c r="K13" s="1222" t="e">
        <v>#N/A</v>
      </c>
      <c r="L13" s="1216" t="e">
        <v>#N/A</v>
      </c>
      <c r="M13" s="727" t="e">
        <v>#N/A</v>
      </c>
      <c r="N13" s="707" t="e">
        <v>#N/A</v>
      </c>
      <c r="O13" s="707" t="e">
        <v>#N/A</v>
      </c>
      <c r="P13" s="707" t="e">
        <v>#N/A</v>
      </c>
      <c r="Q13" s="707" t="e">
        <v>#N/A</v>
      </c>
      <c r="R13" s="707" t="e">
        <v>#N/A</v>
      </c>
      <c r="S13" s="707" t="e">
        <v>#N/A</v>
      </c>
      <c r="T13" s="707" t="e">
        <v>#N/A</v>
      </c>
      <c r="U13" s="707" t="e">
        <v>#N/A</v>
      </c>
      <c r="V13" s="1227" t="e">
        <v>#N/A</v>
      </c>
      <c r="W13" s="1232" t="e">
        <v>#N/A</v>
      </c>
      <c r="X13" s="706" t="e">
        <v>#N/A</v>
      </c>
      <c r="Y13" s="707" t="e">
        <v>#N/A</v>
      </c>
      <c r="Z13" s="707" t="e">
        <v>#N/A</v>
      </c>
      <c r="AA13" s="707" t="e">
        <v>#N/A</v>
      </c>
      <c r="AB13" s="707" t="e">
        <v>#N/A</v>
      </c>
      <c r="AC13" s="707" t="e">
        <v>#N/A</v>
      </c>
      <c r="AD13" s="707" t="e">
        <v>#N/A</v>
      </c>
      <c r="AE13" s="707" t="e">
        <v>#N/A</v>
      </c>
      <c r="AF13" s="707" t="e">
        <v>#N/A</v>
      </c>
      <c r="AG13" s="1222" t="e">
        <v>#N/A</v>
      </c>
      <c r="AH13" s="715" t="e">
        <v>#N/A</v>
      </c>
    </row>
    <row r="14" spans="1:34" x14ac:dyDescent="0.2">
      <c r="A14" s="732">
        <v>2028</v>
      </c>
      <c r="B14" s="727" t="e">
        <v>#N/A</v>
      </c>
      <c r="C14" s="707" t="e">
        <v>#N/A</v>
      </c>
      <c r="D14" s="707" t="e">
        <v>#N/A</v>
      </c>
      <c r="E14" s="707" t="e">
        <v>#N/A</v>
      </c>
      <c r="F14" s="707" t="e">
        <v>#N/A</v>
      </c>
      <c r="G14" s="707" t="e">
        <v>#N/A</v>
      </c>
      <c r="H14" s="707" t="e">
        <v>#N/A</v>
      </c>
      <c r="I14" s="707" t="e">
        <v>#N/A</v>
      </c>
      <c r="J14" s="707" t="e">
        <v>#N/A</v>
      </c>
      <c r="K14" s="1222" t="e">
        <v>#N/A</v>
      </c>
      <c r="L14" s="1216" t="e">
        <v>#N/A</v>
      </c>
      <c r="M14" s="727" t="e">
        <v>#N/A</v>
      </c>
      <c r="N14" s="707" t="e">
        <v>#N/A</v>
      </c>
      <c r="O14" s="707" t="e">
        <v>#N/A</v>
      </c>
      <c r="P14" s="707" t="e">
        <v>#N/A</v>
      </c>
      <c r="Q14" s="707" t="e">
        <v>#N/A</v>
      </c>
      <c r="R14" s="707" t="e">
        <v>#N/A</v>
      </c>
      <c r="S14" s="707" t="e">
        <v>#N/A</v>
      </c>
      <c r="T14" s="707" t="e">
        <v>#N/A</v>
      </c>
      <c r="U14" s="707" t="e">
        <v>#N/A</v>
      </c>
      <c r="V14" s="1227" t="e">
        <v>#N/A</v>
      </c>
      <c r="W14" s="1232" t="e">
        <v>#N/A</v>
      </c>
      <c r="X14" s="706" t="e">
        <v>#N/A</v>
      </c>
      <c r="Y14" s="707" t="e">
        <v>#N/A</v>
      </c>
      <c r="Z14" s="707" t="e">
        <v>#N/A</v>
      </c>
      <c r="AA14" s="707" t="e">
        <v>#N/A</v>
      </c>
      <c r="AB14" s="707" t="e">
        <v>#N/A</v>
      </c>
      <c r="AC14" s="707" t="e">
        <v>#N/A</v>
      </c>
      <c r="AD14" s="707" t="e">
        <v>#N/A</v>
      </c>
      <c r="AE14" s="707" t="e">
        <v>#N/A</v>
      </c>
      <c r="AF14" s="707" t="e">
        <v>#N/A</v>
      </c>
      <c r="AG14" s="1222" t="e">
        <v>#N/A</v>
      </c>
      <c r="AH14" s="715" t="e">
        <v>#N/A</v>
      </c>
    </row>
    <row r="15" spans="1:34" x14ac:dyDescent="0.2">
      <c r="A15" s="732">
        <v>2029</v>
      </c>
      <c r="B15" s="727" t="e">
        <v>#N/A</v>
      </c>
      <c r="C15" s="707" t="e">
        <v>#N/A</v>
      </c>
      <c r="D15" s="707" t="e">
        <v>#N/A</v>
      </c>
      <c r="E15" s="707" t="e">
        <v>#N/A</v>
      </c>
      <c r="F15" s="707" t="e">
        <v>#N/A</v>
      </c>
      <c r="G15" s="707" t="e">
        <v>#N/A</v>
      </c>
      <c r="H15" s="707" t="e">
        <v>#N/A</v>
      </c>
      <c r="I15" s="707" t="e">
        <v>#N/A</v>
      </c>
      <c r="J15" s="707" t="e">
        <v>#N/A</v>
      </c>
      <c r="K15" s="1222" t="e">
        <v>#N/A</v>
      </c>
      <c r="L15" s="1216" t="e">
        <v>#N/A</v>
      </c>
      <c r="M15" s="727" t="e">
        <v>#N/A</v>
      </c>
      <c r="N15" s="707" t="e">
        <v>#N/A</v>
      </c>
      <c r="O15" s="707" t="e">
        <v>#N/A</v>
      </c>
      <c r="P15" s="707" t="e">
        <v>#N/A</v>
      </c>
      <c r="Q15" s="707" t="e">
        <v>#N/A</v>
      </c>
      <c r="R15" s="707" t="e">
        <v>#N/A</v>
      </c>
      <c r="S15" s="707" t="e">
        <v>#N/A</v>
      </c>
      <c r="T15" s="707" t="e">
        <v>#N/A</v>
      </c>
      <c r="U15" s="707" t="e">
        <v>#N/A</v>
      </c>
      <c r="V15" s="1227" t="e">
        <v>#N/A</v>
      </c>
      <c r="W15" s="1232" t="e">
        <v>#N/A</v>
      </c>
      <c r="X15" s="706" t="e">
        <v>#N/A</v>
      </c>
      <c r="Y15" s="707" t="e">
        <v>#N/A</v>
      </c>
      <c r="Z15" s="707" t="e">
        <v>#N/A</v>
      </c>
      <c r="AA15" s="707" t="e">
        <v>#N/A</v>
      </c>
      <c r="AB15" s="707" t="e">
        <v>#N/A</v>
      </c>
      <c r="AC15" s="707" t="e">
        <v>#N/A</v>
      </c>
      <c r="AD15" s="707" t="e">
        <v>#N/A</v>
      </c>
      <c r="AE15" s="707" t="e">
        <v>#N/A</v>
      </c>
      <c r="AF15" s="707" t="e">
        <v>#N/A</v>
      </c>
      <c r="AG15" s="1222" t="e">
        <v>#N/A</v>
      </c>
      <c r="AH15" s="715" t="e">
        <v>#N/A</v>
      </c>
    </row>
    <row r="16" spans="1:34" ht="12" thickBot="1" x14ac:dyDescent="0.25">
      <c r="A16" s="733">
        <v>2030</v>
      </c>
      <c r="B16" s="728" t="e">
        <v>#N/A</v>
      </c>
      <c r="C16" s="717" t="e">
        <v>#N/A</v>
      </c>
      <c r="D16" s="717" t="e">
        <v>#N/A</v>
      </c>
      <c r="E16" s="717" t="e">
        <v>#N/A</v>
      </c>
      <c r="F16" s="717" t="e">
        <v>#N/A</v>
      </c>
      <c r="G16" s="717" t="e">
        <v>#N/A</v>
      </c>
      <c r="H16" s="717" t="e">
        <v>#N/A</v>
      </c>
      <c r="I16" s="717" t="e">
        <v>#N/A</v>
      </c>
      <c r="J16" s="717" t="e">
        <v>#N/A</v>
      </c>
      <c r="K16" s="1223" t="e">
        <v>#N/A</v>
      </c>
      <c r="L16" s="1217" t="e">
        <v>#N/A</v>
      </c>
      <c r="M16" s="728" t="e">
        <v>#N/A</v>
      </c>
      <c r="N16" s="717" t="e">
        <v>#N/A</v>
      </c>
      <c r="O16" s="717" t="e">
        <v>#N/A</v>
      </c>
      <c r="P16" s="717" t="e">
        <v>#N/A</v>
      </c>
      <c r="Q16" s="717" t="e">
        <v>#N/A</v>
      </c>
      <c r="R16" s="717" t="e">
        <v>#N/A</v>
      </c>
      <c r="S16" s="717" t="e">
        <v>#N/A</v>
      </c>
      <c r="T16" s="717" t="e">
        <v>#N/A</v>
      </c>
      <c r="U16" s="717" t="e">
        <v>#N/A</v>
      </c>
      <c r="V16" s="1228" t="e">
        <v>#N/A</v>
      </c>
      <c r="W16" s="1233" t="e">
        <v>#N/A</v>
      </c>
      <c r="X16" s="716" t="e">
        <v>#N/A</v>
      </c>
      <c r="Y16" s="717" t="e">
        <v>#N/A</v>
      </c>
      <c r="Z16" s="717" t="e">
        <v>#N/A</v>
      </c>
      <c r="AA16" s="717" t="e">
        <v>#N/A</v>
      </c>
      <c r="AB16" s="717" t="e">
        <v>#N/A</v>
      </c>
      <c r="AC16" s="717" t="e">
        <v>#N/A</v>
      </c>
      <c r="AD16" s="717" t="e">
        <v>#N/A</v>
      </c>
      <c r="AE16" s="717" t="e">
        <v>#N/A</v>
      </c>
      <c r="AF16" s="717" t="e">
        <v>#N/A</v>
      </c>
      <c r="AG16" s="1223" t="e">
        <v>#N/A</v>
      </c>
      <c r="AH16" s="718" t="e">
        <v>#N/A</v>
      </c>
    </row>
    <row r="18" spans="2:2" x14ac:dyDescent="0.2">
      <c r="B18" s="76" t="s">
        <v>409</v>
      </c>
    </row>
    <row r="19" spans="2:2" x14ac:dyDescent="0.2">
      <c r="B19" s="76" t="s">
        <v>412</v>
      </c>
    </row>
  </sheetData>
  <hyperlinks>
    <hyperlink ref="A5" location="INDICE!A8" display="VOLVER AL INDICE" xr:uid="{9336A669-0E13-42E1-B030-85578D2F7662}"/>
    <hyperlink ref="A8" location="'1.1'!B18" display="Rubros (1)" xr:uid="{89FBB369-178D-4232-8433-D48357AF1B89}"/>
    <hyperlink ref="L8" location="'1.1'!B19" display="Total (2)" xr:uid="{5B32D02E-75F8-43BC-B6DF-F35D1E3278B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zoomScale="130" zoomScaleNormal="130" workbookViewId="0">
      <pane xSplit="1" ySplit="9" topLeftCell="B369" activePane="bottomRight" state="frozen"/>
      <selection pane="topRight" activeCell="B1" sqref="B1"/>
      <selection pane="bottomLeft" activeCell="A10" sqref="A10"/>
      <selection pane="bottomRight" activeCell="E382" sqref="E382"/>
    </sheetView>
  </sheetViews>
  <sheetFormatPr baseColWidth="10" defaultColWidth="14.42578125" defaultRowHeight="15" customHeight="1" x14ac:dyDescent="0.2"/>
  <cols>
    <col min="1" max="1" width="9.85546875" style="81" customWidth="1"/>
    <col min="2" max="4" width="19" style="81" customWidth="1"/>
    <col min="5" max="5" width="19" style="337" customWidth="1"/>
    <col min="6" max="9" width="19" style="81" customWidth="1"/>
    <col min="10" max="26" width="11.42578125" style="214" customWidth="1"/>
    <col min="27" max="16384" width="14.42578125" style="214"/>
  </cols>
  <sheetData>
    <row r="1" spans="1:26" ht="3" customHeight="1" x14ac:dyDescent="0.2">
      <c r="A1" s="436"/>
      <c r="B1" s="236"/>
      <c r="C1" s="29"/>
      <c r="D1" s="29"/>
      <c r="E1" s="1177"/>
      <c r="F1" s="236"/>
      <c r="G1" s="29"/>
      <c r="H1" s="29"/>
      <c r="I1" s="30"/>
      <c r="J1" s="80"/>
      <c r="K1" s="80"/>
      <c r="L1" s="80"/>
      <c r="M1" s="80"/>
      <c r="N1" s="80"/>
      <c r="O1" s="80"/>
      <c r="P1" s="80"/>
      <c r="Q1" s="80"/>
      <c r="R1" s="80"/>
      <c r="S1" s="80"/>
      <c r="T1" s="80"/>
      <c r="U1" s="80"/>
      <c r="V1" s="80"/>
      <c r="W1" s="80"/>
      <c r="X1" s="80"/>
      <c r="Y1" s="80"/>
      <c r="Z1" s="80"/>
    </row>
    <row r="2" spans="1:26" ht="11.25" customHeight="1" x14ac:dyDescent="0.2">
      <c r="A2" s="437" t="s">
        <v>13</v>
      </c>
      <c r="B2" s="450" t="s">
        <v>20</v>
      </c>
      <c r="C2" s="184"/>
      <c r="D2" s="184"/>
      <c r="E2" s="1238"/>
      <c r="F2" s="450" t="s">
        <v>417</v>
      </c>
      <c r="G2" s="184"/>
      <c r="H2" s="184"/>
      <c r="I2" s="185"/>
      <c r="J2" s="80"/>
      <c r="K2" s="80"/>
      <c r="L2" s="80"/>
      <c r="M2" s="80"/>
      <c r="N2" s="80"/>
      <c r="O2" s="80"/>
      <c r="P2" s="80"/>
      <c r="Q2" s="80"/>
      <c r="R2" s="80"/>
      <c r="S2" s="80"/>
      <c r="T2" s="80"/>
      <c r="U2" s="80"/>
      <c r="V2" s="80"/>
      <c r="W2" s="80"/>
      <c r="X2" s="80"/>
      <c r="Y2" s="80"/>
      <c r="Z2" s="80"/>
    </row>
    <row r="3" spans="1:26" ht="11.25" customHeight="1" x14ac:dyDescent="0.2">
      <c r="A3" s="437" t="s">
        <v>14</v>
      </c>
      <c r="B3" s="450" t="s">
        <v>21</v>
      </c>
      <c r="C3" s="184"/>
      <c r="D3" s="184"/>
      <c r="E3" s="1238"/>
      <c r="F3" s="450" t="s">
        <v>418</v>
      </c>
      <c r="G3" s="184"/>
      <c r="H3" s="184"/>
      <c r="I3" s="185"/>
      <c r="J3" s="80"/>
      <c r="K3" s="80"/>
      <c r="L3" s="80"/>
      <c r="M3" s="80"/>
      <c r="N3" s="80"/>
      <c r="O3" s="80"/>
      <c r="P3" s="80"/>
      <c r="Q3" s="80"/>
      <c r="R3" s="80"/>
      <c r="S3" s="80"/>
      <c r="T3" s="80"/>
      <c r="U3" s="80"/>
      <c r="V3" s="80"/>
      <c r="W3" s="80"/>
      <c r="X3" s="80"/>
      <c r="Y3" s="80"/>
      <c r="Z3" s="80"/>
    </row>
    <row r="4" spans="1:26" ht="3" customHeight="1" x14ac:dyDescent="0.2">
      <c r="A4" s="436"/>
      <c r="B4" s="152"/>
      <c r="C4" s="35"/>
      <c r="D4" s="35"/>
      <c r="E4" s="1239"/>
      <c r="F4" s="152"/>
      <c r="G4" s="35"/>
      <c r="H4" s="35"/>
      <c r="I4" s="36"/>
      <c r="J4" s="80"/>
      <c r="K4" s="80"/>
      <c r="L4" s="80"/>
      <c r="M4" s="80"/>
      <c r="N4" s="80"/>
      <c r="O4" s="80"/>
      <c r="P4" s="80"/>
      <c r="Q4" s="80"/>
      <c r="R4" s="80"/>
      <c r="S4" s="80"/>
      <c r="T4" s="80"/>
      <c r="U4" s="80"/>
      <c r="V4" s="80"/>
      <c r="W4" s="80"/>
      <c r="X4" s="80"/>
      <c r="Y4" s="80"/>
      <c r="Z4" s="80"/>
    </row>
    <row r="5" spans="1:26" ht="21" customHeight="1" x14ac:dyDescent="0.2">
      <c r="A5" s="438" t="s">
        <v>84</v>
      </c>
      <c r="B5" s="87"/>
      <c r="C5" s="87"/>
      <c r="D5" s="87"/>
      <c r="E5" s="1240"/>
      <c r="F5" s="87"/>
      <c r="G5" s="87"/>
      <c r="H5" s="87"/>
      <c r="I5" s="93"/>
      <c r="J5" s="80"/>
      <c r="K5" s="80"/>
      <c r="L5" s="80"/>
      <c r="M5" s="80"/>
      <c r="N5" s="80"/>
      <c r="O5" s="80"/>
      <c r="P5" s="80"/>
      <c r="Q5" s="80"/>
      <c r="R5" s="80"/>
      <c r="S5" s="80"/>
      <c r="T5" s="80"/>
      <c r="U5" s="80"/>
      <c r="V5" s="80"/>
      <c r="W5" s="80"/>
      <c r="X5" s="80"/>
      <c r="Y5" s="80"/>
      <c r="Z5" s="80"/>
    </row>
    <row r="6" spans="1:26" ht="3" customHeight="1" x14ac:dyDescent="0.2">
      <c r="A6" s="439"/>
      <c r="B6" s="271"/>
      <c r="C6" s="88"/>
      <c r="D6" s="88"/>
      <c r="E6" s="1241"/>
      <c r="F6" s="271"/>
      <c r="G6" s="88"/>
      <c r="H6" s="88"/>
      <c r="I6" s="94"/>
      <c r="J6" s="80"/>
      <c r="K6" s="80"/>
      <c r="L6" s="80"/>
      <c r="M6" s="80"/>
      <c r="N6" s="80"/>
      <c r="O6" s="80"/>
      <c r="P6" s="80"/>
      <c r="Q6" s="80"/>
      <c r="R6" s="80"/>
      <c r="S6" s="80"/>
      <c r="T6" s="80"/>
      <c r="U6" s="80"/>
      <c r="V6" s="80"/>
      <c r="W6" s="80"/>
      <c r="X6" s="80"/>
      <c r="Y6" s="80"/>
      <c r="Z6" s="80"/>
    </row>
    <row r="7" spans="1:26" ht="21" customHeight="1" x14ac:dyDescent="0.2">
      <c r="A7" s="441" t="s">
        <v>15</v>
      </c>
      <c r="B7" s="151" t="s">
        <v>22</v>
      </c>
      <c r="C7" s="150" t="s">
        <v>23</v>
      </c>
      <c r="D7" s="150" t="s">
        <v>23</v>
      </c>
      <c r="E7" s="1242" t="s">
        <v>85</v>
      </c>
      <c r="F7" s="151" t="s">
        <v>414</v>
      </c>
      <c r="G7" s="150" t="s">
        <v>23</v>
      </c>
      <c r="H7" s="150" t="s">
        <v>23</v>
      </c>
      <c r="I7" s="141" t="s">
        <v>85</v>
      </c>
      <c r="J7" s="80"/>
      <c r="K7" s="80"/>
      <c r="L7" s="80"/>
      <c r="M7" s="80"/>
      <c r="N7" s="80"/>
      <c r="O7" s="80"/>
      <c r="P7" s="80"/>
      <c r="Q7" s="80"/>
      <c r="R7" s="80"/>
      <c r="S7" s="80"/>
      <c r="T7" s="80"/>
      <c r="U7" s="80"/>
      <c r="V7" s="80"/>
      <c r="W7" s="80"/>
      <c r="X7" s="80"/>
      <c r="Y7" s="80"/>
      <c r="Z7" s="80"/>
    </row>
    <row r="8" spans="1:26" ht="11.25" hidden="1" x14ac:dyDescent="0.2">
      <c r="A8" s="444"/>
      <c r="B8" s="451"/>
      <c r="C8" s="82"/>
      <c r="D8" s="82"/>
      <c r="E8" s="1243"/>
      <c r="F8" s="451"/>
      <c r="G8" s="82"/>
      <c r="H8" s="82"/>
      <c r="I8" s="96"/>
      <c r="J8" s="80"/>
      <c r="K8" s="80"/>
      <c r="L8" s="80"/>
      <c r="M8" s="80"/>
      <c r="N8" s="80"/>
      <c r="O8" s="80"/>
      <c r="P8" s="80"/>
      <c r="Q8" s="80"/>
      <c r="R8" s="80"/>
      <c r="S8" s="80"/>
      <c r="T8" s="80"/>
      <c r="U8" s="80"/>
      <c r="V8" s="80"/>
      <c r="W8" s="80"/>
      <c r="X8" s="80"/>
      <c r="Y8" s="80"/>
      <c r="Z8" s="80"/>
    </row>
    <row r="9" spans="1:26" ht="34.5" thickBot="1" x14ac:dyDescent="0.25">
      <c r="A9" s="460" t="s">
        <v>24</v>
      </c>
      <c r="B9" s="463" t="s">
        <v>25</v>
      </c>
      <c r="C9" s="463" t="s">
        <v>26</v>
      </c>
      <c r="D9" s="463" t="s">
        <v>74</v>
      </c>
      <c r="E9" s="1244" t="s">
        <v>27</v>
      </c>
      <c r="F9" s="463" t="s">
        <v>25</v>
      </c>
      <c r="G9" s="463" t="s">
        <v>26</v>
      </c>
      <c r="H9" s="463" t="s">
        <v>74</v>
      </c>
      <c r="I9" s="464" t="s">
        <v>27</v>
      </c>
      <c r="J9" s="83"/>
      <c r="K9" s="83"/>
      <c r="L9" s="83"/>
      <c r="M9" s="83"/>
      <c r="N9" s="83"/>
      <c r="O9" s="83"/>
      <c r="P9" s="83"/>
      <c r="Q9" s="83"/>
      <c r="R9" s="83"/>
      <c r="S9" s="83"/>
      <c r="T9" s="83"/>
      <c r="U9" s="83"/>
      <c r="V9" s="83"/>
      <c r="W9" s="83"/>
      <c r="X9" s="83"/>
      <c r="Y9" s="83"/>
      <c r="Z9" s="83"/>
    </row>
    <row r="10" spans="1:26" ht="12.75" customHeight="1" x14ac:dyDescent="0.2">
      <c r="A10" s="453">
        <v>1994.01</v>
      </c>
      <c r="B10" s="452">
        <v>99.474847765638458</v>
      </c>
      <c r="C10" s="97"/>
      <c r="D10" s="97"/>
      <c r="E10" s="1248">
        <v>0</v>
      </c>
      <c r="F10" s="452">
        <v>86.264650291166205</v>
      </c>
      <c r="G10" s="97"/>
      <c r="H10" s="97"/>
      <c r="I10" s="449">
        <v>0</v>
      </c>
      <c r="J10" s="84"/>
      <c r="K10" s="84"/>
      <c r="L10" s="84"/>
      <c r="M10" s="84"/>
      <c r="N10" s="84"/>
      <c r="O10" s="84"/>
      <c r="P10" s="84"/>
      <c r="Q10" s="84"/>
      <c r="R10" s="84"/>
      <c r="S10" s="84"/>
      <c r="T10" s="84"/>
      <c r="U10" s="84"/>
      <c r="V10" s="84"/>
      <c r="W10" s="84"/>
      <c r="X10" s="84"/>
      <c r="Y10" s="84"/>
      <c r="Z10" s="84"/>
    </row>
    <row r="11" spans="1:26" ht="12.75" customHeight="1" x14ac:dyDescent="0.2">
      <c r="A11" s="453">
        <v>1994.02</v>
      </c>
      <c r="B11" s="85">
        <v>98.945950442410663</v>
      </c>
      <c r="C11" s="99">
        <f>B11/B10-1</f>
        <v>-5.3168950253019709E-3</v>
      </c>
      <c r="D11" s="100"/>
      <c r="E11" s="1245">
        <v>0</v>
      </c>
      <c r="F11" s="85">
        <v>86.570106412132489</v>
      </c>
      <c r="G11" s="99">
        <f>F11/F10-1</f>
        <v>3.540918788116354E-3</v>
      </c>
      <c r="H11" s="100"/>
      <c r="I11" s="98">
        <v>0</v>
      </c>
      <c r="J11" s="84"/>
      <c r="K11" s="84"/>
      <c r="L11" s="84"/>
      <c r="M11" s="84"/>
      <c r="N11" s="84"/>
      <c r="O11" s="84"/>
      <c r="P11" s="84"/>
      <c r="Q11" s="84"/>
      <c r="R11" s="84"/>
      <c r="S11" s="84"/>
      <c r="T11" s="84"/>
      <c r="U11" s="84"/>
      <c r="V11" s="84"/>
      <c r="W11" s="84"/>
      <c r="X11" s="84"/>
      <c r="Y11" s="84"/>
      <c r="Z11" s="84"/>
    </row>
    <row r="12" spans="1:26" ht="12.75" customHeight="1" x14ac:dyDescent="0.2">
      <c r="A12" s="453">
        <v>1994.03</v>
      </c>
      <c r="B12" s="85">
        <v>99.230002745264443</v>
      </c>
      <c r="C12" s="101">
        <f>B12/B11-1</f>
        <v>2.8707824987654895E-3</v>
      </c>
      <c r="D12" s="100"/>
      <c r="E12" s="1245">
        <v>0</v>
      </c>
      <c r="F12" s="85">
        <v>86.966273152981628</v>
      </c>
      <c r="G12" s="101">
        <f>F12/F11-1</f>
        <v>4.5762533658342264E-3</v>
      </c>
      <c r="H12" s="100"/>
      <c r="I12" s="98">
        <v>0</v>
      </c>
      <c r="J12" s="84"/>
      <c r="K12" s="84"/>
      <c r="L12" s="84"/>
      <c r="M12" s="84"/>
      <c r="N12" s="84"/>
      <c r="O12" s="84"/>
      <c r="P12" s="84"/>
      <c r="Q12" s="84"/>
      <c r="R12" s="84"/>
      <c r="S12" s="84"/>
      <c r="T12" s="84"/>
      <c r="U12" s="84"/>
      <c r="V12" s="84"/>
      <c r="W12" s="84"/>
      <c r="X12" s="84"/>
      <c r="Y12" s="84"/>
      <c r="Z12" s="84"/>
    </row>
    <row r="13" spans="1:26" ht="12.75" customHeight="1" x14ac:dyDescent="0.2">
      <c r="A13" s="453">
        <v>1994.04</v>
      </c>
      <c r="B13" s="85">
        <v>99.465080565587158</v>
      </c>
      <c r="C13" s="101">
        <f t="shared" ref="C13:C76" si="0">B13/B12-1</f>
        <v>2.3690195890269106E-3</v>
      </c>
      <c r="D13" s="100"/>
      <c r="E13" s="1245">
        <v>0</v>
      </c>
      <c r="F13" s="85">
        <v>87.566181997445611</v>
      </c>
      <c r="G13" s="101">
        <f t="shared" ref="G13:G76" si="1">F13/F12-1</f>
        <v>6.8981781409522824E-3</v>
      </c>
      <c r="H13" s="100"/>
      <c r="I13" s="98">
        <v>0</v>
      </c>
      <c r="J13" s="84"/>
      <c r="K13" s="84"/>
      <c r="L13" s="84"/>
      <c r="M13" s="84"/>
      <c r="N13" s="84"/>
      <c r="O13" s="84"/>
      <c r="P13" s="84"/>
      <c r="Q13" s="84"/>
      <c r="R13" s="84"/>
      <c r="S13" s="84"/>
      <c r="T13" s="84"/>
      <c r="U13" s="84"/>
      <c r="V13" s="84"/>
      <c r="W13" s="84"/>
      <c r="X13" s="84"/>
      <c r="Y13" s="84"/>
      <c r="Z13" s="84"/>
    </row>
    <row r="14" spans="1:26" ht="12.75" customHeight="1" x14ac:dyDescent="0.2">
      <c r="A14" s="453">
        <v>1994.05</v>
      </c>
      <c r="B14" s="85">
        <v>99.891989916538279</v>
      </c>
      <c r="C14" s="101">
        <f t="shared" si="0"/>
        <v>4.292052532643531E-3</v>
      </c>
      <c r="D14" s="100"/>
      <c r="E14" s="1245">
        <v>0</v>
      </c>
      <c r="F14" s="85">
        <v>87.863801764296198</v>
      </c>
      <c r="G14" s="101">
        <f t="shared" si="1"/>
        <v>3.3987980298064713E-3</v>
      </c>
      <c r="H14" s="100"/>
      <c r="I14" s="98">
        <v>0</v>
      </c>
      <c r="J14" s="84"/>
      <c r="K14" s="84"/>
      <c r="L14" s="84"/>
      <c r="M14" s="84"/>
      <c r="N14" s="84"/>
      <c r="O14" s="84"/>
      <c r="P14" s="84"/>
      <c r="Q14" s="84"/>
      <c r="R14" s="84"/>
      <c r="S14" s="84"/>
      <c r="T14" s="84"/>
      <c r="U14" s="84"/>
      <c r="V14" s="84"/>
      <c r="W14" s="84"/>
      <c r="X14" s="84"/>
      <c r="Y14" s="84"/>
      <c r="Z14" s="84"/>
    </row>
    <row r="15" spans="1:26" ht="12.75" customHeight="1" x14ac:dyDescent="0.2">
      <c r="A15" s="453">
        <v>1994.06</v>
      </c>
      <c r="B15" s="85">
        <v>100.03029003949092</v>
      </c>
      <c r="C15" s="101">
        <f t="shared" si="0"/>
        <v>1.3844966254872304E-3</v>
      </c>
      <c r="D15" s="100"/>
      <c r="E15" s="1245">
        <v>0</v>
      </c>
      <c r="F15" s="85">
        <v>87.911518044813988</v>
      </c>
      <c r="G15" s="101">
        <f t="shared" si="1"/>
        <v>5.4307097530092996E-4</v>
      </c>
      <c r="H15" s="100"/>
      <c r="I15" s="98">
        <v>0</v>
      </c>
      <c r="J15" s="84"/>
      <c r="K15" s="84"/>
      <c r="L15" s="84"/>
      <c r="M15" s="84"/>
      <c r="N15" s="84"/>
      <c r="O15" s="84"/>
      <c r="P15" s="84"/>
      <c r="Q15" s="84"/>
      <c r="R15" s="84"/>
      <c r="S15" s="84"/>
      <c r="T15" s="84"/>
      <c r="U15" s="84"/>
      <c r="V15" s="84"/>
      <c r="W15" s="84"/>
      <c r="X15" s="84"/>
      <c r="Y15" s="84"/>
      <c r="Z15" s="84"/>
    </row>
    <row r="16" spans="1:26" ht="12.75" customHeight="1" x14ac:dyDescent="0.2">
      <c r="A16" s="453">
        <v>1994.07</v>
      </c>
      <c r="B16" s="85">
        <v>100.21418623939661</v>
      </c>
      <c r="C16" s="101">
        <f t="shared" si="0"/>
        <v>1.8384051454123362E-3</v>
      </c>
      <c r="D16" s="100"/>
      <c r="E16" s="1245">
        <v>0</v>
      </c>
      <c r="F16" s="85">
        <v>87.980446975561023</v>
      </c>
      <c r="G16" s="101">
        <f t="shared" si="1"/>
        <v>7.8407166978844423E-4</v>
      </c>
      <c r="H16" s="100"/>
      <c r="I16" s="98">
        <v>0</v>
      </c>
      <c r="J16" s="84"/>
      <c r="K16" s="84"/>
      <c r="L16" s="84"/>
      <c r="M16" s="84"/>
      <c r="N16" s="84"/>
      <c r="O16" s="84"/>
      <c r="P16" s="84"/>
      <c r="Q16" s="84"/>
      <c r="R16" s="84"/>
      <c r="S16" s="84"/>
      <c r="T16" s="84"/>
      <c r="U16" s="84"/>
      <c r="V16" s="84"/>
      <c r="W16" s="84"/>
      <c r="X16" s="84"/>
      <c r="Y16" s="84"/>
      <c r="Z16" s="84"/>
    </row>
    <row r="17" spans="1:26" ht="12.75" customHeight="1" x14ac:dyDescent="0.2">
      <c r="A17" s="453">
        <v>1994.08</v>
      </c>
      <c r="B17" s="85">
        <v>99.579847905384099</v>
      </c>
      <c r="C17" s="101">
        <f t="shared" si="0"/>
        <v>-6.3298257244455147E-3</v>
      </c>
      <c r="D17" s="100"/>
      <c r="E17" s="1245">
        <v>0</v>
      </c>
      <c r="F17" s="85">
        <v>88.168810544677584</v>
      </c>
      <c r="G17" s="101">
        <f t="shared" si="1"/>
        <v>2.1409708133091065E-3</v>
      </c>
      <c r="H17" s="100"/>
      <c r="I17" s="98">
        <v>0</v>
      </c>
      <c r="J17" s="84"/>
      <c r="K17" s="84"/>
      <c r="L17" s="84"/>
      <c r="M17" s="84"/>
      <c r="N17" s="84"/>
      <c r="O17" s="84"/>
      <c r="P17" s="84"/>
      <c r="Q17" s="84"/>
      <c r="R17" s="84"/>
      <c r="S17" s="84"/>
      <c r="T17" s="84"/>
      <c r="U17" s="84"/>
      <c r="V17" s="84"/>
      <c r="W17" s="84"/>
      <c r="X17" s="84"/>
      <c r="Y17" s="84"/>
      <c r="Z17" s="84"/>
    </row>
    <row r="18" spans="1:26" ht="12.75" customHeight="1" x14ac:dyDescent="0.2">
      <c r="A18" s="453">
        <v>1994.09</v>
      </c>
      <c r="B18" s="85">
        <v>100.6185764648238</v>
      </c>
      <c r="C18" s="101">
        <f t="shared" si="0"/>
        <v>1.0431112130505182E-2</v>
      </c>
      <c r="D18" s="100"/>
      <c r="E18" s="1245">
        <v>0</v>
      </c>
      <c r="F18" s="85">
        <v>88.522513589488</v>
      </c>
      <c r="G18" s="101">
        <f t="shared" si="1"/>
        <v>4.0116572133088724E-3</v>
      </c>
      <c r="H18" s="100"/>
      <c r="I18" s="98">
        <v>0</v>
      </c>
      <c r="J18" s="84"/>
      <c r="K18" s="84"/>
      <c r="L18" s="84"/>
      <c r="M18" s="84"/>
      <c r="N18" s="84"/>
      <c r="O18" s="84"/>
      <c r="P18" s="84"/>
      <c r="Q18" s="84"/>
      <c r="R18" s="84"/>
      <c r="S18" s="84"/>
      <c r="T18" s="84"/>
      <c r="U18" s="84"/>
      <c r="V18" s="84"/>
      <c r="W18" s="84"/>
      <c r="X18" s="84"/>
      <c r="Y18" s="84"/>
      <c r="Z18" s="84"/>
    </row>
    <row r="19" spans="1:26" ht="12.75" customHeight="1" x14ac:dyDescent="0.2">
      <c r="A19" s="453">
        <v>1994.1</v>
      </c>
      <c r="B19" s="85">
        <v>101.06553150638823</v>
      </c>
      <c r="C19" s="101">
        <f t="shared" si="0"/>
        <v>4.4420727987608544E-3</v>
      </c>
      <c r="D19" s="100"/>
      <c r="E19" s="1245">
        <v>0</v>
      </c>
      <c r="F19" s="85">
        <v>88.808658538032873</v>
      </c>
      <c r="G19" s="101">
        <f t="shared" si="1"/>
        <v>3.2324539480637071E-3</v>
      </c>
      <c r="H19" s="100"/>
      <c r="I19" s="98">
        <v>0</v>
      </c>
      <c r="J19" s="84"/>
      <c r="K19" s="84"/>
      <c r="L19" s="84"/>
      <c r="M19" s="84"/>
      <c r="N19" s="84"/>
      <c r="O19" s="84"/>
      <c r="P19" s="84"/>
      <c r="Q19" s="84"/>
      <c r="R19" s="84"/>
      <c r="S19" s="84"/>
      <c r="T19" s="84"/>
      <c r="U19" s="84"/>
      <c r="V19" s="84"/>
      <c r="W19" s="84"/>
      <c r="X19" s="84"/>
      <c r="Y19" s="84"/>
      <c r="Z19" s="84"/>
    </row>
    <row r="20" spans="1:26" ht="12.75" customHeight="1" x14ac:dyDescent="0.2">
      <c r="A20" s="453">
        <v>1994.11</v>
      </c>
      <c r="B20" s="85">
        <v>100.89253054674104</v>
      </c>
      <c r="C20" s="101">
        <f t="shared" si="0"/>
        <v>-1.7117701462465718E-3</v>
      </c>
      <c r="D20" s="100"/>
      <c r="E20" s="1245">
        <v>0</v>
      </c>
      <c r="F20" s="85">
        <v>88.783671849162857</v>
      </c>
      <c r="G20" s="101">
        <f t="shared" si="1"/>
        <v>-2.8135419768016146E-4</v>
      </c>
      <c r="H20" s="100"/>
      <c r="I20" s="98">
        <v>1</v>
      </c>
      <c r="J20" s="84"/>
      <c r="K20" s="84"/>
      <c r="L20" s="84"/>
      <c r="M20" s="84"/>
      <c r="N20" s="84"/>
      <c r="O20" s="84"/>
      <c r="P20" s="84"/>
      <c r="Q20" s="84"/>
      <c r="R20" s="84"/>
      <c r="S20" s="84"/>
      <c r="T20" s="84"/>
      <c r="U20" s="84"/>
      <c r="V20" s="84"/>
      <c r="W20" s="84"/>
      <c r="X20" s="84"/>
      <c r="Y20" s="84"/>
      <c r="Z20" s="84"/>
    </row>
    <row r="21" spans="1:26" ht="12.75" customHeight="1" x14ac:dyDescent="0.2">
      <c r="A21" s="453">
        <v>1994.12</v>
      </c>
      <c r="B21" s="85">
        <v>100.59116586233627</v>
      </c>
      <c r="C21" s="101">
        <f t="shared" si="0"/>
        <v>-2.9869870720029557E-3</v>
      </c>
      <c r="D21" s="100"/>
      <c r="E21" s="1245">
        <v>1</v>
      </c>
      <c r="F21" s="85">
        <v>88.579690649968128</v>
      </c>
      <c r="G21" s="101">
        <f t="shared" si="1"/>
        <v>-2.2975080321219199E-3</v>
      </c>
      <c r="H21" s="100"/>
      <c r="I21" s="98">
        <v>1</v>
      </c>
      <c r="J21" s="84"/>
      <c r="K21" s="84"/>
      <c r="L21" s="84"/>
      <c r="M21" s="84"/>
      <c r="N21" s="84"/>
      <c r="O21" s="84"/>
      <c r="P21" s="84"/>
      <c r="Q21" s="84"/>
      <c r="R21" s="84"/>
      <c r="S21" s="84"/>
      <c r="T21" s="84"/>
      <c r="U21" s="84"/>
      <c r="V21" s="84"/>
      <c r="W21" s="84"/>
      <c r="X21" s="84"/>
      <c r="Y21" s="84"/>
      <c r="Z21" s="84"/>
    </row>
    <row r="22" spans="1:26" ht="12.75" customHeight="1" x14ac:dyDescent="0.2">
      <c r="A22" s="453">
        <v>1995.01</v>
      </c>
      <c r="B22" s="85">
        <v>99.813785442109548</v>
      </c>
      <c r="C22" s="101">
        <f t="shared" si="0"/>
        <v>-7.7281182056344599E-3</v>
      </c>
      <c r="D22" s="99">
        <f>B22/B10-1</f>
        <v>3.4072701198761823E-3</v>
      </c>
      <c r="E22" s="1245">
        <v>1</v>
      </c>
      <c r="F22" s="85">
        <v>87.979573834212005</v>
      </c>
      <c r="G22" s="101">
        <f t="shared" si="1"/>
        <v>-6.7748804647280725E-3</v>
      </c>
      <c r="H22" s="99">
        <f>F22/F10-1</f>
        <v>1.9879794762483582E-2</v>
      </c>
      <c r="I22" s="98">
        <v>1</v>
      </c>
      <c r="J22" s="84"/>
      <c r="K22" s="84"/>
      <c r="L22" s="84"/>
      <c r="M22" s="84"/>
      <c r="N22" s="84"/>
      <c r="O22" s="84"/>
      <c r="P22" s="84"/>
      <c r="Q22" s="84"/>
      <c r="R22" s="84"/>
      <c r="S22" s="84"/>
      <c r="T22" s="84"/>
      <c r="U22" s="84"/>
      <c r="V22" s="84"/>
      <c r="W22" s="84"/>
      <c r="X22" s="84"/>
      <c r="Y22" s="84"/>
      <c r="Z22" s="84"/>
    </row>
    <row r="23" spans="1:26" ht="12.75" customHeight="1" x14ac:dyDescent="0.2">
      <c r="A23" s="453">
        <v>1995.02</v>
      </c>
      <c r="B23" s="85">
        <v>98.75065872623054</v>
      </c>
      <c r="C23" s="101">
        <f t="shared" si="0"/>
        <v>-1.0651101059538592E-2</v>
      </c>
      <c r="D23" s="101">
        <f>B23/B11-1</f>
        <v>-1.9737211609663907E-3</v>
      </c>
      <c r="E23" s="1245">
        <v>1</v>
      </c>
      <c r="F23" s="85">
        <v>87.231717155801178</v>
      </c>
      <c r="G23" s="101">
        <f t="shared" si="1"/>
        <v>-8.5003444074426282E-3</v>
      </c>
      <c r="H23" s="101">
        <f>F23/F11-1</f>
        <v>7.6424850458074456E-3</v>
      </c>
      <c r="I23" s="98">
        <v>1</v>
      </c>
      <c r="J23" s="84"/>
      <c r="K23" s="84"/>
      <c r="L23" s="84"/>
      <c r="M23" s="84"/>
      <c r="N23" s="84"/>
      <c r="O23" s="84"/>
      <c r="P23" s="84"/>
      <c r="Q23" s="84"/>
      <c r="R23" s="84"/>
      <c r="S23" s="84"/>
      <c r="T23" s="84"/>
      <c r="U23" s="84"/>
      <c r="V23" s="84"/>
      <c r="W23" s="84"/>
      <c r="X23" s="84"/>
      <c r="Y23" s="84"/>
      <c r="Z23" s="84"/>
    </row>
    <row r="24" spans="1:26" ht="12.75" customHeight="1" x14ac:dyDescent="0.2">
      <c r="A24" s="453">
        <v>1995.03</v>
      </c>
      <c r="B24" s="85">
        <v>97.377556989982295</v>
      </c>
      <c r="C24" s="101">
        <f t="shared" si="0"/>
        <v>-1.3904734955287101E-2</v>
      </c>
      <c r="D24" s="101">
        <f t="shared" ref="D24:D87" si="2">B24/B12-1</f>
        <v>-1.866820219724874E-2</v>
      </c>
      <c r="E24" s="1245">
        <v>1</v>
      </c>
      <c r="F24" s="85">
        <v>86.113528315961091</v>
      </c>
      <c r="G24" s="101">
        <f t="shared" si="1"/>
        <v>-1.2818604015818358E-2</v>
      </c>
      <c r="H24" s="101">
        <f t="shared" ref="H24:H87" si="3">F24/F12-1</f>
        <v>-9.8054660284278006E-3</v>
      </c>
      <c r="I24" s="98">
        <v>1</v>
      </c>
      <c r="J24" s="84"/>
      <c r="K24" s="84"/>
      <c r="L24" s="84"/>
      <c r="M24" s="84"/>
      <c r="N24" s="84"/>
      <c r="O24" s="84"/>
      <c r="P24" s="84"/>
      <c r="Q24" s="84"/>
      <c r="R24" s="84"/>
      <c r="S24" s="84"/>
      <c r="T24" s="84"/>
      <c r="U24" s="84"/>
      <c r="V24" s="84"/>
      <c r="W24" s="84"/>
      <c r="X24" s="84"/>
      <c r="Y24" s="84"/>
      <c r="Z24" s="84"/>
    </row>
    <row r="25" spans="1:26" ht="12.75" customHeight="1" x14ac:dyDescent="0.2">
      <c r="A25" s="453">
        <v>1995.04</v>
      </c>
      <c r="B25" s="85">
        <v>96.015696019063114</v>
      </c>
      <c r="C25" s="101">
        <f t="shared" si="0"/>
        <v>-1.398536801512984E-2</v>
      </c>
      <c r="D25" s="101">
        <f t="shared" si="2"/>
        <v>-3.4679352059133195E-2</v>
      </c>
      <c r="E25" s="1245">
        <v>1</v>
      </c>
      <c r="F25" s="85">
        <v>85.016737015650477</v>
      </c>
      <c r="G25" s="101">
        <f t="shared" si="1"/>
        <v>-1.2736573704033471E-2</v>
      </c>
      <c r="H25" s="101">
        <f t="shared" si="3"/>
        <v>-2.9114492874309672E-2</v>
      </c>
      <c r="I25" s="98">
        <v>1</v>
      </c>
      <c r="J25" s="84"/>
      <c r="K25" s="84"/>
      <c r="L25" s="84"/>
      <c r="M25" s="84"/>
      <c r="N25" s="84"/>
      <c r="O25" s="84"/>
      <c r="P25" s="84"/>
      <c r="Q25" s="84"/>
      <c r="R25" s="84"/>
      <c r="S25" s="84"/>
      <c r="T25" s="84"/>
      <c r="U25" s="84"/>
      <c r="V25" s="84"/>
      <c r="W25" s="84"/>
      <c r="X25" s="84"/>
      <c r="Y25" s="84"/>
      <c r="Z25" s="84"/>
    </row>
    <row r="26" spans="1:26" ht="12.75" customHeight="1" x14ac:dyDescent="0.2">
      <c r="A26" s="453">
        <v>1995.05</v>
      </c>
      <c r="B26" s="85">
        <v>95.080427786061037</v>
      </c>
      <c r="C26" s="101">
        <f t="shared" si="0"/>
        <v>-9.7407848068548075E-3</v>
      </c>
      <c r="D26" s="101">
        <f t="shared" si="2"/>
        <v>-4.8167647220737075E-2</v>
      </c>
      <c r="E26" s="1245">
        <v>1</v>
      </c>
      <c r="F26" s="85">
        <v>84.074436179198116</v>
      </c>
      <c r="G26" s="101">
        <f t="shared" si="1"/>
        <v>-1.1083709743869519E-2</v>
      </c>
      <c r="H26" s="101">
        <f t="shared" si="3"/>
        <v>-4.3127721644272254E-2</v>
      </c>
      <c r="I26" s="98">
        <v>1</v>
      </c>
      <c r="J26" s="84"/>
      <c r="K26" s="84"/>
      <c r="L26" s="84"/>
      <c r="M26" s="84"/>
      <c r="N26" s="84"/>
      <c r="O26" s="84"/>
      <c r="P26" s="84"/>
      <c r="Q26" s="84"/>
      <c r="R26" s="84"/>
      <c r="S26" s="84"/>
      <c r="T26" s="84"/>
      <c r="U26" s="84"/>
      <c r="V26" s="84"/>
      <c r="W26" s="84"/>
      <c r="X26" s="84"/>
      <c r="Y26" s="84"/>
      <c r="Z26" s="84"/>
    </row>
    <row r="27" spans="1:26" ht="12.75" customHeight="1" x14ac:dyDescent="0.2">
      <c r="A27" s="453">
        <v>1995.06</v>
      </c>
      <c r="B27" s="85">
        <v>94.652989628928893</v>
      </c>
      <c r="C27" s="101">
        <f t="shared" si="0"/>
        <v>-4.4955430584927569E-3</v>
      </c>
      <c r="D27" s="101">
        <f t="shared" si="2"/>
        <v>-5.3756721173547795E-2</v>
      </c>
      <c r="E27" s="1245">
        <v>1</v>
      </c>
      <c r="F27" s="85">
        <v>83.33554316629197</v>
      </c>
      <c r="G27" s="101">
        <f t="shared" si="1"/>
        <v>-8.7885574555772727E-3</v>
      </c>
      <c r="H27" s="101">
        <f t="shared" si="3"/>
        <v>-5.2052051657091813E-2</v>
      </c>
      <c r="I27" s="98">
        <v>1</v>
      </c>
      <c r="J27" s="84"/>
      <c r="K27" s="84"/>
      <c r="L27" s="84"/>
      <c r="M27" s="84"/>
      <c r="N27" s="84"/>
      <c r="O27" s="84"/>
      <c r="P27" s="84"/>
      <c r="Q27" s="84"/>
      <c r="R27" s="84"/>
      <c r="S27" s="84"/>
      <c r="T27" s="84"/>
      <c r="U27" s="84"/>
      <c r="V27" s="84"/>
      <c r="W27" s="84"/>
      <c r="X27" s="84"/>
      <c r="Y27" s="84"/>
      <c r="Z27" s="84"/>
    </row>
    <row r="28" spans="1:26" ht="12.75" customHeight="1" x14ac:dyDescent="0.2">
      <c r="A28" s="453">
        <v>1995.07</v>
      </c>
      <c r="B28" s="85">
        <v>93.869620618985536</v>
      </c>
      <c r="C28" s="101">
        <f t="shared" si="0"/>
        <v>-8.2762204660880023E-3</v>
      </c>
      <c r="D28" s="101">
        <f t="shared" si="2"/>
        <v>-6.3310054778620506E-2</v>
      </c>
      <c r="E28" s="1245">
        <v>1</v>
      </c>
      <c r="F28" s="85">
        <v>82.719840727371619</v>
      </c>
      <c r="G28" s="101">
        <f t="shared" si="1"/>
        <v>-7.3882333459055483E-3</v>
      </c>
      <c r="H28" s="101">
        <f t="shared" si="3"/>
        <v>-5.979290204845944E-2</v>
      </c>
      <c r="I28" s="98">
        <v>1</v>
      </c>
      <c r="J28" s="84"/>
      <c r="K28" s="84"/>
      <c r="L28" s="84"/>
      <c r="M28" s="84"/>
      <c r="N28" s="84"/>
      <c r="O28" s="84"/>
      <c r="P28" s="84"/>
      <c r="Q28" s="84"/>
      <c r="R28" s="84"/>
      <c r="S28" s="84"/>
      <c r="T28" s="84"/>
      <c r="U28" s="84"/>
      <c r="V28" s="84"/>
      <c r="W28" s="84"/>
      <c r="X28" s="84"/>
      <c r="Y28" s="84"/>
      <c r="Z28" s="84"/>
    </row>
    <row r="29" spans="1:26" ht="12.75" customHeight="1" x14ac:dyDescent="0.2">
      <c r="A29" s="453">
        <v>1995.08</v>
      </c>
      <c r="B29" s="85">
        <v>93.100695335270487</v>
      </c>
      <c r="C29" s="101">
        <f t="shared" si="0"/>
        <v>-8.1914178266054849E-3</v>
      </c>
      <c r="D29" s="101">
        <f t="shared" si="2"/>
        <v>-6.5064897229706431E-2</v>
      </c>
      <c r="E29" s="1245">
        <v>1</v>
      </c>
      <c r="F29" s="85">
        <v>82.466853076537262</v>
      </c>
      <c r="G29" s="101">
        <f t="shared" si="1"/>
        <v>-3.0583672382561433E-3</v>
      </c>
      <c r="H29" s="101">
        <f t="shared" si="3"/>
        <v>-6.4670912910308354E-2</v>
      </c>
      <c r="I29" s="98">
        <v>1</v>
      </c>
      <c r="J29" s="84"/>
      <c r="K29" s="84"/>
      <c r="L29" s="84"/>
      <c r="M29" s="84"/>
      <c r="N29" s="84"/>
      <c r="O29" s="84"/>
      <c r="P29" s="84"/>
      <c r="Q29" s="84"/>
      <c r="R29" s="84"/>
      <c r="S29" s="84"/>
      <c r="T29" s="84"/>
      <c r="U29" s="84"/>
      <c r="V29" s="84"/>
      <c r="W29" s="84"/>
      <c r="X29" s="84"/>
      <c r="Y29" s="84"/>
      <c r="Z29" s="84"/>
    </row>
    <row r="30" spans="1:26" ht="12.75" customHeight="1" x14ac:dyDescent="0.2">
      <c r="A30" s="453">
        <v>1995.09</v>
      </c>
      <c r="B30" s="85">
        <v>92.437118202084903</v>
      </c>
      <c r="C30" s="101">
        <f t="shared" si="0"/>
        <v>-7.1275206999897867E-3</v>
      </c>
      <c r="D30" s="101">
        <f t="shared" si="2"/>
        <v>-8.1311608156165227E-2</v>
      </c>
      <c r="E30" s="1245">
        <v>1</v>
      </c>
      <c r="F30" s="85">
        <v>82.423519422444144</v>
      </c>
      <c r="G30" s="101">
        <f t="shared" si="1"/>
        <v>-5.2546753606441676E-4</v>
      </c>
      <c r="H30" s="101">
        <f t="shared" si="3"/>
        <v>-6.8897661394107801E-2</v>
      </c>
      <c r="I30" s="98">
        <v>1</v>
      </c>
      <c r="J30" s="84"/>
      <c r="K30" s="84"/>
      <c r="L30" s="84"/>
      <c r="M30" s="84"/>
      <c r="N30" s="84"/>
      <c r="O30" s="84"/>
      <c r="P30" s="84"/>
      <c r="Q30" s="84"/>
      <c r="R30" s="84"/>
      <c r="S30" s="84"/>
      <c r="T30" s="84"/>
      <c r="U30" s="84"/>
      <c r="V30" s="84"/>
      <c r="W30" s="84"/>
      <c r="X30" s="84"/>
      <c r="Y30" s="84"/>
      <c r="Z30" s="84"/>
    </row>
    <row r="31" spans="1:26" ht="12.75" customHeight="1" x14ac:dyDescent="0.2">
      <c r="A31" s="453">
        <v>1995.1</v>
      </c>
      <c r="B31" s="85">
        <v>91.928048861314622</v>
      </c>
      <c r="C31" s="101">
        <f t="shared" si="0"/>
        <v>-5.5071961423263094E-3</v>
      </c>
      <c r="D31" s="101">
        <f t="shared" si="2"/>
        <v>-9.0411463818364624E-2</v>
      </c>
      <c r="E31" s="1245">
        <v>1</v>
      </c>
      <c r="F31" s="85">
        <v>82.452896435400945</v>
      </c>
      <c r="G31" s="101">
        <f t="shared" si="1"/>
        <v>3.5641541592323911E-4</v>
      </c>
      <c r="H31" s="101">
        <f t="shared" si="3"/>
        <v>-7.1566919343906465E-2</v>
      </c>
      <c r="I31" s="98">
        <v>0</v>
      </c>
      <c r="J31" s="84"/>
      <c r="K31" s="84"/>
      <c r="L31" s="84"/>
      <c r="M31" s="84"/>
      <c r="N31" s="84"/>
      <c r="O31" s="84"/>
      <c r="P31" s="84"/>
      <c r="Q31" s="84"/>
      <c r="R31" s="84"/>
      <c r="S31" s="84"/>
      <c r="T31" s="84"/>
      <c r="U31" s="84"/>
      <c r="V31" s="84"/>
      <c r="W31" s="84"/>
      <c r="X31" s="84"/>
      <c r="Y31" s="84"/>
      <c r="Z31" s="84"/>
    </row>
    <row r="32" spans="1:26" ht="12.75" customHeight="1" x14ac:dyDescent="0.2">
      <c r="A32" s="453">
        <v>1995.11</v>
      </c>
      <c r="B32" s="85">
        <v>91.590322727248818</v>
      </c>
      <c r="C32" s="101">
        <f t="shared" si="0"/>
        <v>-3.6738094438978353E-3</v>
      </c>
      <c r="D32" s="101">
        <f t="shared" si="2"/>
        <v>-9.2199172417255837E-2</v>
      </c>
      <c r="E32" s="1245">
        <v>1</v>
      </c>
      <c r="F32" s="85">
        <v>82.541087258355176</v>
      </c>
      <c r="G32" s="101">
        <f t="shared" si="1"/>
        <v>1.069590357245076E-3</v>
      </c>
      <c r="H32" s="101">
        <f t="shared" si="3"/>
        <v>-7.0312304737895848E-2</v>
      </c>
      <c r="I32" s="98">
        <v>0</v>
      </c>
      <c r="J32" s="84"/>
      <c r="K32" s="84"/>
      <c r="L32" s="84"/>
      <c r="M32" s="84"/>
      <c r="N32" s="84"/>
      <c r="O32" s="84"/>
      <c r="P32" s="84"/>
      <c r="Q32" s="84"/>
      <c r="R32" s="84"/>
      <c r="S32" s="84"/>
      <c r="T32" s="84"/>
      <c r="U32" s="84"/>
      <c r="V32" s="84"/>
      <c r="W32" s="84"/>
      <c r="X32" s="84"/>
      <c r="Y32" s="84"/>
      <c r="Z32" s="84"/>
    </row>
    <row r="33" spans="1:26" ht="12.75" customHeight="1" x14ac:dyDescent="0.2">
      <c r="A33" s="453">
        <v>1995.12</v>
      </c>
      <c r="B33" s="85">
        <v>91.373128809896002</v>
      </c>
      <c r="C33" s="101">
        <f t="shared" si="0"/>
        <v>-2.3713631624555642E-3</v>
      </c>
      <c r="D33" s="101">
        <f t="shared" si="2"/>
        <v>-9.1638634202287572E-2</v>
      </c>
      <c r="E33" s="1245">
        <v>1</v>
      </c>
      <c r="F33" s="85">
        <v>82.711894377438782</v>
      </c>
      <c r="G33" s="101">
        <f t="shared" si="1"/>
        <v>2.0693587249338563E-3</v>
      </c>
      <c r="H33" s="101">
        <f t="shared" si="3"/>
        <v>-6.6243133493393613E-2</v>
      </c>
      <c r="I33" s="98">
        <v>0</v>
      </c>
      <c r="J33" s="84"/>
      <c r="K33" s="84"/>
      <c r="L33" s="84"/>
      <c r="M33" s="84"/>
      <c r="N33" s="84"/>
      <c r="O33" s="84"/>
      <c r="P33" s="84"/>
      <c r="Q33" s="84"/>
      <c r="R33" s="84"/>
      <c r="S33" s="84"/>
      <c r="T33" s="84"/>
      <c r="U33" s="84"/>
      <c r="V33" s="84"/>
      <c r="W33" s="84"/>
      <c r="X33" s="84"/>
      <c r="Y33" s="84"/>
      <c r="Z33" s="84"/>
    </row>
    <row r="34" spans="1:26" ht="12.75" customHeight="1" x14ac:dyDescent="0.2">
      <c r="A34" s="453">
        <v>1996.01</v>
      </c>
      <c r="B34" s="85">
        <v>92.139341452002952</v>
      </c>
      <c r="C34" s="101">
        <f t="shared" si="0"/>
        <v>8.385535792487353E-3</v>
      </c>
      <c r="D34" s="101">
        <f t="shared" si="2"/>
        <v>-7.6887615834965506E-2</v>
      </c>
      <c r="E34" s="1245">
        <v>0</v>
      </c>
      <c r="F34" s="85">
        <v>83.212701323131668</v>
      </c>
      <c r="G34" s="101">
        <f t="shared" si="1"/>
        <v>6.0548358789553891E-3</v>
      </c>
      <c r="H34" s="101">
        <f t="shared" si="3"/>
        <v>-5.4181582193873701E-2</v>
      </c>
      <c r="I34" s="98">
        <v>0</v>
      </c>
      <c r="J34" s="84"/>
      <c r="K34" s="84"/>
      <c r="L34" s="84"/>
      <c r="M34" s="84"/>
      <c r="N34" s="84"/>
      <c r="O34" s="84"/>
      <c r="P34" s="84"/>
      <c r="Q34" s="84"/>
      <c r="R34" s="84"/>
      <c r="S34" s="84"/>
      <c r="T34" s="84"/>
      <c r="U34" s="84"/>
      <c r="V34" s="84"/>
      <c r="W34" s="84"/>
      <c r="X34" s="84"/>
      <c r="Y34" s="84"/>
      <c r="Z34" s="84"/>
    </row>
    <row r="35" spans="1:26" ht="12.75" customHeight="1" x14ac:dyDescent="0.2">
      <c r="A35" s="453">
        <v>1996.02</v>
      </c>
      <c r="B35" s="85">
        <v>93.327359083876786</v>
      </c>
      <c r="C35" s="101">
        <f t="shared" si="0"/>
        <v>1.2893706566078356E-2</v>
      </c>
      <c r="D35" s="101">
        <f t="shared" si="2"/>
        <v>-5.491912370315355E-2</v>
      </c>
      <c r="E35" s="1245">
        <v>0</v>
      </c>
      <c r="F35" s="85">
        <v>83.697105979986517</v>
      </c>
      <c r="G35" s="101">
        <f t="shared" si="1"/>
        <v>5.8212826786359084E-3</v>
      </c>
      <c r="H35" s="101">
        <f t="shared" si="3"/>
        <v>-4.0519793614765431E-2</v>
      </c>
      <c r="I35" s="98">
        <v>0</v>
      </c>
      <c r="J35" s="84"/>
      <c r="K35" s="84"/>
      <c r="L35" s="84"/>
      <c r="M35" s="84"/>
      <c r="N35" s="84"/>
      <c r="O35" s="84"/>
      <c r="P35" s="84"/>
      <c r="Q35" s="84"/>
      <c r="R35" s="84"/>
      <c r="S35" s="84"/>
      <c r="T35" s="84"/>
      <c r="U35" s="84"/>
      <c r="V35" s="84"/>
      <c r="W35" s="84"/>
      <c r="X35" s="84"/>
      <c r="Y35" s="84"/>
      <c r="Z35" s="84"/>
    </row>
    <row r="36" spans="1:26" ht="12.75" customHeight="1" x14ac:dyDescent="0.2">
      <c r="A36" s="453">
        <v>1996.03</v>
      </c>
      <c r="B36" s="85">
        <v>93.515171016037527</v>
      </c>
      <c r="C36" s="101">
        <f t="shared" si="0"/>
        <v>2.012399515044061E-3</v>
      </c>
      <c r="D36" s="101">
        <f t="shared" si="2"/>
        <v>-3.9664026222614224E-2</v>
      </c>
      <c r="E36" s="1245">
        <v>0</v>
      </c>
      <c r="F36" s="85">
        <v>84.631268080353706</v>
      </c>
      <c r="G36" s="101">
        <f t="shared" si="1"/>
        <v>1.1161223430957934E-2</v>
      </c>
      <c r="H36" s="101">
        <f t="shared" si="3"/>
        <v>-1.721286149336243E-2</v>
      </c>
      <c r="I36" s="98">
        <v>0</v>
      </c>
      <c r="J36" s="84"/>
      <c r="K36" s="84"/>
      <c r="L36" s="84"/>
      <c r="M36" s="84"/>
      <c r="N36" s="84"/>
      <c r="O36" s="84"/>
      <c r="P36" s="84"/>
      <c r="Q36" s="84"/>
      <c r="R36" s="84"/>
      <c r="S36" s="84"/>
      <c r="T36" s="84"/>
      <c r="U36" s="84"/>
      <c r="V36" s="84"/>
      <c r="W36" s="84"/>
      <c r="X36" s="84"/>
      <c r="Y36" s="84"/>
      <c r="Z36" s="84"/>
    </row>
    <row r="37" spans="1:26" ht="12.75" customHeight="1" x14ac:dyDescent="0.2">
      <c r="A37" s="453">
        <v>1996.04</v>
      </c>
      <c r="B37" s="85">
        <v>94.441477363664319</v>
      </c>
      <c r="C37" s="101">
        <f t="shared" si="0"/>
        <v>9.9054125396180748E-3</v>
      </c>
      <c r="D37" s="101">
        <f t="shared" si="2"/>
        <v>-1.6395430337621586E-2</v>
      </c>
      <c r="E37" s="1245">
        <v>0</v>
      </c>
      <c r="F37" s="85">
        <v>85.113918814866068</v>
      </c>
      <c r="G37" s="101">
        <f t="shared" si="1"/>
        <v>5.702983607123846E-3</v>
      </c>
      <c r="H37" s="101">
        <f t="shared" si="3"/>
        <v>1.1430902034936796E-3</v>
      </c>
      <c r="I37" s="98">
        <v>0</v>
      </c>
      <c r="J37" s="84"/>
      <c r="K37" s="84"/>
      <c r="L37" s="84"/>
      <c r="M37" s="84"/>
      <c r="N37" s="84"/>
      <c r="O37" s="84"/>
      <c r="P37" s="84"/>
      <c r="Q37" s="84"/>
      <c r="R37" s="84"/>
      <c r="S37" s="84"/>
      <c r="T37" s="84"/>
      <c r="U37" s="84"/>
      <c r="V37" s="84"/>
      <c r="W37" s="84"/>
      <c r="X37" s="84"/>
      <c r="Y37" s="84"/>
      <c r="Z37" s="84"/>
    </row>
    <row r="38" spans="1:26" ht="12.75" customHeight="1" x14ac:dyDescent="0.2">
      <c r="A38" s="453">
        <v>1996.05</v>
      </c>
      <c r="B38" s="85">
        <v>95.113783136739755</v>
      </c>
      <c r="C38" s="101">
        <f t="shared" si="0"/>
        <v>7.1187553587985786E-3</v>
      </c>
      <c r="D38" s="101">
        <f t="shared" si="2"/>
        <v>3.5081195420971767E-4</v>
      </c>
      <c r="E38" s="1245">
        <v>0</v>
      </c>
      <c r="F38" s="85">
        <v>85.493398069567235</v>
      </c>
      <c r="G38" s="101">
        <f t="shared" si="1"/>
        <v>4.4584864612635666E-3</v>
      </c>
      <c r="H38" s="101">
        <f t="shared" si="3"/>
        <v>1.6877447591140626E-2</v>
      </c>
      <c r="I38" s="98">
        <v>0</v>
      </c>
      <c r="J38" s="84"/>
      <c r="K38" s="84"/>
      <c r="L38" s="84"/>
      <c r="M38" s="84"/>
      <c r="N38" s="84"/>
      <c r="O38" s="84"/>
      <c r="P38" s="84"/>
      <c r="Q38" s="84"/>
      <c r="R38" s="84"/>
      <c r="S38" s="84"/>
      <c r="T38" s="84"/>
      <c r="U38" s="84"/>
      <c r="V38" s="84"/>
      <c r="W38" s="84"/>
      <c r="X38" s="84"/>
      <c r="Y38" s="84"/>
      <c r="Z38" s="84"/>
    </row>
    <row r="39" spans="1:26" ht="12.75" customHeight="1" x14ac:dyDescent="0.2">
      <c r="A39" s="453">
        <v>1996.06</v>
      </c>
      <c r="B39" s="85">
        <v>95.63180267634506</v>
      </c>
      <c r="C39" s="101">
        <f t="shared" si="0"/>
        <v>5.4463141147542693E-3</v>
      </c>
      <c r="D39" s="101">
        <f t="shared" si="2"/>
        <v>1.0341068478168847E-2</v>
      </c>
      <c r="E39" s="1245">
        <v>0</v>
      </c>
      <c r="F39" s="85">
        <v>85.999696214350223</v>
      </c>
      <c r="G39" s="101">
        <f t="shared" si="1"/>
        <v>5.9220730046429804E-3</v>
      </c>
      <c r="H39" s="101">
        <f t="shared" si="3"/>
        <v>3.1968988823197098E-2</v>
      </c>
      <c r="I39" s="98">
        <v>0</v>
      </c>
      <c r="J39" s="84"/>
      <c r="K39" s="84"/>
      <c r="L39" s="84"/>
      <c r="M39" s="84"/>
      <c r="N39" s="84"/>
      <c r="O39" s="84"/>
      <c r="P39" s="84"/>
      <c r="Q39" s="84"/>
      <c r="R39" s="84"/>
      <c r="S39" s="84"/>
      <c r="T39" s="84"/>
      <c r="U39" s="84"/>
      <c r="V39" s="84"/>
      <c r="W39" s="84"/>
      <c r="X39" s="84"/>
      <c r="Y39" s="84"/>
      <c r="Z39" s="84"/>
    </row>
    <row r="40" spans="1:26" ht="12.75" customHeight="1" x14ac:dyDescent="0.2">
      <c r="A40" s="453">
        <v>1996.07</v>
      </c>
      <c r="B40" s="85">
        <v>95.847380562709276</v>
      </c>
      <c r="C40" s="101">
        <f t="shared" si="0"/>
        <v>2.2542489039323321E-3</v>
      </c>
      <c r="D40" s="101">
        <f t="shared" si="2"/>
        <v>2.106922272277445E-2</v>
      </c>
      <c r="E40" s="1245">
        <v>0</v>
      </c>
      <c r="F40" s="85">
        <v>86.346226327382723</v>
      </c>
      <c r="G40" s="101">
        <f t="shared" si="1"/>
        <v>4.0294341525206612E-3</v>
      </c>
      <c r="H40" s="101">
        <f t="shared" si="3"/>
        <v>4.3839368743019635E-2</v>
      </c>
      <c r="I40" s="98">
        <v>0</v>
      </c>
      <c r="J40" s="84"/>
      <c r="K40" s="84"/>
      <c r="L40" s="84"/>
      <c r="M40" s="84"/>
      <c r="N40" s="84"/>
      <c r="O40" s="84"/>
      <c r="P40" s="84"/>
      <c r="Q40" s="84"/>
      <c r="R40" s="84"/>
      <c r="S40" s="84"/>
      <c r="T40" s="84"/>
      <c r="U40" s="84"/>
      <c r="V40" s="84"/>
      <c r="W40" s="84"/>
      <c r="X40" s="84"/>
      <c r="Y40" s="84"/>
      <c r="Z40" s="84"/>
    </row>
    <row r="41" spans="1:26" ht="12.75" customHeight="1" x14ac:dyDescent="0.2">
      <c r="A41" s="453">
        <v>1996.08</v>
      </c>
      <c r="B41" s="85">
        <v>96.845824459408675</v>
      </c>
      <c r="C41" s="101">
        <f t="shared" si="0"/>
        <v>1.0417018084768248E-2</v>
      </c>
      <c r="D41" s="101">
        <f t="shared" si="2"/>
        <v>4.0226650409552533E-2</v>
      </c>
      <c r="E41" s="1245">
        <v>0</v>
      </c>
      <c r="F41" s="85">
        <v>86.33801125895701</v>
      </c>
      <c r="G41" s="101">
        <f t="shared" si="1"/>
        <v>-9.514102439822647E-5</v>
      </c>
      <c r="H41" s="101">
        <f t="shared" si="3"/>
        <v>4.694198987836895E-2</v>
      </c>
      <c r="I41" s="98">
        <v>0</v>
      </c>
      <c r="J41" s="84"/>
      <c r="K41" s="84"/>
      <c r="L41" s="84"/>
      <c r="M41" s="84"/>
      <c r="N41" s="84"/>
      <c r="O41" s="84"/>
      <c r="P41" s="84"/>
      <c r="Q41" s="84"/>
      <c r="R41" s="84"/>
      <c r="S41" s="84"/>
      <c r="T41" s="84"/>
      <c r="U41" s="84"/>
      <c r="V41" s="84"/>
      <c r="W41" s="84"/>
      <c r="X41" s="84"/>
      <c r="Y41" s="84"/>
      <c r="Z41" s="84"/>
    </row>
    <row r="42" spans="1:26" ht="12.75" customHeight="1" x14ac:dyDescent="0.2">
      <c r="A42" s="453">
        <v>1996.09</v>
      </c>
      <c r="B42" s="85">
        <v>96.866430033399539</v>
      </c>
      <c r="C42" s="101">
        <f t="shared" si="0"/>
        <v>2.1276677756509876E-4</v>
      </c>
      <c r="D42" s="101">
        <f t="shared" si="2"/>
        <v>4.7917026379287631E-2</v>
      </c>
      <c r="E42" s="1245">
        <v>0</v>
      </c>
      <c r="F42" s="85">
        <v>86.534461507725638</v>
      </c>
      <c r="G42" s="101">
        <f t="shared" si="1"/>
        <v>2.275362217684318E-3</v>
      </c>
      <c r="H42" s="101">
        <f t="shared" si="3"/>
        <v>4.9875837795905431E-2</v>
      </c>
      <c r="I42" s="98">
        <v>0</v>
      </c>
      <c r="J42" s="84"/>
      <c r="K42" s="84"/>
      <c r="L42" s="84"/>
      <c r="M42" s="84"/>
      <c r="N42" s="84"/>
      <c r="O42" s="84"/>
      <c r="P42" s="84"/>
      <c r="Q42" s="84"/>
      <c r="R42" s="84"/>
      <c r="S42" s="84"/>
      <c r="T42" s="84"/>
      <c r="U42" s="84"/>
      <c r="V42" s="84"/>
      <c r="W42" s="84"/>
      <c r="X42" s="84"/>
      <c r="Y42" s="84"/>
      <c r="Z42" s="84"/>
    </row>
    <row r="43" spans="1:26" ht="12.75" customHeight="1" x14ac:dyDescent="0.2">
      <c r="A43" s="453">
        <v>1996.1</v>
      </c>
      <c r="B43" s="85">
        <v>97.328408655219718</v>
      </c>
      <c r="C43" s="101">
        <f t="shared" si="0"/>
        <v>4.7692334863675967E-3</v>
      </c>
      <c r="D43" s="101">
        <f t="shared" si="2"/>
        <v>5.8745506521652002E-2</v>
      </c>
      <c r="E43" s="1245">
        <v>0</v>
      </c>
      <c r="F43" s="85">
        <v>87.017549072879689</v>
      </c>
      <c r="G43" s="101">
        <f t="shared" si="1"/>
        <v>5.582603239645989E-3</v>
      </c>
      <c r="H43" s="101">
        <f t="shared" si="3"/>
        <v>5.5360731215245984E-2</v>
      </c>
      <c r="I43" s="98">
        <v>0</v>
      </c>
      <c r="J43" s="84"/>
      <c r="K43" s="84"/>
      <c r="L43" s="84"/>
      <c r="M43" s="84"/>
      <c r="N43" s="84"/>
      <c r="O43" s="84"/>
      <c r="P43" s="84"/>
      <c r="Q43" s="84"/>
      <c r="R43" s="84"/>
      <c r="S43" s="84"/>
      <c r="T43" s="84"/>
      <c r="U43" s="84"/>
      <c r="V43" s="84"/>
      <c r="W43" s="84"/>
      <c r="X43" s="84"/>
      <c r="Y43" s="84"/>
      <c r="Z43" s="84"/>
    </row>
    <row r="44" spans="1:26" ht="12.75" customHeight="1" x14ac:dyDescent="0.2">
      <c r="A44" s="453">
        <v>1996.11</v>
      </c>
      <c r="B44" s="85">
        <v>97.858585287949751</v>
      </c>
      <c r="C44" s="101">
        <f t="shared" si="0"/>
        <v>5.4472958107036895E-3</v>
      </c>
      <c r="D44" s="101">
        <f t="shared" si="2"/>
        <v>6.8438044261155184E-2</v>
      </c>
      <c r="E44" s="1245">
        <v>0</v>
      </c>
      <c r="F44" s="85">
        <v>87.79156437041911</v>
      </c>
      <c r="G44" s="101">
        <f t="shared" si="1"/>
        <v>8.8949333299557232E-3</v>
      </c>
      <c r="H44" s="101">
        <f t="shared" si="3"/>
        <v>6.361046705902762E-2</v>
      </c>
      <c r="I44" s="98">
        <v>0</v>
      </c>
      <c r="J44" s="84"/>
      <c r="K44" s="84"/>
      <c r="L44" s="84"/>
      <c r="M44" s="84"/>
      <c r="N44" s="84"/>
      <c r="O44" s="84"/>
      <c r="P44" s="84"/>
      <c r="Q44" s="84"/>
      <c r="R44" s="84"/>
      <c r="S44" s="84"/>
      <c r="T44" s="84"/>
      <c r="U44" s="84"/>
      <c r="V44" s="84"/>
      <c r="W44" s="84"/>
      <c r="X44" s="84"/>
      <c r="Y44" s="84"/>
      <c r="Z44" s="84"/>
    </row>
    <row r="45" spans="1:26" ht="12.75" customHeight="1" x14ac:dyDescent="0.2">
      <c r="A45" s="453">
        <v>1996.12</v>
      </c>
      <c r="B45" s="85">
        <v>98.447650467061067</v>
      </c>
      <c r="C45" s="101">
        <f t="shared" si="0"/>
        <v>6.0195554368376314E-3</v>
      </c>
      <c r="D45" s="101">
        <f t="shared" si="2"/>
        <v>7.7424531142889608E-2</v>
      </c>
      <c r="E45" s="1245">
        <v>0</v>
      </c>
      <c r="F45" s="85">
        <v>88.240245377930961</v>
      </c>
      <c r="G45" s="101">
        <f t="shared" si="1"/>
        <v>5.1107530743925711E-3</v>
      </c>
      <c r="H45" s="101">
        <f t="shared" si="3"/>
        <v>6.6838645664004215E-2</v>
      </c>
      <c r="I45" s="98">
        <v>0</v>
      </c>
      <c r="J45" s="84"/>
      <c r="K45" s="84"/>
      <c r="L45" s="84"/>
      <c r="M45" s="84"/>
      <c r="N45" s="84"/>
      <c r="O45" s="84"/>
      <c r="P45" s="84"/>
      <c r="Q45" s="84"/>
      <c r="R45" s="84"/>
      <c r="S45" s="84"/>
      <c r="T45" s="84"/>
      <c r="U45" s="84"/>
      <c r="V45" s="84"/>
      <c r="W45" s="84"/>
      <c r="X45" s="84"/>
      <c r="Y45" s="84"/>
      <c r="Z45" s="84"/>
    </row>
    <row r="46" spans="1:26" ht="12.75" customHeight="1" x14ac:dyDescent="0.2">
      <c r="A46" s="453">
        <v>1997.01</v>
      </c>
      <c r="B46" s="85">
        <v>98.506466562621128</v>
      </c>
      <c r="C46" s="101">
        <f t="shared" si="0"/>
        <v>5.9743523873878601E-4</v>
      </c>
      <c r="D46" s="101">
        <f t="shared" si="2"/>
        <v>6.9103219214291078E-2</v>
      </c>
      <c r="E46" s="1245">
        <v>0</v>
      </c>
      <c r="F46" s="85">
        <v>88.917959689122171</v>
      </c>
      <c r="G46" s="101">
        <f t="shared" si="1"/>
        <v>7.6803312172193383E-3</v>
      </c>
      <c r="H46" s="101">
        <f t="shared" si="3"/>
        <v>6.8562350161375463E-2</v>
      </c>
      <c r="I46" s="98">
        <v>0</v>
      </c>
      <c r="J46" s="84"/>
      <c r="K46" s="84"/>
      <c r="L46" s="84"/>
      <c r="M46" s="84"/>
      <c r="N46" s="84"/>
      <c r="O46" s="84"/>
      <c r="P46" s="84"/>
      <c r="Q46" s="84"/>
      <c r="R46" s="84"/>
      <c r="S46" s="84"/>
      <c r="T46" s="84"/>
      <c r="U46" s="84"/>
      <c r="V46" s="84"/>
      <c r="W46" s="84"/>
      <c r="X46" s="84"/>
      <c r="Y46" s="84"/>
      <c r="Z46" s="84"/>
    </row>
    <row r="47" spans="1:26" ht="12.75" customHeight="1" x14ac:dyDescent="0.2">
      <c r="A47" s="453">
        <v>1997.02</v>
      </c>
      <c r="B47" s="85">
        <v>98.889259305998522</v>
      </c>
      <c r="C47" s="101">
        <f t="shared" si="0"/>
        <v>3.8859656298204648E-3</v>
      </c>
      <c r="D47" s="101">
        <f t="shared" si="2"/>
        <v>5.959560279770737E-2</v>
      </c>
      <c r="E47" s="1245">
        <v>0</v>
      </c>
      <c r="F47" s="85">
        <v>89.60583856180466</v>
      </c>
      <c r="G47" s="101">
        <f t="shared" si="1"/>
        <v>7.7361072508577156E-3</v>
      </c>
      <c r="H47" s="101">
        <f t="shared" si="3"/>
        <v>7.0596617560839237E-2</v>
      </c>
      <c r="I47" s="98">
        <v>0</v>
      </c>
      <c r="J47" s="84"/>
      <c r="K47" s="84"/>
      <c r="L47" s="84"/>
      <c r="M47" s="84"/>
      <c r="N47" s="84"/>
      <c r="O47" s="84"/>
      <c r="P47" s="84"/>
      <c r="Q47" s="84"/>
      <c r="R47" s="84"/>
      <c r="S47" s="84"/>
      <c r="T47" s="84"/>
      <c r="U47" s="84"/>
      <c r="V47" s="84"/>
      <c r="W47" s="84"/>
      <c r="X47" s="84"/>
      <c r="Y47" s="84"/>
      <c r="Z47" s="84"/>
    </row>
    <row r="48" spans="1:26" ht="12.75" customHeight="1" x14ac:dyDescent="0.2">
      <c r="A48" s="453">
        <v>1997.03</v>
      </c>
      <c r="B48" s="85">
        <v>99.760641747846364</v>
      </c>
      <c r="C48" s="101">
        <f t="shared" si="0"/>
        <v>8.8116995512270702E-3</v>
      </c>
      <c r="D48" s="101">
        <f t="shared" si="2"/>
        <v>6.678564198677206E-2</v>
      </c>
      <c r="E48" s="1245">
        <v>0</v>
      </c>
      <c r="F48" s="85">
        <v>89.90157412050111</v>
      </c>
      <c r="G48" s="101">
        <f t="shared" si="1"/>
        <v>3.3004050120291062E-3</v>
      </c>
      <c r="H48" s="101">
        <f t="shared" si="3"/>
        <v>6.2273745386202561E-2</v>
      </c>
      <c r="I48" s="98">
        <v>0</v>
      </c>
      <c r="J48" s="84"/>
      <c r="K48" s="84"/>
      <c r="L48" s="84"/>
      <c r="M48" s="84"/>
      <c r="N48" s="84"/>
      <c r="O48" s="84"/>
      <c r="P48" s="84"/>
      <c r="Q48" s="84"/>
      <c r="R48" s="84"/>
      <c r="S48" s="84"/>
      <c r="T48" s="84"/>
      <c r="U48" s="84"/>
      <c r="V48" s="84"/>
      <c r="W48" s="84"/>
      <c r="X48" s="84"/>
      <c r="Y48" s="84"/>
      <c r="Z48" s="84"/>
    </row>
    <row r="49" spans="1:26" ht="12.75" customHeight="1" x14ac:dyDescent="0.2">
      <c r="A49" s="453">
        <v>1997.04</v>
      </c>
      <c r="B49" s="85">
        <v>100.04904492231859</v>
      </c>
      <c r="C49" s="101">
        <f t="shared" si="0"/>
        <v>2.8909514756449983E-3</v>
      </c>
      <c r="D49" s="101">
        <f t="shared" si="2"/>
        <v>5.9376110107440372E-2</v>
      </c>
      <c r="E49" s="1245">
        <v>0</v>
      </c>
      <c r="F49" s="85">
        <v>90.464600384675308</v>
      </c>
      <c r="G49" s="101">
        <f t="shared" si="1"/>
        <v>6.2626963952769898E-3</v>
      </c>
      <c r="H49" s="101">
        <f t="shared" si="3"/>
        <v>6.2864942001409574E-2</v>
      </c>
      <c r="I49" s="98">
        <v>0</v>
      </c>
      <c r="J49" s="84"/>
      <c r="K49" s="84"/>
      <c r="L49" s="84"/>
      <c r="M49" s="84"/>
      <c r="N49" s="84"/>
      <c r="O49" s="84"/>
      <c r="P49" s="84"/>
      <c r="Q49" s="84"/>
      <c r="R49" s="84"/>
      <c r="S49" s="84"/>
      <c r="T49" s="84"/>
      <c r="U49" s="84"/>
      <c r="V49" s="84"/>
      <c r="W49" s="84"/>
      <c r="X49" s="84"/>
      <c r="Y49" s="84"/>
      <c r="Z49" s="84"/>
    </row>
    <row r="50" spans="1:26" ht="12.75" customHeight="1" x14ac:dyDescent="0.2">
      <c r="A50" s="453">
        <v>1997.05</v>
      </c>
      <c r="B50" s="85">
        <v>100.74387790567701</v>
      </c>
      <c r="C50" s="101">
        <f t="shared" si="0"/>
        <v>6.9449237011498521E-3</v>
      </c>
      <c r="D50" s="101">
        <f t="shared" si="2"/>
        <v>5.9193258676749183E-2</v>
      </c>
      <c r="E50" s="1245">
        <v>0</v>
      </c>
      <c r="F50" s="85">
        <v>91.199612245806009</v>
      </c>
      <c r="G50" s="101">
        <f t="shared" si="1"/>
        <v>8.1248561095197402E-3</v>
      </c>
      <c r="H50" s="101">
        <f t="shared" si="3"/>
        <v>6.6744500804559737E-2</v>
      </c>
      <c r="I50" s="98">
        <v>0</v>
      </c>
      <c r="J50" s="84"/>
      <c r="K50" s="84"/>
      <c r="L50" s="84"/>
      <c r="M50" s="84"/>
      <c r="N50" s="84"/>
      <c r="O50" s="84"/>
      <c r="P50" s="84"/>
      <c r="Q50" s="84"/>
      <c r="R50" s="84"/>
      <c r="S50" s="84"/>
      <c r="T50" s="84"/>
      <c r="U50" s="84"/>
      <c r="V50" s="84"/>
      <c r="W50" s="84"/>
      <c r="X50" s="84"/>
      <c r="Y50" s="84"/>
      <c r="Z50" s="84"/>
    </row>
    <row r="51" spans="1:26" ht="12.75" customHeight="1" x14ac:dyDescent="0.2">
      <c r="A51" s="453">
        <v>1997.06</v>
      </c>
      <c r="B51" s="85">
        <v>101.54050479823765</v>
      </c>
      <c r="C51" s="101">
        <f t="shared" si="0"/>
        <v>7.9074471731819251E-3</v>
      </c>
      <c r="D51" s="101">
        <f t="shared" si="2"/>
        <v>6.1785953590040688E-2</v>
      </c>
      <c r="E51" s="1245">
        <v>0</v>
      </c>
      <c r="F51" s="85">
        <v>91.594069313320858</v>
      </c>
      <c r="G51" s="101">
        <f t="shared" si="1"/>
        <v>4.3252055332394512E-3</v>
      </c>
      <c r="H51" s="101">
        <f t="shared" si="3"/>
        <v>6.5051079773897458E-2</v>
      </c>
      <c r="I51" s="98">
        <v>0</v>
      </c>
      <c r="J51" s="84"/>
      <c r="K51" s="84"/>
      <c r="L51" s="84"/>
      <c r="M51" s="84"/>
      <c r="N51" s="84"/>
      <c r="O51" s="84"/>
      <c r="P51" s="84"/>
      <c r="Q51" s="84"/>
      <c r="R51" s="84"/>
      <c r="S51" s="84"/>
      <c r="T51" s="84"/>
      <c r="U51" s="84"/>
      <c r="V51" s="84"/>
      <c r="W51" s="84"/>
      <c r="X51" s="84"/>
      <c r="Y51" s="84"/>
      <c r="Z51" s="84"/>
    </row>
    <row r="52" spans="1:26" ht="12.75" customHeight="1" x14ac:dyDescent="0.2">
      <c r="A52" s="453">
        <v>1997.07</v>
      </c>
      <c r="B52" s="85">
        <v>101.56959564116782</v>
      </c>
      <c r="C52" s="101">
        <f t="shared" si="0"/>
        <v>2.8649496068555713E-4</v>
      </c>
      <c r="D52" s="101">
        <f t="shared" si="2"/>
        <v>5.9701319377369E-2</v>
      </c>
      <c r="E52" s="1245">
        <v>0</v>
      </c>
      <c r="F52" s="85">
        <v>92.177158462014432</v>
      </c>
      <c r="G52" s="101">
        <f t="shared" si="1"/>
        <v>6.3660142306700696E-3</v>
      </c>
      <c r="H52" s="101">
        <f t="shared" si="3"/>
        <v>6.75296695946348E-2</v>
      </c>
      <c r="I52" s="98">
        <v>0</v>
      </c>
      <c r="J52" s="84"/>
      <c r="K52" s="84"/>
      <c r="L52" s="84"/>
      <c r="M52" s="84"/>
      <c r="N52" s="84"/>
      <c r="O52" s="84"/>
      <c r="P52" s="84"/>
      <c r="Q52" s="84"/>
      <c r="R52" s="84"/>
      <c r="S52" s="84"/>
      <c r="T52" s="84"/>
      <c r="U52" s="84"/>
      <c r="V52" s="84"/>
      <c r="W52" s="84"/>
      <c r="X52" s="84"/>
      <c r="Y52" s="84"/>
      <c r="Z52" s="84"/>
    </row>
    <row r="53" spans="1:26" ht="12.75" customHeight="1" x14ac:dyDescent="0.2">
      <c r="A53" s="453">
        <v>1997.08</v>
      </c>
      <c r="B53" s="85">
        <v>102.20367762059364</v>
      </c>
      <c r="C53" s="101">
        <f t="shared" si="0"/>
        <v>6.242832566410339E-3</v>
      </c>
      <c r="D53" s="101">
        <f t="shared" si="2"/>
        <v>5.5323532956556232E-2</v>
      </c>
      <c r="E53" s="1245">
        <v>0</v>
      </c>
      <c r="F53" s="85">
        <v>92.955029622686396</v>
      </c>
      <c r="G53" s="101">
        <f t="shared" si="1"/>
        <v>8.4388711222045387E-3</v>
      </c>
      <c r="H53" s="101">
        <f t="shared" si="3"/>
        <v>7.6640847608623996E-2</v>
      </c>
      <c r="I53" s="98">
        <v>0</v>
      </c>
      <c r="J53" s="84"/>
      <c r="K53" s="84"/>
      <c r="L53" s="84"/>
      <c r="M53" s="84"/>
      <c r="N53" s="84"/>
      <c r="O53" s="84"/>
      <c r="P53" s="84"/>
      <c r="Q53" s="84"/>
      <c r="R53" s="84"/>
      <c r="S53" s="84"/>
      <c r="T53" s="84"/>
      <c r="U53" s="84"/>
      <c r="V53" s="84"/>
      <c r="W53" s="84"/>
      <c r="X53" s="84"/>
      <c r="Y53" s="84"/>
      <c r="Z53" s="84"/>
    </row>
    <row r="54" spans="1:26" ht="12.75" customHeight="1" x14ac:dyDescent="0.2">
      <c r="A54" s="453">
        <v>1997.09</v>
      </c>
      <c r="B54" s="85">
        <v>102.23265067402103</v>
      </c>
      <c r="C54" s="101">
        <f t="shared" si="0"/>
        <v>2.834834724338986E-4</v>
      </c>
      <c r="D54" s="101">
        <f t="shared" si="2"/>
        <v>5.5398146073631693E-2</v>
      </c>
      <c r="E54" s="1245">
        <v>0</v>
      </c>
      <c r="F54" s="85">
        <v>93.701295029525781</v>
      </c>
      <c r="G54" s="101">
        <f t="shared" si="1"/>
        <v>8.0282412890249066E-3</v>
      </c>
      <c r="H54" s="101">
        <f t="shared" si="3"/>
        <v>8.2820571098836782E-2</v>
      </c>
      <c r="I54" s="98">
        <v>0</v>
      </c>
      <c r="J54" s="84"/>
      <c r="K54" s="84"/>
      <c r="L54" s="84"/>
      <c r="M54" s="84"/>
      <c r="N54" s="84"/>
      <c r="O54" s="84"/>
      <c r="P54" s="84"/>
      <c r="Q54" s="84"/>
      <c r="R54" s="84"/>
      <c r="S54" s="84"/>
      <c r="T54" s="84"/>
      <c r="U54" s="84"/>
      <c r="V54" s="84"/>
      <c r="W54" s="84"/>
      <c r="X54" s="84"/>
      <c r="Y54" s="84"/>
      <c r="Z54" s="84"/>
    </row>
    <row r="55" spans="1:26" ht="12.75" customHeight="1" x14ac:dyDescent="0.2">
      <c r="A55" s="453">
        <v>1997.1</v>
      </c>
      <c r="B55" s="85">
        <v>103.04489938301784</v>
      </c>
      <c r="C55" s="101">
        <f t="shared" si="0"/>
        <v>7.9451007446411648E-3</v>
      </c>
      <c r="D55" s="101">
        <f t="shared" si="2"/>
        <v>5.8734040829214074E-2</v>
      </c>
      <c r="E55" s="1245">
        <v>0</v>
      </c>
      <c r="F55" s="85">
        <v>94.419459872218567</v>
      </c>
      <c r="G55" s="101">
        <f t="shared" si="1"/>
        <v>7.6644067989293241E-3</v>
      </c>
      <c r="H55" s="101">
        <f t="shared" si="3"/>
        <v>8.5062276267279913E-2</v>
      </c>
      <c r="I55" s="98">
        <v>0</v>
      </c>
      <c r="J55" s="84"/>
      <c r="K55" s="84"/>
      <c r="L55" s="84"/>
      <c r="M55" s="84"/>
      <c r="N55" s="84"/>
      <c r="O55" s="84"/>
      <c r="P55" s="84"/>
      <c r="Q55" s="84"/>
      <c r="R55" s="84"/>
      <c r="S55" s="84"/>
      <c r="T55" s="84"/>
      <c r="U55" s="84"/>
      <c r="V55" s="84"/>
      <c r="W55" s="84"/>
      <c r="X55" s="84"/>
      <c r="Y55" s="84"/>
      <c r="Z55" s="84"/>
    </row>
    <row r="56" spans="1:26" ht="12.75" customHeight="1" x14ac:dyDescent="0.2">
      <c r="A56" s="453">
        <v>1997.11</v>
      </c>
      <c r="B56" s="85">
        <v>103.46812562079369</v>
      </c>
      <c r="C56" s="101">
        <f t="shared" si="0"/>
        <v>4.1072022032135891E-3</v>
      </c>
      <c r="D56" s="101">
        <f t="shared" si="2"/>
        <v>5.7322924875092163E-2</v>
      </c>
      <c r="E56" s="1245">
        <v>0</v>
      </c>
      <c r="F56" s="85">
        <v>94.953188195179749</v>
      </c>
      <c r="G56" s="101">
        <f t="shared" si="1"/>
        <v>5.652736455848073E-3</v>
      </c>
      <c r="H56" s="101">
        <f t="shared" si="3"/>
        <v>8.1575307105174577E-2</v>
      </c>
      <c r="I56" s="98">
        <v>0</v>
      </c>
      <c r="J56" s="84"/>
      <c r="K56" s="84"/>
      <c r="L56" s="84"/>
      <c r="M56" s="84"/>
      <c r="N56" s="84"/>
      <c r="O56" s="84"/>
      <c r="P56" s="84"/>
      <c r="Q56" s="84"/>
      <c r="R56" s="84"/>
      <c r="S56" s="84"/>
      <c r="T56" s="84"/>
      <c r="U56" s="84"/>
      <c r="V56" s="84"/>
      <c r="W56" s="84"/>
      <c r="X56" s="84"/>
      <c r="Y56" s="84"/>
      <c r="Z56" s="84"/>
    </row>
    <row r="57" spans="1:26" ht="12.75" customHeight="1" x14ac:dyDescent="0.2">
      <c r="A57" s="453">
        <v>1997.12</v>
      </c>
      <c r="B57" s="85">
        <v>103.82447373386518</v>
      </c>
      <c r="C57" s="101">
        <f t="shared" si="0"/>
        <v>3.4440375809792201E-3</v>
      </c>
      <c r="D57" s="101">
        <f t="shared" si="2"/>
        <v>5.4616064896369609E-2</v>
      </c>
      <c r="E57" s="1245">
        <v>0</v>
      </c>
      <c r="F57" s="85">
        <v>95.239980484708639</v>
      </c>
      <c r="G57" s="101">
        <f t="shared" si="1"/>
        <v>3.0203545028881784E-3</v>
      </c>
      <c r="H57" s="101">
        <f t="shared" si="3"/>
        <v>7.932587989525608E-2</v>
      </c>
      <c r="I57" s="98">
        <v>0</v>
      </c>
      <c r="J57" s="84"/>
      <c r="K57" s="84"/>
      <c r="L57" s="84"/>
      <c r="M57" s="84"/>
      <c r="N57" s="84"/>
      <c r="O57" s="84"/>
      <c r="P57" s="84"/>
      <c r="Q57" s="84"/>
      <c r="R57" s="84"/>
      <c r="S57" s="84"/>
      <c r="T57" s="84"/>
      <c r="U57" s="84"/>
      <c r="V57" s="84"/>
      <c r="W57" s="84"/>
      <c r="X57" s="84"/>
      <c r="Y57" s="84"/>
      <c r="Z57" s="84"/>
    </row>
    <row r="58" spans="1:26" ht="12.75" customHeight="1" x14ac:dyDescent="0.2">
      <c r="A58" s="453">
        <v>1998.01</v>
      </c>
      <c r="B58" s="85">
        <v>104.02918327832738</v>
      </c>
      <c r="C58" s="101">
        <f t="shared" si="0"/>
        <v>1.9716887271390426E-3</v>
      </c>
      <c r="D58" s="101">
        <f t="shared" si="2"/>
        <v>5.6064509350717939E-2</v>
      </c>
      <c r="E58" s="1245">
        <v>0</v>
      </c>
      <c r="F58" s="85">
        <v>95.373463802296371</v>
      </c>
      <c r="G58" s="101">
        <f t="shared" si="1"/>
        <v>1.401547090921218E-3</v>
      </c>
      <c r="H58" s="101">
        <f t="shared" si="3"/>
        <v>7.260067747555321E-2</v>
      </c>
      <c r="I58" s="98">
        <v>0</v>
      </c>
      <c r="J58" s="84"/>
      <c r="K58" s="84"/>
      <c r="L58" s="84"/>
      <c r="M58" s="84"/>
      <c r="N58" s="84"/>
      <c r="O58" s="84"/>
      <c r="P58" s="84"/>
      <c r="Q58" s="84"/>
      <c r="R58" s="84"/>
      <c r="S58" s="84"/>
      <c r="T58" s="84"/>
      <c r="U58" s="84"/>
      <c r="V58" s="84"/>
      <c r="W58" s="84"/>
      <c r="X58" s="84"/>
      <c r="Y58" s="84"/>
      <c r="Z58" s="84"/>
    </row>
    <row r="59" spans="1:26" ht="12.75" customHeight="1" x14ac:dyDescent="0.2">
      <c r="A59" s="453">
        <v>1998.02</v>
      </c>
      <c r="B59" s="85">
        <v>104.80373530518082</v>
      </c>
      <c r="C59" s="101">
        <f t="shared" si="0"/>
        <v>7.4455263652426495E-3</v>
      </c>
      <c r="D59" s="101">
        <f t="shared" si="2"/>
        <v>5.9809083824571951E-2</v>
      </c>
      <c r="E59" s="1245">
        <v>0</v>
      </c>
      <c r="F59" s="85">
        <v>95.519588239956988</v>
      </c>
      <c r="G59" s="101">
        <f t="shared" si="1"/>
        <v>1.5321288735357097E-3</v>
      </c>
      <c r="H59" s="101">
        <f t="shared" si="3"/>
        <v>6.5997369960143715E-2</v>
      </c>
      <c r="I59" s="98">
        <v>0</v>
      </c>
      <c r="J59" s="84"/>
      <c r="K59" s="84"/>
      <c r="L59" s="84"/>
      <c r="M59" s="84"/>
      <c r="N59" s="84"/>
      <c r="O59" s="84"/>
      <c r="P59" s="84"/>
      <c r="Q59" s="84"/>
      <c r="R59" s="84"/>
      <c r="S59" s="84"/>
      <c r="T59" s="84"/>
      <c r="U59" s="84"/>
      <c r="V59" s="84"/>
      <c r="W59" s="84"/>
      <c r="X59" s="84"/>
      <c r="Y59" s="84"/>
      <c r="Z59" s="84"/>
    </row>
    <row r="60" spans="1:26" ht="12.75" customHeight="1" x14ac:dyDescent="0.2">
      <c r="A60" s="453">
        <v>1998.03</v>
      </c>
      <c r="B60" s="85">
        <v>105.58785253185594</v>
      </c>
      <c r="C60" s="101">
        <f t="shared" si="0"/>
        <v>7.4817679388223812E-3</v>
      </c>
      <c r="D60" s="101">
        <f t="shared" si="2"/>
        <v>5.8411921594674121E-2</v>
      </c>
      <c r="E60" s="1245">
        <v>0</v>
      </c>
      <c r="F60" s="85">
        <v>95.745111936058564</v>
      </c>
      <c r="G60" s="101">
        <f t="shared" si="1"/>
        <v>2.3610203965183096E-3</v>
      </c>
      <c r="H60" s="101">
        <f t="shared" si="3"/>
        <v>6.499928252340692E-2</v>
      </c>
      <c r="I60" s="98">
        <v>0</v>
      </c>
      <c r="J60" s="84"/>
      <c r="K60" s="84"/>
      <c r="L60" s="84"/>
      <c r="M60" s="84"/>
      <c r="N60" s="84"/>
      <c r="O60" s="84"/>
      <c r="P60" s="84"/>
      <c r="Q60" s="84"/>
      <c r="R60" s="84"/>
      <c r="S60" s="84"/>
      <c r="T60" s="84"/>
      <c r="U60" s="84"/>
      <c r="V60" s="84"/>
      <c r="W60" s="84"/>
      <c r="X60" s="84"/>
      <c r="Y60" s="84"/>
      <c r="Z60" s="84"/>
    </row>
    <row r="61" spans="1:26" ht="12.75" customHeight="1" x14ac:dyDescent="0.2">
      <c r="A61" s="453">
        <v>1998.04</v>
      </c>
      <c r="B61" s="85">
        <v>106.01081114916538</v>
      </c>
      <c r="C61" s="101">
        <f t="shared" si="0"/>
        <v>4.0057507295341299E-3</v>
      </c>
      <c r="D61" s="101">
        <f t="shared" si="2"/>
        <v>5.9588437165749131E-2</v>
      </c>
      <c r="E61" s="1245">
        <v>0</v>
      </c>
      <c r="F61" s="85">
        <v>96.187436531634162</v>
      </c>
      <c r="G61" s="101">
        <f t="shared" si="1"/>
        <v>4.6198138644508724E-3</v>
      </c>
      <c r="H61" s="101">
        <f t="shared" si="3"/>
        <v>6.3260503253472544E-2</v>
      </c>
      <c r="I61" s="98">
        <v>0</v>
      </c>
      <c r="J61" s="84"/>
      <c r="K61" s="84"/>
      <c r="L61" s="84"/>
      <c r="M61" s="84"/>
      <c r="N61" s="84"/>
      <c r="O61" s="84"/>
      <c r="P61" s="84"/>
      <c r="Q61" s="84"/>
      <c r="R61" s="84"/>
      <c r="S61" s="84"/>
      <c r="T61" s="84"/>
      <c r="U61" s="84"/>
      <c r="V61" s="84"/>
      <c r="W61" s="84"/>
      <c r="X61" s="84"/>
      <c r="Y61" s="84"/>
      <c r="Z61" s="84"/>
    </row>
    <row r="62" spans="1:26" ht="12.75" customHeight="1" x14ac:dyDescent="0.2">
      <c r="A62" s="453">
        <v>1998.05</v>
      </c>
      <c r="B62" s="85">
        <v>106.64734792142299</v>
      </c>
      <c r="C62" s="101">
        <f t="shared" si="0"/>
        <v>6.004451483367701E-3</v>
      </c>
      <c r="D62" s="101">
        <f t="shared" si="2"/>
        <v>5.8598796656142094E-2</v>
      </c>
      <c r="E62" s="1245">
        <v>0</v>
      </c>
      <c r="F62" s="85">
        <v>96.387931019081933</v>
      </c>
      <c r="G62" s="101">
        <f t="shared" si="1"/>
        <v>2.0844145002432146E-3</v>
      </c>
      <c r="H62" s="101">
        <f t="shared" si="3"/>
        <v>5.6889702110707319E-2</v>
      </c>
      <c r="I62" s="98">
        <v>0</v>
      </c>
      <c r="J62" s="84"/>
      <c r="K62" s="84"/>
      <c r="L62" s="84"/>
      <c r="M62" s="84"/>
      <c r="N62" s="84"/>
      <c r="O62" s="84"/>
      <c r="P62" s="84"/>
      <c r="Q62" s="84"/>
      <c r="R62" s="84"/>
      <c r="S62" s="84"/>
      <c r="T62" s="84"/>
      <c r="U62" s="84"/>
      <c r="V62" s="84"/>
      <c r="W62" s="84"/>
      <c r="X62" s="84"/>
      <c r="Y62" s="84"/>
      <c r="Z62" s="84"/>
    </row>
    <row r="63" spans="1:26" ht="12.75" customHeight="1" x14ac:dyDescent="0.2">
      <c r="A63" s="453">
        <v>1998.06</v>
      </c>
      <c r="B63" s="85">
        <v>106.29670193943092</v>
      </c>
      <c r="C63" s="101">
        <f t="shared" si="0"/>
        <v>-3.2879015636696485E-3</v>
      </c>
      <c r="D63" s="101">
        <f t="shared" si="2"/>
        <v>4.6840392911615902E-2</v>
      </c>
      <c r="E63" s="1245">
        <v>0</v>
      </c>
      <c r="F63" s="85">
        <v>96.37744023352424</v>
      </c>
      <c r="G63" s="101">
        <f t="shared" si="1"/>
        <v>-1.0883920265514213E-4</v>
      </c>
      <c r="H63" s="101">
        <f t="shared" si="3"/>
        <v>5.2223587794103077E-2</v>
      </c>
      <c r="I63" s="98">
        <v>0</v>
      </c>
      <c r="J63" s="84"/>
      <c r="K63" s="84"/>
      <c r="L63" s="84"/>
      <c r="M63" s="84"/>
      <c r="N63" s="84"/>
      <c r="O63" s="84"/>
      <c r="P63" s="84"/>
      <c r="Q63" s="84"/>
      <c r="R63" s="84"/>
      <c r="S63" s="84"/>
      <c r="T63" s="84"/>
      <c r="U63" s="84"/>
      <c r="V63" s="84"/>
      <c r="W63" s="84"/>
      <c r="X63" s="84"/>
      <c r="Y63" s="84"/>
      <c r="Z63" s="84"/>
    </row>
    <row r="64" spans="1:26" ht="12.75" customHeight="1" x14ac:dyDescent="0.2">
      <c r="A64" s="453">
        <v>1998.07</v>
      </c>
      <c r="B64" s="85">
        <v>106.94655502318025</v>
      </c>
      <c r="C64" s="101">
        <f t="shared" si="0"/>
        <v>6.1135771090963242E-3</v>
      </c>
      <c r="D64" s="101">
        <f t="shared" si="2"/>
        <v>5.2938670751516259E-2</v>
      </c>
      <c r="E64" s="1245">
        <v>0</v>
      </c>
      <c r="F64" s="85">
        <v>96.497097394229655</v>
      </c>
      <c r="G64" s="101">
        <f t="shared" si="1"/>
        <v>1.241547403785459E-3</v>
      </c>
      <c r="H64" s="101">
        <f t="shared" si="3"/>
        <v>4.6865611874935764E-2</v>
      </c>
      <c r="I64" s="98">
        <v>0</v>
      </c>
      <c r="J64" s="84"/>
      <c r="K64" s="84"/>
      <c r="L64" s="84"/>
      <c r="M64" s="84"/>
      <c r="N64" s="84"/>
      <c r="O64" s="84"/>
      <c r="P64" s="84"/>
      <c r="Q64" s="84"/>
      <c r="R64" s="84"/>
      <c r="S64" s="84"/>
      <c r="T64" s="84"/>
      <c r="U64" s="84"/>
      <c r="V64" s="84"/>
      <c r="W64" s="84"/>
      <c r="X64" s="84"/>
      <c r="Y64" s="84"/>
      <c r="Z64" s="84"/>
    </row>
    <row r="65" spans="1:26" ht="12.75" customHeight="1" x14ac:dyDescent="0.2">
      <c r="A65" s="453">
        <v>1998.08</v>
      </c>
      <c r="B65" s="85">
        <v>107.31661499873741</v>
      </c>
      <c r="C65" s="101">
        <f t="shared" si="0"/>
        <v>3.4602327814761136E-3</v>
      </c>
      <c r="D65" s="101">
        <f t="shared" si="2"/>
        <v>5.00269412723513E-2</v>
      </c>
      <c r="E65" s="1245">
        <v>0</v>
      </c>
      <c r="F65" s="85">
        <v>96.646253954412444</v>
      </c>
      <c r="G65" s="101">
        <f t="shared" si="1"/>
        <v>1.5457103292280117E-3</v>
      </c>
      <c r="H65" s="101">
        <f t="shared" si="3"/>
        <v>3.9709785976176804E-2</v>
      </c>
      <c r="I65" s="98">
        <v>0</v>
      </c>
      <c r="J65" s="84"/>
      <c r="K65" s="84"/>
      <c r="L65" s="84"/>
      <c r="M65" s="84"/>
      <c r="N65" s="84"/>
      <c r="O65" s="84"/>
      <c r="P65" s="84"/>
      <c r="Q65" s="84"/>
      <c r="R65" s="84"/>
      <c r="S65" s="84"/>
      <c r="T65" s="84"/>
      <c r="U65" s="84"/>
      <c r="V65" s="84"/>
      <c r="W65" s="84"/>
      <c r="X65" s="84"/>
      <c r="Y65" s="84"/>
      <c r="Z65" s="84"/>
    </row>
    <row r="66" spans="1:26" ht="12.75" customHeight="1" x14ac:dyDescent="0.2">
      <c r="A66" s="453">
        <v>1998.09</v>
      </c>
      <c r="B66" s="85">
        <v>107.98934857663873</v>
      </c>
      <c r="C66" s="101">
        <f t="shared" si="0"/>
        <v>6.2686805571461335E-3</v>
      </c>
      <c r="D66" s="101">
        <f t="shared" si="2"/>
        <v>5.6309778379644237E-2</v>
      </c>
      <c r="E66" s="1245">
        <v>0</v>
      </c>
      <c r="F66" s="85">
        <v>96.366975170463192</v>
      </c>
      <c r="G66" s="101">
        <f t="shared" si="1"/>
        <v>-2.8897010750255081E-3</v>
      </c>
      <c r="H66" s="101">
        <f t="shared" si="3"/>
        <v>2.8448701163601209E-2</v>
      </c>
      <c r="I66" s="98">
        <v>1</v>
      </c>
      <c r="J66" s="84"/>
      <c r="K66" s="84"/>
      <c r="L66" s="84"/>
      <c r="M66" s="84"/>
      <c r="N66" s="84"/>
      <c r="O66" s="84"/>
      <c r="P66" s="84"/>
      <c r="Q66" s="84"/>
      <c r="R66" s="84"/>
      <c r="S66" s="84"/>
      <c r="T66" s="84"/>
      <c r="U66" s="84"/>
      <c r="V66" s="84"/>
      <c r="W66" s="84"/>
      <c r="X66" s="84"/>
      <c r="Y66" s="84"/>
      <c r="Z66" s="84"/>
    </row>
    <row r="67" spans="1:26" ht="12.75" customHeight="1" x14ac:dyDescent="0.2">
      <c r="A67" s="453">
        <v>1998.1</v>
      </c>
      <c r="B67" s="85">
        <v>107.94807813252478</v>
      </c>
      <c r="C67" s="101">
        <f t="shared" si="0"/>
        <v>-3.8217143318219904E-4</v>
      </c>
      <c r="D67" s="101">
        <f t="shared" si="2"/>
        <v>4.7582935000808124E-2</v>
      </c>
      <c r="E67" s="1245">
        <v>0</v>
      </c>
      <c r="F67" s="85">
        <v>95.888830860602255</v>
      </c>
      <c r="G67" s="101">
        <f t="shared" si="1"/>
        <v>-4.9617030005886242E-3</v>
      </c>
      <c r="H67" s="101">
        <f t="shared" si="3"/>
        <v>1.5562162613218078E-2</v>
      </c>
      <c r="I67" s="98">
        <v>1</v>
      </c>
      <c r="J67" s="84"/>
      <c r="K67" s="84"/>
      <c r="L67" s="84"/>
      <c r="M67" s="84"/>
      <c r="N67" s="84"/>
      <c r="O67" s="84"/>
      <c r="P67" s="84"/>
      <c r="Q67" s="84"/>
      <c r="R67" s="84"/>
      <c r="S67" s="84"/>
      <c r="T67" s="84"/>
      <c r="U67" s="84"/>
      <c r="V67" s="84"/>
      <c r="W67" s="84"/>
      <c r="X67" s="84"/>
      <c r="Y67" s="84"/>
      <c r="Z67" s="84"/>
    </row>
    <row r="68" spans="1:26" ht="12.75" customHeight="1" x14ac:dyDescent="0.2">
      <c r="A68" s="453">
        <v>1998.11</v>
      </c>
      <c r="B68" s="85">
        <v>108.21462364057199</v>
      </c>
      <c r="C68" s="101">
        <f t="shared" si="0"/>
        <v>2.4692010516387253E-3</v>
      </c>
      <c r="D68" s="101">
        <f t="shared" si="2"/>
        <v>4.5874011839878159E-2</v>
      </c>
      <c r="E68" s="1245">
        <v>0</v>
      </c>
      <c r="F68" s="85">
        <v>95.193533902610355</v>
      </c>
      <c r="G68" s="101">
        <f t="shared" si="1"/>
        <v>-7.2510734748938432E-3</v>
      </c>
      <c r="H68" s="101">
        <f t="shared" si="3"/>
        <v>2.5312020796666168E-3</v>
      </c>
      <c r="I68" s="98">
        <v>1</v>
      </c>
      <c r="J68" s="84"/>
      <c r="K68" s="84"/>
      <c r="L68" s="84"/>
      <c r="M68" s="84"/>
      <c r="N68" s="84"/>
      <c r="O68" s="84"/>
      <c r="P68" s="84"/>
      <c r="Q68" s="84"/>
      <c r="R68" s="84"/>
      <c r="S68" s="84"/>
      <c r="T68" s="84"/>
      <c r="U68" s="84"/>
      <c r="V68" s="84"/>
      <c r="W68" s="84"/>
      <c r="X68" s="84"/>
      <c r="Y68" s="84"/>
      <c r="Z68" s="84"/>
    </row>
    <row r="69" spans="1:26" ht="12.75" customHeight="1" x14ac:dyDescent="0.2">
      <c r="A69" s="453">
        <v>1998.12</v>
      </c>
      <c r="B69" s="85">
        <v>108.35514859366165</v>
      </c>
      <c r="C69" s="101">
        <f t="shared" si="0"/>
        <v>1.2985763694601804E-3</v>
      </c>
      <c r="D69" s="101">
        <f t="shared" si="2"/>
        <v>4.3637831205482591E-2</v>
      </c>
      <c r="E69" s="1245">
        <v>0</v>
      </c>
      <c r="F69" s="85">
        <v>94.949597829599966</v>
      </c>
      <c r="G69" s="101">
        <f t="shared" si="1"/>
        <v>-2.5625277580297867E-3</v>
      </c>
      <c r="H69" s="101">
        <f t="shared" si="3"/>
        <v>-3.0489575242541589E-3</v>
      </c>
      <c r="I69" s="98">
        <v>1</v>
      </c>
      <c r="J69" s="84"/>
      <c r="K69" s="84"/>
      <c r="L69" s="84"/>
      <c r="M69" s="84"/>
      <c r="N69" s="84"/>
      <c r="O69" s="84"/>
      <c r="P69" s="84"/>
      <c r="Q69" s="84"/>
      <c r="R69" s="84"/>
      <c r="S69" s="84"/>
      <c r="T69" s="84"/>
      <c r="U69" s="84"/>
      <c r="V69" s="84"/>
      <c r="W69" s="84"/>
      <c r="X69" s="84"/>
      <c r="Y69" s="84"/>
      <c r="Z69" s="84"/>
    </row>
    <row r="70" spans="1:26" ht="12.75" customHeight="1" x14ac:dyDescent="0.2">
      <c r="A70" s="453">
        <v>1999.01</v>
      </c>
      <c r="B70" s="85">
        <v>108.82805893022247</v>
      </c>
      <c r="C70" s="101">
        <f t="shared" si="0"/>
        <v>4.3644473077533164E-3</v>
      </c>
      <c r="D70" s="101">
        <f t="shared" si="2"/>
        <v>4.6130090621357756E-2</v>
      </c>
      <c r="E70" s="1245">
        <v>0</v>
      </c>
      <c r="F70" s="85">
        <v>95.105758661828119</v>
      </c>
      <c r="G70" s="101">
        <f t="shared" si="1"/>
        <v>1.6446708127022536E-3</v>
      </c>
      <c r="H70" s="101">
        <f t="shared" si="3"/>
        <v>-2.8069143113349515E-3</v>
      </c>
      <c r="I70" s="98">
        <v>1</v>
      </c>
      <c r="J70" s="84"/>
      <c r="K70" s="84"/>
      <c r="L70" s="84"/>
      <c r="M70" s="84"/>
      <c r="N70" s="84"/>
      <c r="O70" s="84"/>
      <c r="P70" s="84"/>
      <c r="Q70" s="84"/>
      <c r="R70" s="84"/>
      <c r="S70" s="84"/>
      <c r="T70" s="84"/>
      <c r="U70" s="84"/>
      <c r="V70" s="84"/>
      <c r="W70" s="84"/>
      <c r="X70" s="84"/>
      <c r="Y70" s="84"/>
      <c r="Z70" s="84"/>
    </row>
    <row r="71" spans="1:26" ht="12.75" customHeight="1" x14ac:dyDescent="0.2">
      <c r="A71" s="453">
        <v>1999.02</v>
      </c>
      <c r="B71" s="85">
        <v>109.27900222122059</v>
      </c>
      <c r="C71" s="101">
        <f t="shared" si="0"/>
        <v>4.1436307458837529E-3</v>
      </c>
      <c r="D71" s="101">
        <f t="shared" si="2"/>
        <v>4.2701406615023085E-2</v>
      </c>
      <c r="E71" s="1245">
        <v>0</v>
      </c>
      <c r="F71" s="85">
        <v>95.544715283622935</v>
      </c>
      <c r="G71" s="101">
        <f t="shared" si="1"/>
        <v>4.6154578647086275E-3</v>
      </c>
      <c r="H71" s="101">
        <f t="shared" si="3"/>
        <v>2.6305644872359757E-4</v>
      </c>
      <c r="I71" s="98">
        <v>1</v>
      </c>
      <c r="J71" s="84"/>
      <c r="K71" s="84"/>
      <c r="L71" s="84"/>
      <c r="M71" s="84"/>
      <c r="N71" s="84"/>
      <c r="O71" s="84"/>
      <c r="P71" s="84"/>
      <c r="Q71" s="84"/>
      <c r="R71" s="84"/>
      <c r="S71" s="84"/>
      <c r="T71" s="84"/>
      <c r="U71" s="84"/>
      <c r="V71" s="84"/>
      <c r="W71" s="84"/>
      <c r="X71" s="84"/>
      <c r="Y71" s="84"/>
      <c r="Z71" s="84"/>
    </row>
    <row r="72" spans="1:26" ht="12.75" customHeight="1" x14ac:dyDescent="0.2">
      <c r="A72" s="453">
        <v>1999.03</v>
      </c>
      <c r="B72" s="85">
        <v>110.0582439247099</v>
      </c>
      <c r="C72" s="101">
        <f t="shared" si="0"/>
        <v>7.1307541947704944E-3</v>
      </c>
      <c r="D72" s="101">
        <f t="shared" si="2"/>
        <v>4.2338122100790354E-2</v>
      </c>
      <c r="E72" s="1245">
        <v>0</v>
      </c>
      <c r="F72" s="85">
        <v>95.671021503594559</v>
      </c>
      <c r="G72" s="101">
        <f t="shared" si="1"/>
        <v>1.3219592480513409E-3</v>
      </c>
      <c r="H72" s="101">
        <f t="shared" si="3"/>
        <v>-7.7382992160979214E-4</v>
      </c>
      <c r="I72" s="98">
        <v>1</v>
      </c>
      <c r="J72" s="84"/>
      <c r="K72" s="84"/>
      <c r="L72" s="84"/>
      <c r="M72" s="84"/>
      <c r="N72" s="84"/>
      <c r="O72" s="84"/>
      <c r="P72" s="84"/>
      <c r="Q72" s="84"/>
      <c r="R72" s="84"/>
      <c r="S72" s="84"/>
      <c r="T72" s="84"/>
      <c r="U72" s="84"/>
      <c r="V72" s="84"/>
      <c r="W72" s="84"/>
      <c r="X72" s="84"/>
      <c r="Y72" s="84"/>
      <c r="Z72" s="84"/>
    </row>
    <row r="73" spans="1:26" ht="12.75" customHeight="1" x14ac:dyDescent="0.2">
      <c r="A73" s="453">
        <v>1999.04</v>
      </c>
      <c r="B73" s="85">
        <v>111.01446786649801</v>
      </c>
      <c r="C73" s="101">
        <f t="shared" si="0"/>
        <v>8.6883445318486352E-3</v>
      </c>
      <c r="D73" s="101">
        <f t="shared" si="2"/>
        <v>4.7199494684481813E-2</v>
      </c>
      <c r="E73" s="1245">
        <v>0</v>
      </c>
      <c r="F73" s="85">
        <v>95.43852959360261</v>
      </c>
      <c r="G73" s="101">
        <f t="shared" si="1"/>
        <v>-2.4301184030235401E-3</v>
      </c>
      <c r="H73" s="101">
        <f t="shared" si="3"/>
        <v>-7.7859122255041768E-3</v>
      </c>
      <c r="I73" s="98">
        <v>1</v>
      </c>
      <c r="J73" s="84"/>
      <c r="K73" s="84"/>
      <c r="L73" s="84"/>
      <c r="M73" s="84"/>
      <c r="N73" s="84"/>
      <c r="O73" s="84"/>
      <c r="P73" s="84"/>
      <c r="Q73" s="84"/>
      <c r="R73" s="84"/>
      <c r="S73" s="84"/>
      <c r="T73" s="84"/>
      <c r="U73" s="84"/>
      <c r="V73" s="84"/>
      <c r="W73" s="84"/>
      <c r="X73" s="84"/>
      <c r="Y73" s="84"/>
      <c r="Z73" s="84"/>
    </row>
    <row r="74" spans="1:26" ht="12.75" customHeight="1" x14ac:dyDescent="0.2">
      <c r="A74" s="453">
        <v>1999.05</v>
      </c>
      <c r="B74" s="85">
        <v>111.51666682398039</v>
      </c>
      <c r="C74" s="101">
        <f t="shared" si="0"/>
        <v>4.5237253047620829E-3</v>
      </c>
      <c r="D74" s="101">
        <f t="shared" si="2"/>
        <v>4.5658134003904838E-2</v>
      </c>
      <c r="E74" s="1245">
        <v>0</v>
      </c>
      <c r="F74" s="85">
        <v>95.215862945007459</v>
      </c>
      <c r="G74" s="101">
        <f t="shared" si="1"/>
        <v>-2.3330896813196222E-3</v>
      </c>
      <c r="H74" s="101">
        <f t="shared" si="3"/>
        <v>-1.2159904893512485E-2</v>
      </c>
      <c r="I74" s="98">
        <v>1</v>
      </c>
      <c r="J74" s="84"/>
      <c r="K74" s="84"/>
      <c r="L74" s="84"/>
      <c r="M74" s="84"/>
      <c r="N74" s="84"/>
      <c r="O74" s="84"/>
      <c r="P74" s="84"/>
      <c r="Q74" s="84"/>
      <c r="R74" s="84"/>
      <c r="S74" s="84"/>
      <c r="T74" s="84"/>
      <c r="U74" s="84"/>
      <c r="V74" s="84"/>
      <c r="W74" s="84"/>
      <c r="X74" s="84"/>
      <c r="Y74" s="84"/>
      <c r="Z74" s="84"/>
    </row>
    <row r="75" spans="1:26" ht="12.75" customHeight="1" x14ac:dyDescent="0.2">
      <c r="A75" s="453">
        <v>1999.06</v>
      </c>
      <c r="B75" s="85">
        <v>111.82146910966871</v>
      </c>
      <c r="C75" s="101">
        <f t="shared" si="0"/>
        <v>2.7332442259004885E-3</v>
      </c>
      <c r="D75" s="101">
        <f t="shared" si="2"/>
        <v>5.1974963187342071E-2</v>
      </c>
      <c r="E75" s="1245">
        <v>0</v>
      </c>
      <c r="F75" s="85">
        <v>95.629078041984386</v>
      </c>
      <c r="G75" s="101">
        <f t="shared" si="1"/>
        <v>4.3397715905340029E-3</v>
      </c>
      <c r="H75" s="101">
        <f t="shared" si="3"/>
        <v>-7.7649104367844002E-3</v>
      </c>
      <c r="I75" s="98">
        <v>1</v>
      </c>
      <c r="J75" s="84"/>
      <c r="K75" s="84"/>
      <c r="L75" s="84"/>
      <c r="M75" s="84"/>
      <c r="N75" s="84"/>
      <c r="O75" s="84"/>
      <c r="P75" s="84"/>
      <c r="Q75" s="84"/>
      <c r="R75" s="84"/>
      <c r="S75" s="84"/>
      <c r="T75" s="84"/>
      <c r="U75" s="84"/>
      <c r="V75" s="84"/>
      <c r="W75" s="84"/>
      <c r="X75" s="84"/>
      <c r="Y75" s="84"/>
      <c r="Z75" s="84"/>
    </row>
    <row r="76" spans="1:26" ht="12.75" customHeight="1" x14ac:dyDescent="0.2">
      <c r="A76" s="453">
        <v>1999.07</v>
      </c>
      <c r="B76" s="85">
        <v>112.99818590519442</v>
      </c>
      <c r="C76" s="101">
        <f t="shared" si="0"/>
        <v>1.0523174171246596E-2</v>
      </c>
      <c r="D76" s="101">
        <f t="shared" si="2"/>
        <v>5.6585561645276838E-2</v>
      </c>
      <c r="E76" s="1245">
        <v>0</v>
      </c>
      <c r="F76" s="85">
        <v>95.878736847122966</v>
      </c>
      <c r="G76" s="101">
        <f t="shared" si="1"/>
        <v>2.6106996977317554E-3</v>
      </c>
      <c r="H76" s="101">
        <f t="shared" si="3"/>
        <v>-6.4080740644502088E-3</v>
      </c>
      <c r="I76" s="98">
        <v>1</v>
      </c>
      <c r="J76" s="84"/>
      <c r="K76" s="84"/>
      <c r="L76" s="84"/>
      <c r="M76" s="84"/>
      <c r="N76" s="84"/>
      <c r="O76" s="84"/>
      <c r="P76" s="84"/>
      <c r="Q76" s="84"/>
      <c r="R76" s="84"/>
      <c r="S76" s="84"/>
      <c r="T76" s="84"/>
      <c r="U76" s="84"/>
      <c r="V76" s="84"/>
      <c r="W76" s="84"/>
      <c r="X76" s="84"/>
      <c r="Y76" s="84"/>
      <c r="Z76" s="84"/>
    </row>
    <row r="77" spans="1:26" ht="12.75" customHeight="1" x14ac:dyDescent="0.2">
      <c r="A77" s="453">
        <v>1999.08</v>
      </c>
      <c r="B77" s="85">
        <v>113.08133475561227</v>
      </c>
      <c r="C77" s="101">
        <f t="shared" ref="C77:C140" si="4">B77/B76-1</f>
        <v>7.3584234783741209E-4</v>
      </c>
      <c r="D77" s="101">
        <f t="shared" si="2"/>
        <v>5.3716936160749018E-2</v>
      </c>
      <c r="E77" s="1245">
        <v>0</v>
      </c>
      <c r="F77" s="85">
        <v>96.113677254789607</v>
      </c>
      <c r="G77" s="101">
        <f t="shared" ref="G77:G140" si="5">F77/F76-1</f>
        <v>2.4503911439848203E-3</v>
      </c>
      <c r="H77" s="101">
        <f t="shared" si="3"/>
        <v>-5.5105777806354617E-3</v>
      </c>
      <c r="I77" s="98">
        <v>1</v>
      </c>
      <c r="J77" s="84"/>
      <c r="K77" s="84"/>
      <c r="L77" s="84"/>
      <c r="M77" s="84"/>
      <c r="N77" s="84"/>
      <c r="O77" s="84"/>
      <c r="P77" s="84"/>
      <c r="Q77" s="84"/>
      <c r="R77" s="84"/>
      <c r="S77" s="84"/>
      <c r="T77" s="84"/>
      <c r="U77" s="84"/>
      <c r="V77" s="84"/>
      <c r="W77" s="84"/>
      <c r="X77" s="84"/>
      <c r="Y77" s="84"/>
      <c r="Z77" s="84"/>
    </row>
    <row r="78" spans="1:26" ht="12.75" customHeight="1" x14ac:dyDescent="0.2">
      <c r="A78" s="453">
        <v>1999.09</v>
      </c>
      <c r="B78" s="85">
        <v>113.6870879499356</v>
      </c>
      <c r="C78" s="101">
        <f t="shared" si="4"/>
        <v>5.3567920438193362E-3</v>
      </c>
      <c r="D78" s="101">
        <f t="shared" si="2"/>
        <v>5.2762049668752864E-2</v>
      </c>
      <c r="E78" s="1245">
        <v>0</v>
      </c>
      <c r="F78" s="85">
        <v>96.300116252815386</v>
      </c>
      <c r="G78" s="101">
        <f t="shared" si="5"/>
        <v>1.9397759335701981E-3</v>
      </c>
      <c r="H78" s="101">
        <f t="shared" si="3"/>
        <v>-6.9379491811938365E-4</v>
      </c>
      <c r="I78" s="98">
        <v>1</v>
      </c>
      <c r="J78" s="84"/>
      <c r="K78" s="84"/>
      <c r="L78" s="84"/>
      <c r="M78" s="84"/>
      <c r="N78" s="84"/>
      <c r="O78" s="84"/>
      <c r="P78" s="84"/>
      <c r="Q78" s="84"/>
      <c r="R78" s="84"/>
      <c r="S78" s="84"/>
      <c r="T78" s="84"/>
      <c r="U78" s="84"/>
      <c r="V78" s="84"/>
      <c r="W78" s="84"/>
      <c r="X78" s="84"/>
      <c r="Y78" s="84"/>
      <c r="Z78" s="84"/>
    </row>
    <row r="79" spans="1:26" ht="12.75" customHeight="1" x14ac:dyDescent="0.2">
      <c r="A79" s="453">
        <v>1999.1</v>
      </c>
      <c r="B79" s="85">
        <v>114.01392349275382</v>
      </c>
      <c r="C79" s="101">
        <f t="shared" si="4"/>
        <v>2.8748695099143351E-3</v>
      </c>
      <c r="D79" s="101">
        <f t="shared" si="2"/>
        <v>5.6192249692321283E-2</v>
      </c>
      <c r="E79" s="1245">
        <v>0</v>
      </c>
      <c r="F79" s="85">
        <v>96.15679549287681</v>
      </c>
      <c r="G79" s="101">
        <f t="shared" si="5"/>
        <v>-1.4882719306622549E-3</v>
      </c>
      <c r="H79" s="101">
        <f t="shared" si="3"/>
        <v>2.7945343568127612E-3</v>
      </c>
      <c r="I79" s="98">
        <v>1</v>
      </c>
      <c r="J79" s="84"/>
      <c r="K79" s="84"/>
      <c r="L79" s="84"/>
      <c r="M79" s="84"/>
      <c r="N79" s="84"/>
      <c r="O79" s="84"/>
      <c r="P79" s="84"/>
      <c r="Q79" s="84"/>
      <c r="R79" s="84"/>
      <c r="S79" s="84"/>
      <c r="T79" s="84"/>
      <c r="U79" s="84"/>
      <c r="V79" s="84"/>
      <c r="W79" s="84"/>
      <c r="X79" s="84"/>
      <c r="Y79" s="84"/>
      <c r="Z79" s="84"/>
    </row>
    <row r="80" spans="1:26" ht="12.75" customHeight="1" x14ac:dyDescent="0.2">
      <c r="A80" s="453">
        <v>1999.11</v>
      </c>
      <c r="B80" s="85">
        <v>114.01500047350518</v>
      </c>
      <c r="C80" s="101">
        <f t="shared" si="4"/>
        <v>9.446045871941422E-6</v>
      </c>
      <c r="D80" s="101">
        <f t="shared" si="2"/>
        <v>5.3600674638935919E-2</v>
      </c>
      <c r="E80" s="1245">
        <v>0</v>
      </c>
      <c r="F80" s="85">
        <v>96.259534246075191</v>
      </c>
      <c r="G80" s="101">
        <f t="shared" si="5"/>
        <v>1.0684502605537993E-3</v>
      </c>
      <c r="H80" s="101">
        <f t="shared" si="3"/>
        <v>1.1198243197436453E-2</v>
      </c>
      <c r="I80" s="98">
        <v>1</v>
      </c>
      <c r="J80" s="84"/>
      <c r="K80" s="84"/>
      <c r="L80" s="84"/>
      <c r="M80" s="84"/>
      <c r="N80" s="84"/>
      <c r="O80" s="84"/>
      <c r="P80" s="84"/>
      <c r="Q80" s="84"/>
      <c r="R80" s="84"/>
      <c r="S80" s="84"/>
      <c r="T80" s="84"/>
      <c r="U80" s="84"/>
      <c r="V80" s="84"/>
      <c r="W80" s="84"/>
      <c r="X80" s="84"/>
      <c r="Y80" s="84"/>
      <c r="Z80" s="84"/>
    </row>
    <row r="81" spans="1:26" ht="12.75" customHeight="1" x14ac:dyDescent="0.2">
      <c r="A81" s="453">
        <v>1999.12</v>
      </c>
      <c r="B81" s="85">
        <v>113.99049138317862</v>
      </c>
      <c r="C81" s="101">
        <f t="shared" si="4"/>
        <v>-2.1496373481366682E-4</v>
      </c>
      <c r="D81" s="101">
        <f t="shared" si="2"/>
        <v>5.2008075875100701E-2</v>
      </c>
      <c r="E81" s="1245">
        <v>0</v>
      </c>
      <c r="F81" s="85">
        <v>96.257872077169679</v>
      </c>
      <c r="G81" s="101">
        <f t="shared" si="5"/>
        <v>-1.7267576853829958E-5</v>
      </c>
      <c r="H81" s="101">
        <f t="shared" si="3"/>
        <v>1.3778618103444717E-2</v>
      </c>
      <c r="I81" s="98">
        <v>1</v>
      </c>
      <c r="J81" s="84"/>
      <c r="K81" s="84"/>
      <c r="L81" s="84"/>
      <c r="M81" s="84"/>
      <c r="N81" s="84"/>
      <c r="O81" s="84"/>
      <c r="P81" s="84"/>
      <c r="Q81" s="84"/>
      <c r="R81" s="84"/>
      <c r="S81" s="84"/>
      <c r="T81" s="84"/>
      <c r="U81" s="84"/>
      <c r="V81" s="84"/>
      <c r="W81" s="84"/>
      <c r="X81" s="84"/>
      <c r="Y81" s="84"/>
      <c r="Z81" s="84"/>
    </row>
    <row r="82" spans="1:26" ht="12.75" customHeight="1" x14ac:dyDescent="0.2">
      <c r="A82" s="453">
        <v>2000.01</v>
      </c>
      <c r="B82" s="85">
        <v>114.56093327468666</v>
      </c>
      <c r="C82" s="101">
        <f t="shared" si="4"/>
        <v>5.0042936440242158E-3</v>
      </c>
      <c r="D82" s="101">
        <f t="shared" si="2"/>
        <v>5.2678274342281117E-2</v>
      </c>
      <c r="E82" s="1245">
        <v>0</v>
      </c>
      <c r="F82" s="85">
        <v>96.482547380438916</v>
      </c>
      <c r="G82" s="101">
        <f t="shared" si="5"/>
        <v>2.3340979643629023E-3</v>
      </c>
      <c r="H82" s="101">
        <f t="shared" si="3"/>
        <v>1.4476396991966567E-2</v>
      </c>
      <c r="I82" s="98">
        <v>1</v>
      </c>
      <c r="J82" s="84"/>
      <c r="K82" s="84"/>
      <c r="L82" s="84"/>
      <c r="M82" s="84"/>
      <c r="N82" s="84"/>
      <c r="O82" s="84"/>
      <c r="P82" s="84"/>
      <c r="Q82" s="84"/>
      <c r="R82" s="84"/>
      <c r="S82" s="84"/>
      <c r="T82" s="84"/>
      <c r="U82" s="84"/>
      <c r="V82" s="84"/>
      <c r="W82" s="84"/>
      <c r="X82" s="84"/>
      <c r="Y82" s="84"/>
      <c r="Z82" s="84"/>
    </row>
    <row r="83" spans="1:26" ht="12.75" customHeight="1" x14ac:dyDescent="0.2">
      <c r="A83" s="453">
        <v>2000.02</v>
      </c>
      <c r="B83" s="85">
        <v>115.05008562123193</v>
      </c>
      <c r="C83" s="101">
        <f t="shared" si="4"/>
        <v>4.2698006428807389E-3</v>
      </c>
      <c r="D83" s="101">
        <f t="shared" si="2"/>
        <v>5.2810542580985054E-2</v>
      </c>
      <c r="E83" s="1245">
        <v>0</v>
      </c>
      <c r="F83" s="85">
        <v>96.357054076409113</v>
      </c>
      <c r="G83" s="101">
        <f t="shared" si="5"/>
        <v>-1.300683983134987E-3</v>
      </c>
      <c r="H83" s="101">
        <f t="shared" si="3"/>
        <v>8.5021844523243129E-3</v>
      </c>
      <c r="I83" s="98">
        <v>1</v>
      </c>
      <c r="J83" s="84"/>
      <c r="K83" s="84"/>
      <c r="L83" s="84"/>
      <c r="M83" s="84"/>
      <c r="N83" s="84"/>
      <c r="O83" s="84"/>
      <c r="P83" s="84"/>
      <c r="Q83" s="84"/>
      <c r="R83" s="84"/>
      <c r="S83" s="84"/>
      <c r="T83" s="84"/>
      <c r="U83" s="84"/>
      <c r="V83" s="84"/>
      <c r="W83" s="84"/>
      <c r="X83" s="84"/>
      <c r="Y83" s="84"/>
      <c r="Z83" s="84"/>
    </row>
    <row r="84" spans="1:26" ht="12.75" customHeight="1" x14ac:dyDescent="0.2">
      <c r="A84" s="453">
        <v>2000.03</v>
      </c>
      <c r="B84" s="85">
        <v>115.32455667106164</v>
      </c>
      <c r="C84" s="101">
        <f t="shared" si="4"/>
        <v>2.3856657589402808E-3</v>
      </c>
      <c r="D84" s="101">
        <f t="shared" si="2"/>
        <v>4.7850234190129237E-2</v>
      </c>
      <c r="E84" s="1245">
        <v>0</v>
      </c>
      <c r="F84" s="85">
        <v>96.405606779536157</v>
      </c>
      <c r="G84" s="101">
        <f t="shared" si="5"/>
        <v>5.0388322466288216E-4</v>
      </c>
      <c r="H84" s="101">
        <f t="shared" si="3"/>
        <v>7.6782422137511297E-3</v>
      </c>
      <c r="I84" s="98">
        <v>1</v>
      </c>
      <c r="J84" s="84"/>
      <c r="K84" s="84"/>
      <c r="L84" s="84"/>
      <c r="M84" s="84"/>
      <c r="N84" s="84"/>
      <c r="O84" s="84"/>
      <c r="P84" s="84"/>
      <c r="Q84" s="84"/>
      <c r="R84" s="84"/>
      <c r="S84" s="84"/>
      <c r="T84" s="84"/>
      <c r="U84" s="84"/>
      <c r="V84" s="84"/>
      <c r="W84" s="84"/>
      <c r="X84" s="84"/>
      <c r="Y84" s="84"/>
      <c r="Z84" s="84"/>
    </row>
    <row r="85" spans="1:26" ht="12.75" customHeight="1" x14ac:dyDescent="0.2">
      <c r="A85" s="453">
        <v>2000.04</v>
      </c>
      <c r="B85" s="85">
        <v>115.41225014892682</v>
      </c>
      <c r="C85" s="101">
        <f t="shared" si="4"/>
        <v>7.6040593951987034E-4</v>
      </c>
      <c r="D85" s="101">
        <f t="shared" si="2"/>
        <v>3.9614496803402455E-2</v>
      </c>
      <c r="E85" s="1245">
        <v>0</v>
      </c>
      <c r="F85" s="85">
        <v>95.938477878727113</v>
      </c>
      <c r="G85" s="101">
        <f t="shared" si="5"/>
        <v>-4.8454536661678427E-3</v>
      </c>
      <c r="H85" s="101">
        <f t="shared" si="3"/>
        <v>5.2384323946879086E-3</v>
      </c>
      <c r="I85" s="98">
        <v>1</v>
      </c>
      <c r="J85" s="84"/>
      <c r="K85" s="84"/>
      <c r="L85" s="84"/>
      <c r="M85" s="84"/>
      <c r="N85" s="84"/>
      <c r="O85" s="84"/>
      <c r="P85" s="84"/>
      <c r="Q85" s="84"/>
      <c r="R85" s="84"/>
      <c r="S85" s="84"/>
      <c r="T85" s="84"/>
      <c r="U85" s="84"/>
      <c r="V85" s="84"/>
      <c r="W85" s="84"/>
      <c r="X85" s="84"/>
      <c r="Y85" s="84"/>
      <c r="Z85" s="84"/>
    </row>
    <row r="86" spans="1:26" ht="12.75" customHeight="1" x14ac:dyDescent="0.2">
      <c r="A86" s="453">
        <v>2000.05</v>
      </c>
      <c r="B86" s="85">
        <v>114.51358236413711</v>
      </c>
      <c r="C86" s="101">
        <f t="shared" si="4"/>
        <v>-7.7865892366718592E-3</v>
      </c>
      <c r="D86" s="101">
        <f t="shared" si="2"/>
        <v>2.6874149178858664E-2</v>
      </c>
      <c r="E86" s="1245">
        <v>0</v>
      </c>
      <c r="F86" s="85">
        <v>95.57150244813981</v>
      </c>
      <c r="G86" s="101">
        <f t="shared" si="5"/>
        <v>-3.8251120791303883E-3</v>
      </c>
      <c r="H86" s="101">
        <f t="shared" si="3"/>
        <v>3.7350866980825348E-3</v>
      </c>
      <c r="I86" s="98">
        <v>1</v>
      </c>
      <c r="J86" s="84"/>
      <c r="K86" s="84"/>
      <c r="L86" s="84"/>
      <c r="M86" s="84"/>
      <c r="N86" s="84"/>
      <c r="O86" s="84"/>
      <c r="P86" s="84"/>
      <c r="Q86" s="84"/>
      <c r="R86" s="84"/>
      <c r="S86" s="84"/>
      <c r="T86" s="84"/>
      <c r="U86" s="84"/>
      <c r="V86" s="84"/>
      <c r="W86" s="84"/>
      <c r="X86" s="84"/>
      <c r="Y86" s="84"/>
      <c r="Z86" s="84"/>
    </row>
    <row r="87" spans="1:26" ht="12.75" customHeight="1" x14ac:dyDescent="0.2">
      <c r="A87" s="453">
        <v>2000.06</v>
      </c>
      <c r="B87" s="85">
        <v>114.41945905262341</v>
      </c>
      <c r="C87" s="101">
        <f t="shared" si="4"/>
        <v>-8.2194015391467978E-4</v>
      </c>
      <c r="D87" s="101">
        <f t="shared" si="2"/>
        <v>2.3233373373110711E-2</v>
      </c>
      <c r="E87" s="1245">
        <v>0</v>
      </c>
      <c r="F87" s="85">
        <v>95.583091813674315</v>
      </c>
      <c r="G87" s="101">
        <f t="shared" si="5"/>
        <v>1.2126382067489949E-4</v>
      </c>
      <c r="H87" s="101">
        <f t="shared" si="3"/>
        <v>-4.8088122620904006E-4</v>
      </c>
      <c r="I87" s="98">
        <v>1</v>
      </c>
      <c r="J87" s="84"/>
      <c r="K87" s="84"/>
      <c r="L87" s="84"/>
      <c r="M87" s="84"/>
      <c r="N87" s="84"/>
      <c r="O87" s="84"/>
      <c r="P87" s="84"/>
      <c r="Q87" s="84"/>
      <c r="R87" s="84"/>
      <c r="S87" s="84"/>
      <c r="T87" s="84"/>
      <c r="U87" s="84"/>
      <c r="V87" s="84"/>
      <c r="W87" s="84"/>
      <c r="X87" s="84"/>
      <c r="Y87" s="84"/>
      <c r="Z87" s="84"/>
    </row>
    <row r="88" spans="1:26" ht="12.75" customHeight="1" x14ac:dyDescent="0.2">
      <c r="A88" s="453">
        <v>2000.07</v>
      </c>
      <c r="B88" s="85">
        <v>114.87350438166264</v>
      </c>
      <c r="C88" s="101">
        <f t="shared" si="4"/>
        <v>3.9682527150421976E-3</v>
      </c>
      <c r="D88" s="101">
        <f t="shared" ref="D88:D151" si="6">B88/B76-1</f>
        <v>1.6596005161017446E-2</v>
      </c>
      <c r="E88" s="1245">
        <v>0</v>
      </c>
      <c r="F88" s="85">
        <v>95.902091604734068</v>
      </c>
      <c r="G88" s="101">
        <f t="shared" si="5"/>
        <v>3.3374081650507925E-3</v>
      </c>
      <c r="H88" s="101">
        <f t="shared" ref="H88:H151" si="7">F88/F76-1</f>
        <v>2.4358641320376684E-4</v>
      </c>
      <c r="I88" s="98">
        <v>1</v>
      </c>
      <c r="J88" s="84"/>
      <c r="K88" s="84"/>
      <c r="L88" s="84"/>
      <c r="M88" s="84"/>
      <c r="N88" s="84"/>
      <c r="O88" s="84"/>
      <c r="P88" s="84"/>
      <c r="Q88" s="84"/>
      <c r="R88" s="84"/>
      <c r="S88" s="84"/>
      <c r="T88" s="84"/>
      <c r="U88" s="84"/>
      <c r="V88" s="84"/>
      <c r="W88" s="84"/>
      <c r="X88" s="84"/>
      <c r="Y88" s="84"/>
      <c r="Z88" s="84"/>
    </row>
    <row r="89" spans="1:26" ht="12.75" customHeight="1" x14ac:dyDescent="0.2">
      <c r="A89" s="453">
        <v>2000.08</v>
      </c>
      <c r="B89" s="85">
        <v>115.03786085904167</v>
      </c>
      <c r="C89" s="101">
        <f t="shared" si="4"/>
        <v>1.4307605418997227E-3</v>
      </c>
      <c r="D89" s="101">
        <f t="shared" si="6"/>
        <v>1.730193676664471E-2</v>
      </c>
      <c r="E89" s="1245">
        <v>0</v>
      </c>
      <c r="F89" s="85">
        <v>95.934438365117742</v>
      </c>
      <c r="G89" s="101">
        <f t="shared" si="5"/>
        <v>3.3728941509414412E-4</v>
      </c>
      <c r="H89" s="101">
        <f t="shared" si="7"/>
        <v>-1.8648635115345868E-3</v>
      </c>
      <c r="I89" s="98">
        <v>1</v>
      </c>
      <c r="J89" s="84"/>
      <c r="K89" s="84"/>
      <c r="L89" s="84"/>
      <c r="M89" s="84"/>
      <c r="N89" s="84"/>
      <c r="O89" s="84"/>
      <c r="P89" s="84"/>
      <c r="Q89" s="84"/>
      <c r="R89" s="84"/>
      <c r="S89" s="84"/>
      <c r="T89" s="84"/>
      <c r="U89" s="84"/>
      <c r="V89" s="84"/>
      <c r="W89" s="84"/>
      <c r="X89" s="84"/>
      <c r="Y89" s="84"/>
      <c r="Z89" s="84"/>
    </row>
    <row r="90" spans="1:26" ht="12.75" customHeight="1" x14ac:dyDescent="0.2">
      <c r="A90" s="453">
        <v>2000.09</v>
      </c>
      <c r="B90" s="85">
        <v>115.06261976791218</v>
      </c>
      <c r="C90" s="101">
        <f t="shared" si="4"/>
        <v>2.1522400265117092E-4</v>
      </c>
      <c r="D90" s="101">
        <f t="shared" si="6"/>
        <v>1.2099279195033397E-2</v>
      </c>
      <c r="E90" s="1245">
        <v>0</v>
      </c>
      <c r="F90" s="85">
        <v>96.105649514014033</v>
      </c>
      <c r="G90" s="101">
        <f t="shared" si="5"/>
        <v>1.7846682777740153E-3</v>
      </c>
      <c r="H90" s="101">
        <f t="shared" si="7"/>
        <v>-2.0193821811265167E-3</v>
      </c>
      <c r="I90" s="98">
        <v>1</v>
      </c>
      <c r="J90" s="84"/>
      <c r="K90" s="84"/>
      <c r="L90" s="84"/>
      <c r="M90" s="84"/>
      <c r="N90" s="84"/>
      <c r="O90" s="84"/>
      <c r="P90" s="84"/>
      <c r="Q90" s="84"/>
      <c r="R90" s="84"/>
      <c r="S90" s="84"/>
      <c r="T90" s="84"/>
      <c r="U90" s="84"/>
      <c r="V90" s="84"/>
      <c r="W90" s="84"/>
      <c r="X90" s="84"/>
      <c r="Y90" s="84"/>
      <c r="Z90" s="84"/>
    </row>
    <row r="91" spans="1:26" ht="12.75" customHeight="1" x14ac:dyDescent="0.2">
      <c r="A91" s="453">
        <v>2000.1</v>
      </c>
      <c r="B91" s="85">
        <v>115.02397899245902</v>
      </c>
      <c r="C91" s="101">
        <f t="shared" si="4"/>
        <v>-3.3582388034536503E-4</v>
      </c>
      <c r="D91" s="101">
        <f t="shared" si="6"/>
        <v>8.8590539537864998E-3</v>
      </c>
      <c r="E91" s="1245">
        <v>0</v>
      </c>
      <c r="F91" s="85">
        <v>96.162553893282748</v>
      </c>
      <c r="G91" s="101">
        <f t="shared" si="5"/>
        <v>5.9210233276063562E-4</v>
      </c>
      <c r="H91" s="101">
        <f t="shared" si="7"/>
        <v>5.9885527345482359E-5</v>
      </c>
      <c r="I91" s="98">
        <v>1</v>
      </c>
      <c r="J91" s="84"/>
      <c r="K91" s="84"/>
      <c r="L91" s="84"/>
      <c r="M91" s="84"/>
      <c r="N91" s="84"/>
      <c r="O91" s="84"/>
      <c r="P91" s="84"/>
      <c r="Q91" s="84"/>
      <c r="R91" s="84"/>
      <c r="S91" s="84"/>
      <c r="T91" s="84"/>
      <c r="U91" s="84"/>
      <c r="V91" s="84"/>
      <c r="W91" s="84"/>
      <c r="X91" s="84"/>
      <c r="Y91" s="84"/>
      <c r="Z91" s="84"/>
    </row>
    <row r="92" spans="1:26" ht="12.75" customHeight="1" x14ac:dyDescent="0.2">
      <c r="A92" s="453">
        <v>2000.11</v>
      </c>
      <c r="B92" s="85">
        <v>115.04775800553281</v>
      </c>
      <c r="C92" s="101">
        <f t="shared" si="4"/>
        <v>2.0673092064882326E-4</v>
      </c>
      <c r="D92" s="101">
        <f t="shared" si="6"/>
        <v>9.0580847058596703E-3</v>
      </c>
      <c r="E92" s="1245">
        <v>0</v>
      </c>
      <c r="F92" s="85">
        <v>96.299923744321916</v>
      </c>
      <c r="G92" s="101">
        <f t="shared" si="5"/>
        <v>1.4285170836001448E-3</v>
      </c>
      <c r="H92" s="101">
        <f t="shared" si="7"/>
        <v>4.1958958728671725E-4</v>
      </c>
      <c r="I92" s="98">
        <v>1</v>
      </c>
      <c r="J92" s="84"/>
      <c r="K92" s="84"/>
      <c r="L92" s="84"/>
      <c r="M92" s="84"/>
      <c r="N92" s="84"/>
      <c r="O92" s="84"/>
      <c r="P92" s="84"/>
      <c r="Q92" s="84"/>
      <c r="R92" s="84"/>
      <c r="S92" s="84"/>
      <c r="T92" s="84"/>
      <c r="U92" s="84"/>
      <c r="V92" s="84"/>
      <c r="W92" s="84"/>
      <c r="X92" s="84"/>
      <c r="Y92" s="84"/>
      <c r="Z92" s="84"/>
    </row>
    <row r="93" spans="1:26" ht="12.75" customHeight="1" x14ac:dyDescent="0.2">
      <c r="A93" s="453">
        <v>2000.12</v>
      </c>
      <c r="B93" s="85">
        <v>115.4307081397217</v>
      </c>
      <c r="C93" s="101">
        <f t="shared" si="4"/>
        <v>3.3286188347143586E-3</v>
      </c>
      <c r="D93" s="101">
        <f t="shared" si="6"/>
        <v>1.2634534153395327E-2</v>
      </c>
      <c r="E93" s="1245">
        <v>0</v>
      </c>
      <c r="F93" s="85">
        <v>96.469223212182314</v>
      </c>
      <c r="G93" s="101">
        <f t="shared" si="5"/>
        <v>1.7580436336575023E-3</v>
      </c>
      <c r="H93" s="101">
        <f t="shared" si="7"/>
        <v>2.1956763686110659E-3</v>
      </c>
      <c r="I93" s="98">
        <v>1</v>
      </c>
      <c r="J93" s="84"/>
      <c r="K93" s="84"/>
      <c r="L93" s="84"/>
      <c r="M93" s="84"/>
      <c r="N93" s="84"/>
      <c r="O93" s="84"/>
      <c r="P93" s="84"/>
      <c r="Q93" s="84"/>
      <c r="R93" s="84"/>
      <c r="S93" s="84"/>
      <c r="T93" s="84"/>
      <c r="U93" s="84"/>
      <c r="V93" s="84"/>
      <c r="W93" s="84"/>
      <c r="X93" s="84"/>
      <c r="Y93" s="84"/>
      <c r="Z93" s="84"/>
    </row>
    <row r="94" spans="1:26" ht="12.75" customHeight="1" x14ac:dyDescent="0.2">
      <c r="A94" s="453">
        <v>2001.01</v>
      </c>
      <c r="B94" s="85">
        <v>115.48381288289121</v>
      </c>
      <c r="C94" s="101">
        <f t="shared" si="4"/>
        <v>4.6005732811793543E-4</v>
      </c>
      <c r="D94" s="101">
        <f t="shared" si="6"/>
        <v>8.0557968744172648E-3</v>
      </c>
      <c r="E94" s="1245">
        <v>1</v>
      </c>
      <c r="F94" s="85">
        <v>96.239002867722746</v>
      </c>
      <c r="G94" s="101">
        <f t="shared" si="5"/>
        <v>-2.386464167470348E-3</v>
      </c>
      <c r="H94" s="101">
        <f t="shared" si="7"/>
        <v>-2.5242338570917733E-3</v>
      </c>
      <c r="I94" s="98">
        <v>1</v>
      </c>
      <c r="J94" s="84"/>
      <c r="K94" s="84"/>
      <c r="L94" s="84"/>
      <c r="M94" s="84"/>
      <c r="N94" s="84"/>
      <c r="O94" s="84"/>
      <c r="P94" s="84"/>
      <c r="Q94" s="84"/>
      <c r="R94" s="84"/>
      <c r="S94" s="84"/>
      <c r="T94" s="84"/>
      <c r="U94" s="84"/>
      <c r="V94" s="84"/>
      <c r="W94" s="84"/>
      <c r="X94" s="84"/>
      <c r="Y94" s="84"/>
      <c r="Z94" s="84"/>
    </row>
    <row r="95" spans="1:26" ht="12.75" customHeight="1" x14ac:dyDescent="0.2">
      <c r="A95" s="453">
        <v>2001.02</v>
      </c>
      <c r="B95" s="85">
        <v>115.14718932117236</v>
      </c>
      <c r="C95" s="101">
        <f t="shared" si="4"/>
        <v>-2.9148982295917891E-3</v>
      </c>
      <c r="D95" s="101">
        <f t="shared" si="6"/>
        <v>8.4401240917042486E-4</v>
      </c>
      <c r="E95" s="1245">
        <v>1</v>
      </c>
      <c r="F95" s="85">
        <v>95.773409690485863</v>
      </c>
      <c r="G95" s="101">
        <f t="shared" si="5"/>
        <v>-4.8378844684916489E-3</v>
      </c>
      <c r="H95" s="101">
        <f t="shared" si="7"/>
        <v>-6.0571007646251784E-3</v>
      </c>
      <c r="I95" s="98">
        <v>1</v>
      </c>
      <c r="J95" s="84"/>
      <c r="K95" s="84"/>
      <c r="L95" s="84"/>
      <c r="M95" s="84"/>
      <c r="N95" s="84"/>
      <c r="O95" s="84"/>
      <c r="P95" s="84"/>
      <c r="Q95" s="84"/>
      <c r="R95" s="84"/>
      <c r="S95" s="84"/>
      <c r="T95" s="84"/>
      <c r="U95" s="84"/>
      <c r="V95" s="84"/>
      <c r="W95" s="84"/>
      <c r="X95" s="84"/>
      <c r="Y95" s="84"/>
      <c r="Z95" s="84"/>
    </row>
    <row r="96" spans="1:26" ht="12.75" customHeight="1" x14ac:dyDescent="0.2">
      <c r="A96" s="453">
        <v>2001.03</v>
      </c>
      <c r="B96" s="85">
        <v>114.76720714032086</v>
      </c>
      <c r="C96" s="101">
        <f t="shared" si="4"/>
        <v>-3.2999692227974053E-3</v>
      </c>
      <c r="D96" s="101">
        <f t="shared" si="6"/>
        <v>-4.8328781556082889E-3</v>
      </c>
      <c r="E96" s="1245">
        <v>1</v>
      </c>
      <c r="F96" s="85">
        <v>95.167429374871631</v>
      </c>
      <c r="G96" s="101">
        <f t="shared" si="5"/>
        <v>-6.3272292129161745E-3</v>
      </c>
      <c r="H96" s="101">
        <f t="shared" si="7"/>
        <v>-1.2843416954949838E-2</v>
      </c>
      <c r="I96" s="98">
        <v>1</v>
      </c>
      <c r="J96" s="84"/>
      <c r="K96" s="84"/>
      <c r="L96" s="84"/>
      <c r="M96" s="84"/>
      <c r="N96" s="84"/>
      <c r="O96" s="84"/>
      <c r="P96" s="84"/>
      <c r="Q96" s="84"/>
      <c r="R96" s="84"/>
      <c r="S96" s="84"/>
      <c r="T96" s="84"/>
      <c r="U96" s="84"/>
      <c r="V96" s="84"/>
      <c r="W96" s="84"/>
      <c r="X96" s="84"/>
      <c r="Y96" s="84"/>
      <c r="Z96" s="84"/>
    </row>
    <row r="97" spans="1:26" ht="12.75" customHeight="1" x14ac:dyDescent="0.2">
      <c r="A97" s="453">
        <v>2001.04</v>
      </c>
      <c r="B97" s="85">
        <v>113.93432426858158</v>
      </c>
      <c r="C97" s="101">
        <f t="shared" si="4"/>
        <v>-7.2571503000936621E-3</v>
      </c>
      <c r="D97" s="101">
        <f t="shared" si="6"/>
        <v>-1.2805623999516014E-2</v>
      </c>
      <c r="E97" s="1245">
        <v>1</v>
      </c>
      <c r="F97" s="85">
        <v>94.743811710024019</v>
      </c>
      <c r="G97" s="101">
        <f t="shared" si="5"/>
        <v>-4.4512882992662206E-3</v>
      </c>
      <c r="H97" s="101">
        <f t="shared" si="7"/>
        <v>-1.2452419457949282E-2</v>
      </c>
      <c r="I97" s="98">
        <v>1</v>
      </c>
      <c r="J97" s="84"/>
      <c r="K97" s="84"/>
      <c r="L97" s="84"/>
      <c r="M97" s="84"/>
      <c r="N97" s="84"/>
      <c r="O97" s="84"/>
      <c r="P97" s="84"/>
      <c r="Q97" s="84"/>
      <c r="R97" s="84"/>
      <c r="S97" s="84"/>
      <c r="T97" s="84"/>
      <c r="U97" s="84"/>
      <c r="V97" s="84"/>
      <c r="W97" s="84"/>
      <c r="X97" s="84"/>
      <c r="Y97" s="84"/>
      <c r="Z97" s="84"/>
    </row>
    <row r="98" spans="1:26" ht="12.75" customHeight="1" x14ac:dyDescent="0.2">
      <c r="A98" s="453">
        <v>2001.05</v>
      </c>
      <c r="B98" s="85">
        <v>113.16068038391192</v>
      </c>
      <c r="C98" s="101">
        <f t="shared" si="4"/>
        <v>-6.7902617550609223E-3</v>
      </c>
      <c r="D98" s="101">
        <f t="shared" si="6"/>
        <v>-1.1814336363376921E-2</v>
      </c>
      <c r="E98" s="1245">
        <v>1</v>
      </c>
      <c r="F98" s="85">
        <v>94.435716139473158</v>
      </c>
      <c r="G98" s="101">
        <f t="shared" si="5"/>
        <v>-3.2518806768491171E-3</v>
      </c>
      <c r="H98" s="101">
        <f t="shared" si="7"/>
        <v>-1.188415248868735E-2</v>
      </c>
      <c r="I98" s="98">
        <v>1</v>
      </c>
      <c r="J98" s="84"/>
      <c r="K98" s="84"/>
      <c r="L98" s="84"/>
      <c r="M98" s="84"/>
      <c r="N98" s="84"/>
      <c r="O98" s="84"/>
      <c r="P98" s="84"/>
      <c r="Q98" s="84"/>
      <c r="R98" s="84"/>
      <c r="S98" s="84"/>
      <c r="T98" s="84"/>
      <c r="U98" s="84"/>
      <c r="V98" s="84"/>
      <c r="W98" s="84"/>
      <c r="X98" s="84"/>
      <c r="Y98" s="84"/>
      <c r="Z98" s="84"/>
    </row>
    <row r="99" spans="1:26" ht="12.75" customHeight="1" x14ac:dyDescent="0.2">
      <c r="A99" s="453">
        <v>2001.06</v>
      </c>
      <c r="B99" s="85">
        <v>112.61880614443253</v>
      </c>
      <c r="C99" s="101">
        <f t="shared" si="4"/>
        <v>-4.7885381887156075E-3</v>
      </c>
      <c r="D99" s="101">
        <f t="shared" si="6"/>
        <v>-1.5737296112916743E-2</v>
      </c>
      <c r="E99" s="1245">
        <v>1</v>
      </c>
      <c r="F99" s="85">
        <v>93.929089147887581</v>
      </c>
      <c r="G99" s="101">
        <f t="shared" si="5"/>
        <v>-5.3647815921397113E-3</v>
      </c>
      <c r="H99" s="101">
        <f t="shared" si="7"/>
        <v>-1.7304343628169905E-2</v>
      </c>
      <c r="I99" s="98">
        <v>1</v>
      </c>
      <c r="J99" s="84"/>
      <c r="K99" s="84"/>
      <c r="L99" s="84"/>
      <c r="M99" s="84"/>
      <c r="N99" s="84"/>
      <c r="O99" s="84"/>
      <c r="P99" s="84"/>
      <c r="Q99" s="84"/>
      <c r="R99" s="84"/>
      <c r="S99" s="84"/>
      <c r="T99" s="84"/>
      <c r="U99" s="84"/>
      <c r="V99" s="84"/>
      <c r="W99" s="84"/>
      <c r="X99" s="84"/>
      <c r="Y99" s="84"/>
      <c r="Z99" s="84"/>
    </row>
    <row r="100" spans="1:26" ht="12.75" customHeight="1" x14ac:dyDescent="0.2">
      <c r="A100" s="453">
        <v>2001.07</v>
      </c>
      <c r="B100" s="85">
        <v>111.75498960299952</v>
      </c>
      <c r="C100" s="101">
        <f t="shared" si="4"/>
        <v>-7.6702690341537982E-3</v>
      </c>
      <c r="D100" s="101">
        <f t="shared" si="6"/>
        <v>-2.7147380899097406E-2</v>
      </c>
      <c r="E100" s="1245">
        <v>1</v>
      </c>
      <c r="F100" s="85">
        <v>92.9840629298359</v>
      </c>
      <c r="G100" s="101">
        <f t="shared" si="5"/>
        <v>-1.0061060174487269E-2</v>
      </c>
      <c r="H100" s="101">
        <f t="shared" si="7"/>
        <v>-3.0427164059413703E-2</v>
      </c>
      <c r="I100" s="98">
        <v>1</v>
      </c>
      <c r="J100" s="84"/>
      <c r="K100" s="84"/>
      <c r="L100" s="84"/>
      <c r="M100" s="84"/>
      <c r="N100" s="84"/>
      <c r="O100" s="84"/>
      <c r="P100" s="84"/>
      <c r="Q100" s="84"/>
      <c r="R100" s="84"/>
      <c r="S100" s="84"/>
      <c r="T100" s="84"/>
      <c r="U100" s="84"/>
      <c r="V100" s="84"/>
      <c r="W100" s="84"/>
      <c r="X100" s="84"/>
      <c r="Y100" s="84"/>
      <c r="Z100" s="84"/>
    </row>
    <row r="101" spans="1:26" ht="12.75" customHeight="1" x14ac:dyDescent="0.2">
      <c r="A101" s="453">
        <v>2001.08</v>
      </c>
      <c r="B101" s="85">
        <v>110.31645270603791</v>
      </c>
      <c r="C101" s="101">
        <f t="shared" si="4"/>
        <v>-1.2872238654147772E-2</v>
      </c>
      <c r="D101" s="101">
        <f t="shared" si="6"/>
        <v>-4.1042210953392222E-2</v>
      </c>
      <c r="E101" s="1245">
        <v>1</v>
      </c>
      <c r="F101" s="85">
        <v>91.811262351246242</v>
      </c>
      <c r="G101" s="101">
        <f t="shared" si="5"/>
        <v>-1.2612920339635347E-2</v>
      </c>
      <c r="H101" s="101">
        <f t="shared" si="7"/>
        <v>-4.2979102021518778E-2</v>
      </c>
      <c r="I101" s="98">
        <v>1</v>
      </c>
      <c r="J101" s="84"/>
      <c r="K101" s="84"/>
      <c r="L101" s="84"/>
      <c r="M101" s="84"/>
      <c r="N101" s="84"/>
      <c r="O101" s="84"/>
      <c r="P101" s="84"/>
      <c r="Q101" s="84"/>
      <c r="R101" s="84"/>
      <c r="S101" s="84"/>
      <c r="T101" s="84"/>
      <c r="U101" s="84"/>
      <c r="V101" s="84"/>
      <c r="W101" s="84"/>
      <c r="X101" s="84"/>
      <c r="Y101" s="84"/>
      <c r="Z101" s="84"/>
    </row>
    <row r="102" spans="1:26" ht="12.75" customHeight="1" x14ac:dyDescent="0.2">
      <c r="A102" s="453">
        <v>2001.09</v>
      </c>
      <c r="B102" s="85">
        <v>108.41909278552997</v>
      </c>
      <c r="C102" s="101">
        <f t="shared" si="4"/>
        <v>-1.7199247020422859E-2</v>
      </c>
      <c r="D102" s="101">
        <f t="shared" si="6"/>
        <v>-5.7738360171031955E-2</v>
      </c>
      <c r="E102" s="1245">
        <v>1</v>
      </c>
      <c r="F102" s="85">
        <v>90.442722991204747</v>
      </c>
      <c r="G102" s="101">
        <f t="shared" si="5"/>
        <v>-1.4906007443899583E-2</v>
      </c>
      <c r="H102" s="101">
        <f t="shared" si="7"/>
        <v>-5.8923971186350732E-2</v>
      </c>
      <c r="I102" s="98">
        <v>1</v>
      </c>
      <c r="J102" s="84"/>
      <c r="K102" s="84"/>
      <c r="L102" s="84"/>
      <c r="M102" s="84"/>
      <c r="N102" s="84"/>
      <c r="O102" s="84"/>
      <c r="P102" s="84"/>
      <c r="Q102" s="84"/>
      <c r="R102" s="84"/>
      <c r="S102" s="84"/>
      <c r="T102" s="84"/>
      <c r="U102" s="84"/>
      <c r="V102" s="84"/>
      <c r="W102" s="84"/>
      <c r="X102" s="84"/>
      <c r="Y102" s="84"/>
      <c r="Z102" s="84"/>
    </row>
    <row r="103" spans="1:26" ht="12.75" customHeight="1" x14ac:dyDescent="0.2">
      <c r="A103" s="453">
        <v>2001.1</v>
      </c>
      <c r="B103" s="85">
        <v>106.05638831354786</v>
      </c>
      <c r="C103" s="101">
        <f t="shared" si="4"/>
        <v>-2.1792328373895442E-2</v>
      </c>
      <c r="D103" s="101">
        <f t="shared" si="6"/>
        <v>-7.79627931276754E-2</v>
      </c>
      <c r="E103" s="1245">
        <v>1</v>
      </c>
      <c r="F103" s="85">
        <v>89.199663239834038</v>
      </c>
      <c r="G103" s="101">
        <f t="shared" si="5"/>
        <v>-1.3744165481302417E-2</v>
      </c>
      <c r="H103" s="101">
        <f t="shared" si="7"/>
        <v>-7.2407505536675298E-2</v>
      </c>
      <c r="I103" s="98">
        <v>1</v>
      </c>
      <c r="J103" s="84"/>
      <c r="K103" s="84"/>
      <c r="L103" s="84"/>
      <c r="M103" s="84"/>
      <c r="N103" s="84"/>
      <c r="O103" s="84"/>
      <c r="P103" s="84"/>
      <c r="Q103" s="84"/>
      <c r="R103" s="84"/>
      <c r="S103" s="84"/>
      <c r="T103" s="84"/>
      <c r="U103" s="84"/>
      <c r="V103" s="84"/>
      <c r="W103" s="84"/>
      <c r="X103" s="84"/>
      <c r="Y103" s="84"/>
      <c r="Z103" s="84"/>
    </row>
    <row r="104" spans="1:26" ht="12.75" customHeight="1" x14ac:dyDescent="0.2">
      <c r="A104" s="453">
        <v>2001.11</v>
      </c>
      <c r="B104" s="85">
        <v>104.0677578999928</v>
      </c>
      <c r="C104" s="101">
        <f t="shared" si="4"/>
        <v>-1.8750689564081879E-2</v>
      </c>
      <c r="D104" s="101">
        <f t="shared" si="6"/>
        <v>-9.5438627365619477E-2</v>
      </c>
      <c r="E104" s="1245">
        <v>1</v>
      </c>
      <c r="F104" s="85">
        <v>87.782899725964839</v>
      </c>
      <c r="G104" s="101">
        <f t="shared" si="5"/>
        <v>-1.5883058998327204E-2</v>
      </c>
      <c r="H104" s="101">
        <f t="shared" si="7"/>
        <v>-8.8442687046875856E-2</v>
      </c>
      <c r="I104" s="98">
        <v>1</v>
      </c>
      <c r="J104" s="84"/>
      <c r="K104" s="84"/>
      <c r="L104" s="84"/>
      <c r="M104" s="84"/>
      <c r="N104" s="84"/>
      <c r="O104" s="84"/>
      <c r="P104" s="84"/>
      <c r="Q104" s="84"/>
      <c r="R104" s="84"/>
      <c r="S104" s="84"/>
      <c r="T104" s="84"/>
      <c r="U104" s="84"/>
      <c r="V104" s="84"/>
      <c r="W104" s="84"/>
      <c r="X104" s="84"/>
      <c r="Y104" s="84"/>
      <c r="Z104" s="84"/>
    </row>
    <row r="105" spans="1:26" ht="12.75" customHeight="1" x14ac:dyDescent="0.2">
      <c r="A105" s="453">
        <v>2001.12</v>
      </c>
      <c r="B105" s="85">
        <v>102.52360395588272</v>
      </c>
      <c r="C105" s="101">
        <f t="shared" si="4"/>
        <v>-1.4837966871487529E-2</v>
      </c>
      <c r="D105" s="101">
        <f t="shared" si="6"/>
        <v>-0.11181690203455852</v>
      </c>
      <c r="E105" s="1245">
        <v>1</v>
      </c>
      <c r="F105" s="85">
        <v>86.289771750795467</v>
      </c>
      <c r="G105" s="101">
        <f t="shared" si="5"/>
        <v>-1.7009326188022089E-2</v>
      </c>
      <c r="H105" s="101">
        <f t="shared" si="7"/>
        <v>-0.10552019724464168</v>
      </c>
      <c r="I105" s="98">
        <v>1</v>
      </c>
      <c r="J105" s="84"/>
      <c r="K105" s="84"/>
      <c r="L105" s="84"/>
      <c r="M105" s="84"/>
      <c r="N105" s="84"/>
      <c r="O105" s="84"/>
      <c r="P105" s="84"/>
      <c r="Q105" s="84"/>
      <c r="R105" s="84"/>
      <c r="S105" s="84"/>
      <c r="T105" s="84"/>
      <c r="U105" s="84"/>
      <c r="V105" s="84"/>
      <c r="W105" s="84"/>
      <c r="X105" s="84"/>
      <c r="Y105" s="84"/>
      <c r="Z105" s="84"/>
    </row>
    <row r="106" spans="1:26" ht="12.75" customHeight="1" x14ac:dyDescent="0.2">
      <c r="A106" s="453">
        <v>2002.01</v>
      </c>
      <c r="B106" s="85">
        <v>100.66642460277386</v>
      </c>
      <c r="C106" s="101">
        <f t="shared" si="4"/>
        <v>-1.8114651469997356E-2</v>
      </c>
      <c r="D106" s="101">
        <f t="shared" si="6"/>
        <v>-0.12830705802157083</v>
      </c>
      <c r="E106" s="1245">
        <v>1</v>
      </c>
      <c r="F106" s="85">
        <v>84.631927883853763</v>
      </c>
      <c r="G106" s="101">
        <f t="shared" si="5"/>
        <v>-1.9212518857154359E-2</v>
      </c>
      <c r="H106" s="101">
        <f t="shared" si="7"/>
        <v>-0.12060676688247196</v>
      </c>
      <c r="I106" s="98">
        <v>1</v>
      </c>
      <c r="J106" s="84"/>
      <c r="K106" s="84"/>
      <c r="L106" s="84"/>
      <c r="M106" s="84"/>
      <c r="N106" s="84"/>
      <c r="O106" s="84"/>
      <c r="P106" s="84"/>
      <c r="Q106" s="84"/>
      <c r="R106" s="84"/>
      <c r="S106" s="84"/>
      <c r="T106" s="84"/>
      <c r="U106" s="84"/>
      <c r="V106" s="84"/>
      <c r="W106" s="84"/>
      <c r="X106" s="84"/>
      <c r="Y106" s="84"/>
      <c r="Z106" s="84"/>
    </row>
    <row r="107" spans="1:26" ht="12.75" customHeight="1" x14ac:dyDescent="0.2">
      <c r="A107" s="453">
        <v>2002.02</v>
      </c>
      <c r="B107" s="85">
        <v>99.140442311121248</v>
      </c>
      <c r="C107" s="101">
        <f t="shared" si="4"/>
        <v>-1.5158800937592476E-2</v>
      </c>
      <c r="D107" s="101">
        <f t="shared" si="6"/>
        <v>-0.13901118302944038</v>
      </c>
      <c r="E107" s="1245">
        <v>1</v>
      </c>
      <c r="F107" s="85">
        <v>83.301606222352646</v>
      </c>
      <c r="G107" s="101">
        <f t="shared" si="5"/>
        <v>-1.5718910046889301E-2</v>
      </c>
      <c r="H107" s="101">
        <f t="shared" si="7"/>
        <v>-0.13022198445725974</v>
      </c>
      <c r="I107" s="98">
        <v>1</v>
      </c>
      <c r="J107" s="84"/>
      <c r="K107" s="84"/>
      <c r="L107" s="84"/>
      <c r="M107" s="84"/>
      <c r="N107" s="84"/>
      <c r="O107" s="84"/>
      <c r="P107" s="84"/>
      <c r="Q107" s="84"/>
      <c r="R107" s="84"/>
      <c r="S107" s="84"/>
      <c r="T107" s="84"/>
      <c r="U107" s="84"/>
      <c r="V107" s="84"/>
      <c r="W107" s="84"/>
      <c r="X107" s="84"/>
      <c r="Y107" s="84"/>
      <c r="Z107" s="84"/>
    </row>
    <row r="108" spans="1:26" ht="12.75" customHeight="1" x14ac:dyDescent="0.2">
      <c r="A108" s="453">
        <v>2002.03</v>
      </c>
      <c r="B108" s="85">
        <v>97.859470306013634</v>
      </c>
      <c r="C108" s="101">
        <f t="shared" si="4"/>
        <v>-1.2920781622979716E-2</v>
      </c>
      <c r="D108" s="101">
        <f t="shared" si="6"/>
        <v>-0.14732202042378606</v>
      </c>
      <c r="E108" s="1245">
        <v>1</v>
      </c>
      <c r="F108" s="85">
        <v>82.393481023847201</v>
      </c>
      <c r="G108" s="101">
        <f t="shared" si="5"/>
        <v>-1.0901652917489124E-2</v>
      </c>
      <c r="H108" s="101">
        <f t="shared" si="7"/>
        <v>-0.13422605228420004</v>
      </c>
      <c r="I108" s="98">
        <v>1</v>
      </c>
      <c r="J108" s="84"/>
      <c r="K108" s="84"/>
      <c r="L108" s="84"/>
      <c r="M108" s="84"/>
      <c r="N108" s="84"/>
      <c r="O108" s="84"/>
      <c r="P108" s="84"/>
      <c r="Q108" s="84"/>
      <c r="R108" s="84"/>
      <c r="S108" s="84"/>
      <c r="T108" s="84"/>
      <c r="U108" s="84"/>
      <c r="V108" s="84"/>
      <c r="W108" s="84"/>
      <c r="X108" s="84"/>
      <c r="Y108" s="84"/>
      <c r="Z108" s="84"/>
    </row>
    <row r="109" spans="1:26" ht="12.75" customHeight="1" x14ac:dyDescent="0.2">
      <c r="A109" s="453">
        <v>2002.04</v>
      </c>
      <c r="B109" s="85">
        <v>96.390106874971835</v>
      </c>
      <c r="C109" s="101">
        <f t="shared" si="4"/>
        <v>-1.5015035606129823E-2</v>
      </c>
      <c r="D109" s="101">
        <f t="shared" si="6"/>
        <v>-0.15398535521439627</v>
      </c>
      <c r="E109" s="1245">
        <v>1</v>
      </c>
      <c r="F109" s="85">
        <v>81.956414058064965</v>
      </c>
      <c r="G109" s="101">
        <f t="shared" si="5"/>
        <v>-5.3046304191921578E-3</v>
      </c>
      <c r="H109" s="101">
        <f t="shared" si="7"/>
        <v>-0.13496815698207898</v>
      </c>
      <c r="I109" s="98">
        <v>1</v>
      </c>
      <c r="J109" s="84"/>
      <c r="K109" s="84"/>
      <c r="L109" s="84"/>
      <c r="M109" s="84"/>
      <c r="N109" s="84"/>
      <c r="O109" s="84"/>
      <c r="P109" s="84"/>
      <c r="Q109" s="84"/>
      <c r="R109" s="84"/>
      <c r="S109" s="84"/>
      <c r="T109" s="84"/>
      <c r="U109" s="84"/>
      <c r="V109" s="84"/>
      <c r="W109" s="84"/>
      <c r="X109" s="84"/>
      <c r="Y109" s="84"/>
      <c r="Z109" s="84"/>
    </row>
    <row r="110" spans="1:26" ht="12.75" customHeight="1" x14ac:dyDescent="0.2">
      <c r="A110" s="453">
        <v>2002.05</v>
      </c>
      <c r="B110" s="85">
        <v>95.012683162484834</v>
      </c>
      <c r="C110" s="101">
        <f t="shared" si="4"/>
        <v>-1.4290094254939101E-2</v>
      </c>
      <c r="D110" s="101">
        <f t="shared" si="6"/>
        <v>-0.16037370188883382</v>
      </c>
      <c r="E110" s="1245">
        <v>1</v>
      </c>
      <c r="F110" s="85">
        <v>81.594928058318942</v>
      </c>
      <c r="G110" s="101">
        <f t="shared" si="5"/>
        <v>-4.410710301330556E-3</v>
      </c>
      <c r="H110" s="101">
        <f t="shared" si="7"/>
        <v>-0.13597385190778366</v>
      </c>
      <c r="I110" s="98">
        <v>1</v>
      </c>
      <c r="J110" s="84"/>
      <c r="K110" s="84"/>
      <c r="L110" s="84"/>
      <c r="M110" s="84"/>
      <c r="N110" s="84"/>
      <c r="O110" s="84"/>
      <c r="P110" s="84"/>
      <c r="Q110" s="84"/>
      <c r="R110" s="84"/>
      <c r="S110" s="84"/>
      <c r="T110" s="84"/>
      <c r="U110" s="84"/>
      <c r="V110" s="84"/>
      <c r="W110" s="84"/>
      <c r="X110" s="84"/>
      <c r="Y110" s="84"/>
      <c r="Z110" s="84"/>
    </row>
    <row r="111" spans="1:26" ht="12.75" customHeight="1" x14ac:dyDescent="0.2">
      <c r="A111" s="453">
        <v>2002.06</v>
      </c>
      <c r="B111" s="85">
        <v>93.544954349186483</v>
      </c>
      <c r="C111" s="101">
        <f t="shared" si="4"/>
        <v>-1.5447714604463147E-2</v>
      </c>
      <c r="D111" s="101">
        <f t="shared" si="6"/>
        <v>-0.16936648902834228</v>
      </c>
      <c r="E111" s="1245">
        <v>1</v>
      </c>
      <c r="F111" s="85">
        <v>81.119798380176604</v>
      </c>
      <c r="G111" s="101">
        <f t="shared" si="5"/>
        <v>-5.8230295613809213E-3</v>
      </c>
      <c r="H111" s="101">
        <f t="shared" si="7"/>
        <v>-0.13637192571454904</v>
      </c>
      <c r="I111" s="98">
        <v>1</v>
      </c>
      <c r="J111" s="84"/>
      <c r="K111" s="84"/>
      <c r="L111" s="84"/>
      <c r="M111" s="84"/>
      <c r="N111" s="84"/>
      <c r="O111" s="84"/>
      <c r="P111" s="84"/>
      <c r="Q111" s="84"/>
      <c r="R111" s="84"/>
      <c r="S111" s="84"/>
      <c r="T111" s="84"/>
      <c r="U111" s="84"/>
      <c r="V111" s="84"/>
      <c r="W111" s="84"/>
      <c r="X111" s="84"/>
      <c r="Y111" s="84"/>
      <c r="Z111" s="84"/>
    </row>
    <row r="112" spans="1:26" ht="12.75" customHeight="1" x14ac:dyDescent="0.2">
      <c r="A112" s="453">
        <v>2002.07</v>
      </c>
      <c r="B112" s="85">
        <v>92.39417236539974</v>
      </c>
      <c r="C112" s="101">
        <f t="shared" si="4"/>
        <v>-1.2301914002663117E-2</v>
      </c>
      <c r="D112" s="101">
        <f t="shared" si="6"/>
        <v>-0.17324342569738949</v>
      </c>
      <c r="E112" s="1245">
        <v>1</v>
      </c>
      <c r="F112" s="85">
        <v>80.613156021077344</v>
      </c>
      <c r="G112" s="101">
        <f t="shared" si="5"/>
        <v>-6.2456067349283551E-3</v>
      </c>
      <c r="H112" s="101">
        <f t="shared" si="7"/>
        <v>-0.13304330354002081</v>
      </c>
      <c r="I112" s="98">
        <v>1</v>
      </c>
      <c r="J112" s="84"/>
      <c r="K112" s="84"/>
      <c r="L112" s="84"/>
      <c r="M112" s="84"/>
      <c r="N112" s="84"/>
      <c r="O112" s="84"/>
      <c r="P112" s="84"/>
      <c r="Q112" s="84"/>
      <c r="R112" s="84"/>
      <c r="S112" s="84"/>
      <c r="T112" s="84"/>
      <c r="U112" s="84"/>
      <c r="V112" s="84"/>
      <c r="W112" s="84"/>
      <c r="X112" s="84"/>
      <c r="Y112" s="84"/>
      <c r="Z112" s="84"/>
    </row>
    <row r="113" spans="1:26" ht="12.75" customHeight="1" x14ac:dyDescent="0.2">
      <c r="A113" s="453">
        <v>2002.08</v>
      </c>
      <c r="B113" s="85">
        <v>92.39752991780918</v>
      </c>
      <c r="C113" s="101">
        <f t="shared" si="4"/>
        <v>3.6339439203558754E-5</v>
      </c>
      <c r="D113" s="101">
        <f t="shared" si="6"/>
        <v>-0.1624320067286571</v>
      </c>
      <c r="E113" s="1245">
        <v>0</v>
      </c>
      <c r="F113" s="85">
        <v>80.414192677820708</v>
      </c>
      <c r="G113" s="101">
        <f t="shared" si="5"/>
        <v>-2.4681249696342222E-3</v>
      </c>
      <c r="H113" s="101">
        <f t="shared" si="7"/>
        <v>-0.1241358563377909</v>
      </c>
      <c r="I113" s="98">
        <v>1</v>
      </c>
      <c r="J113" s="84"/>
      <c r="K113" s="84"/>
      <c r="L113" s="84"/>
      <c r="M113" s="84"/>
      <c r="N113" s="84"/>
      <c r="O113" s="84"/>
      <c r="P113" s="84"/>
      <c r="Q113" s="84"/>
      <c r="R113" s="84"/>
      <c r="S113" s="84"/>
      <c r="T113" s="84"/>
      <c r="U113" s="84"/>
      <c r="V113" s="84"/>
      <c r="W113" s="84"/>
      <c r="X113" s="84"/>
      <c r="Y113" s="84"/>
      <c r="Z113" s="84"/>
    </row>
    <row r="114" spans="1:26" ht="12.75" customHeight="1" x14ac:dyDescent="0.2">
      <c r="A114" s="453">
        <v>2002.09</v>
      </c>
      <c r="B114" s="85">
        <v>92.512892763918686</v>
      </c>
      <c r="C114" s="101">
        <f t="shared" si="4"/>
        <v>1.2485490273617117E-3</v>
      </c>
      <c r="D114" s="101">
        <f t="shared" si="6"/>
        <v>-0.14671032207469448</v>
      </c>
      <c r="E114" s="1245">
        <v>0</v>
      </c>
      <c r="F114" s="85">
        <v>80.522276648634985</v>
      </c>
      <c r="G114" s="101">
        <f t="shared" si="5"/>
        <v>1.3440907284527626E-3</v>
      </c>
      <c r="H114" s="101">
        <f t="shared" si="7"/>
        <v>-0.10968761238573599</v>
      </c>
      <c r="I114" s="98">
        <v>0</v>
      </c>
      <c r="J114" s="84"/>
      <c r="K114" s="84"/>
      <c r="L114" s="84"/>
      <c r="M114" s="84"/>
      <c r="N114" s="84"/>
      <c r="O114" s="84"/>
      <c r="P114" s="84"/>
      <c r="Q114" s="84"/>
      <c r="R114" s="84"/>
      <c r="S114" s="84"/>
      <c r="T114" s="84"/>
      <c r="U114" s="84"/>
      <c r="V114" s="84"/>
      <c r="W114" s="84"/>
      <c r="X114" s="84"/>
      <c r="Y114" s="84"/>
      <c r="Z114" s="84"/>
    </row>
    <row r="115" spans="1:26" ht="12.75" customHeight="1" x14ac:dyDescent="0.2">
      <c r="A115" s="453">
        <v>2002.1</v>
      </c>
      <c r="B115" s="85">
        <v>93.132217460373795</v>
      </c>
      <c r="C115" s="101">
        <f t="shared" si="4"/>
        <v>6.6944690404995288E-3</v>
      </c>
      <c r="D115" s="101">
        <f t="shared" si="6"/>
        <v>-0.12186131414323398</v>
      </c>
      <c r="E115" s="1245">
        <v>0</v>
      </c>
      <c r="F115" s="85">
        <v>81.005576361435928</v>
      </c>
      <c r="G115" s="101">
        <f t="shared" si="5"/>
        <v>6.0020621983882805E-3</v>
      </c>
      <c r="H115" s="101">
        <f t="shared" si="7"/>
        <v>-9.1862307331434634E-2</v>
      </c>
      <c r="I115" s="98">
        <v>0</v>
      </c>
      <c r="J115" s="84"/>
      <c r="K115" s="84"/>
      <c r="L115" s="84"/>
      <c r="M115" s="84"/>
      <c r="N115" s="84"/>
      <c r="O115" s="84"/>
      <c r="P115" s="84"/>
      <c r="Q115" s="84"/>
      <c r="R115" s="84"/>
      <c r="S115" s="84"/>
      <c r="T115" s="84"/>
      <c r="U115" s="84"/>
      <c r="V115" s="84"/>
      <c r="W115" s="84"/>
      <c r="X115" s="84"/>
      <c r="Y115" s="84"/>
      <c r="Z115" s="84"/>
    </row>
    <row r="116" spans="1:26" ht="12.75" customHeight="1" x14ac:dyDescent="0.2">
      <c r="A116" s="453">
        <v>2002.11</v>
      </c>
      <c r="B116" s="85">
        <v>93.73690582263734</v>
      </c>
      <c r="C116" s="101">
        <f t="shared" si="4"/>
        <v>6.4927946392001612E-3</v>
      </c>
      <c r="D116" s="101">
        <f t="shared" si="6"/>
        <v>-9.927043962341553E-2</v>
      </c>
      <c r="E116" s="1245">
        <v>0</v>
      </c>
      <c r="F116" s="85">
        <v>81.817284459010921</v>
      </c>
      <c r="G116" s="101">
        <f t="shared" si="5"/>
        <v>1.0020397780434953E-2</v>
      </c>
      <c r="H116" s="101">
        <f t="shared" si="7"/>
        <v>-6.7958740091487058E-2</v>
      </c>
      <c r="I116" s="98">
        <v>0</v>
      </c>
      <c r="J116" s="84"/>
      <c r="K116" s="84"/>
      <c r="L116" s="84"/>
      <c r="M116" s="84"/>
      <c r="N116" s="84"/>
      <c r="O116" s="84"/>
      <c r="P116" s="84"/>
      <c r="Q116" s="84"/>
      <c r="R116" s="84"/>
      <c r="S116" s="84"/>
      <c r="T116" s="84"/>
      <c r="U116" s="84"/>
      <c r="V116" s="84"/>
      <c r="W116" s="84"/>
      <c r="X116" s="84"/>
      <c r="Y116" s="84"/>
      <c r="Z116" s="84"/>
    </row>
    <row r="117" spans="1:26" ht="12.75" customHeight="1" x14ac:dyDescent="0.2">
      <c r="A117" s="453">
        <v>2002.12</v>
      </c>
      <c r="B117" s="85">
        <v>94.37839345586876</v>
      </c>
      <c r="C117" s="101">
        <f t="shared" si="4"/>
        <v>6.8434905931842316E-3</v>
      </c>
      <c r="D117" s="101">
        <f t="shared" si="6"/>
        <v>-7.9447172999487559E-2</v>
      </c>
      <c r="E117" s="1245">
        <v>0</v>
      </c>
      <c r="F117" s="85">
        <v>82.658870134015032</v>
      </c>
      <c r="G117" s="101">
        <f t="shared" si="5"/>
        <v>1.0286159954694396E-2</v>
      </c>
      <c r="H117" s="101">
        <f t="shared" si="7"/>
        <v>-4.2078006965489134E-2</v>
      </c>
      <c r="I117" s="98">
        <v>0</v>
      </c>
      <c r="J117" s="84"/>
      <c r="K117" s="84"/>
      <c r="L117" s="84"/>
      <c r="M117" s="84"/>
      <c r="N117" s="84"/>
      <c r="O117" s="84"/>
      <c r="P117" s="84"/>
      <c r="Q117" s="84"/>
      <c r="R117" s="84"/>
      <c r="S117" s="84"/>
      <c r="T117" s="84"/>
      <c r="U117" s="84"/>
      <c r="V117" s="84"/>
      <c r="W117" s="84"/>
      <c r="X117" s="84"/>
      <c r="Y117" s="84"/>
      <c r="Z117" s="84"/>
    </row>
    <row r="118" spans="1:26" ht="12.75" customHeight="1" x14ac:dyDescent="0.2">
      <c r="A118" s="453">
        <v>2003.01</v>
      </c>
      <c r="B118" s="85">
        <v>95.270193741278646</v>
      </c>
      <c r="C118" s="101">
        <f t="shared" si="4"/>
        <v>9.4491996817775981E-3</v>
      </c>
      <c r="D118" s="101">
        <f t="shared" si="6"/>
        <v>-5.3605071231928147E-2</v>
      </c>
      <c r="E118" s="1245">
        <v>0</v>
      </c>
      <c r="F118" s="85">
        <v>83.23985221557831</v>
      </c>
      <c r="G118" s="101">
        <f t="shared" si="5"/>
        <v>7.0286719455676661E-3</v>
      </c>
      <c r="H118" s="101">
        <f t="shared" si="7"/>
        <v>-1.6448587466728837E-2</v>
      </c>
      <c r="I118" s="98">
        <v>0</v>
      </c>
      <c r="J118" s="84"/>
      <c r="K118" s="84"/>
      <c r="L118" s="84"/>
      <c r="M118" s="84"/>
      <c r="N118" s="84"/>
      <c r="O118" s="84"/>
      <c r="P118" s="84"/>
      <c r="Q118" s="84"/>
      <c r="R118" s="84"/>
      <c r="S118" s="84"/>
      <c r="T118" s="84"/>
      <c r="U118" s="84"/>
      <c r="V118" s="84"/>
      <c r="W118" s="84"/>
      <c r="X118" s="84"/>
      <c r="Y118" s="84"/>
      <c r="Z118" s="84"/>
    </row>
    <row r="119" spans="1:26" ht="12.75" customHeight="1" x14ac:dyDescent="0.2">
      <c r="A119" s="453">
        <v>2003.02</v>
      </c>
      <c r="B119" s="85">
        <v>95.131882445968643</v>
      </c>
      <c r="C119" s="101">
        <f t="shared" si="4"/>
        <v>-1.4517793013585356E-3</v>
      </c>
      <c r="D119" s="101">
        <f t="shared" si="6"/>
        <v>-4.0433144856999892E-2</v>
      </c>
      <c r="E119" s="1245">
        <v>0</v>
      </c>
      <c r="F119" s="85">
        <v>83.948524267033676</v>
      </c>
      <c r="G119" s="101">
        <f t="shared" si="5"/>
        <v>8.5136149643805226E-3</v>
      </c>
      <c r="H119" s="101">
        <f t="shared" si="7"/>
        <v>7.765973238910151E-3</v>
      </c>
      <c r="I119" s="98">
        <v>0</v>
      </c>
      <c r="J119" s="84"/>
      <c r="K119" s="84"/>
      <c r="L119" s="84"/>
      <c r="M119" s="84"/>
      <c r="N119" s="84"/>
      <c r="O119" s="84"/>
      <c r="P119" s="84"/>
      <c r="Q119" s="84"/>
      <c r="R119" s="84"/>
      <c r="S119" s="84"/>
      <c r="T119" s="84"/>
      <c r="U119" s="84"/>
      <c r="V119" s="84"/>
      <c r="W119" s="84"/>
      <c r="X119" s="84"/>
      <c r="Y119" s="84"/>
      <c r="Z119" s="84"/>
    </row>
    <row r="120" spans="1:26" ht="12.75" customHeight="1" x14ac:dyDescent="0.2">
      <c r="A120" s="453">
        <v>2003.03</v>
      </c>
      <c r="B120" s="85">
        <v>95.283911025347436</v>
      </c>
      <c r="C120" s="101">
        <f t="shared" si="4"/>
        <v>1.5980823197221383E-3</v>
      </c>
      <c r="D120" s="101">
        <f t="shared" si="6"/>
        <v>-2.6318957916001806E-2</v>
      </c>
      <c r="E120" s="1245">
        <v>0</v>
      </c>
      <c r="F120" s="85">
        <v>84.670183939331622</v>
      </c>
      <c r="G120" s="101">
        <f t="shared" si="5"/>
        <v>8.5964545368588663E-3</v>
      </c>
      <c r="H120" s="101">
        <f t="shared" si="7"/>
        <v>2.7632075829221003E-2</v>
      </c>
      <c r="I120" s="98">
        <v>0</v>
      </c>
      <c r="J120" s="84"/>
      <c r="K120" s="84"/>
      <c r="L120" s="84"/>
      <c r="M120" s="84"/>
      <c r="N120" s="84"/>
      <c r="O120" s="84"/>
      <c r="P120" s="84"/>
      <c r="Q120" s="84"/>
      <c r="R120" s="84"/>
      <c r="S120" s="84"/>
      <c r="T120" s="84"/>
      <c r="U120" s="84"/>
      <c r="V120" s="84"/>
      <c r="W120" s="84"/>
      <c r="X120" s="84"/>
      <c r="Y120" s="84"/>
      <c r="Z120" s="84"/>
    </row>
    <row r="121" spans="1:26" ht="12.75" customHeight="1" x14ac:dyDescent="0.2">
      <c r="A121" s="453">
        <v>2003.04</v>
      </c>
      <c r="B121" s="85">
        <v>96.499219160128646</v>
      </c>
      <c r="C121" s="101">
        <f t="shared" si="4"/>
        <v>1.2754599613967521E-2</v>
      </c>
      <c r="D121" s="101">
        <f t="shared" si="6"/>
        <v>1.1319863489553939E-3</v>
      </c>
      <c r="E121" s="1245">
        <v>0</v>
      </c>
      <c r="F121" s="85">
        <v>85.772601078575534</v>
      </c>
      <c r="G121" s="101">
        <f t="shared" si="5"/>
        <v>1.3020133982864834E-2</v>
      </c>
      <c r="H121" s="101">
        <f t="shared" si="7"/>
        <v>4.6563616336445124E-2</v>
      </c>
      <c r="I121" s="98">
        <v>0</v>
      </c>
      <c r="J121" s="84"/>
      <c r="K121" s="84"/>
      <c r="L121" s="84"/>
      <c r="M121" s="84"/>
      <c r="N121" s="84"/>
      <c r="O121" s="84"/>
      <c r="P121" s="84"/>
      <c r="Q121" s="84"/>
      <c r="R121" s="84"/>
      <c r="S121" s="84"/>
      <c r="T121" s="84"/>
      <c r="U121" s="84"/>
      <c r="V121" s="84"/>
      <c r="W121" s="84"/>
      <c r="X121" s="84"/>
      <c r="Y121" s="84"/>
      <c r="Z121" s="84"/>
    </row>
    <row r="122" spans="1:26" ht="12.75" customHeight="1" x14ac:dyDescent="0.2">
      <c r="A122" s="453">
        <v>2003.05</v>
      </c>
      <c r="B122" s="85">
        <v>98.769916657850345</v>
      </c>
      <c r="C122" s="101">
        <f t="shared" si="4"/>
        <v>2.3530734419247024E-2</v>
      </c>
      <c r="D122" s="101">
        <f t="shared" si="6"/>
        <v>3.9544546794243463E-2</v>
      </c>
      <c r="E122" s="1245">
        <v>0</v>
      </c>
      <c r="F122" s="85">
        <v>86.778153472741863</v>
      </c>
      <c r="G122" s="101">
        <f t="shared" si="5"/>
        <v>1.1723468584625918E-2</v>
      </c>
      <c r="H122" s="101">
        <f t="shared" si="7"/>
        <v>6.3523867693323632E-2</v>
      </c>
      <c r="I122" s="98">
        <v>0</v>
      </c>
      <c r="J122" s="84"/>
      <c r="K122" s="84"/>
      <c r="L122" s="84"/>
      <c r="M122" s="84"/>
      <c r="N122" s="84"/>
      <c r="O122" s="84"/>
      <c r="P122" s="84"/>
      <c r="Q122" s="84"/>
      <c r="R122" s="84"/>
      <c r="S122" s="84"/>
      <c r="T122" s="84"/>
      <c r="U122" s="84"/>
      <c r="V122" s="84"/>
      <c r="W122" s="84"/>
      <c r="X122" s="84"/>
      <c r="Y122" s="84"/>
      <c r="Z122" s="84"/>
    </row>
    <row r="123" spans="1:26" ht="12.75" customHeight="1" x14ac:dyDescent="0.2">
      <c r="A123" s="453">
        <v>2003.06</v>
      </c>
      <c r="B123" s="85">
        <v>100.81552906648027</v>
      </c>
      <c r="C123" s="101">
        <f t="shared" si="4"/>
        <v>2.0710885235593945E-2</v>
      </c>
      <c r="D123" s="101">
        <f t="shared" si="6"/>
        <v>7.7722788662165865E-2</v>
      </c>
      <c r="E123" s="1245">
        <v>0</v>
      </c>
      <c r="F123" s="85">
        <v>87.906900006981488</v>
      </c>
      <c r="G123" s="101">
        <f t="shared" si="5"/>
        <v>1.3007266104068105E-2</v>
      </c>
      <c r="H123" s="101">
        <f t="shared" si="7"/>
        <v>8.366763431778268E-2</v>
      </c>
      <c r="I123" s="98">
        <v>0</v>
      </c>
      <c r="J123" s="84"/>
      <c r="K123" s="84"/>
      <c r="L123" s="84"/>
      <c r="M123" s="84"/>
      <c r="N123" s="84"/>
      <c r="O123" s="84"/>
      <c r="P123" s="84"/>
      <c r="Q123" s="84"/>
      <c r="R123" s="84"/>
      <c r="S123" s="84"/>
      <c r="T123" s="84"/>
      <c r="U123" s="84"/>
      <c r="V123" s="84"/>
      <c r="W123" s="84"/>
      <c r="X123" s="84"/>
      <c r="Y123" s="84"/>
      <c r="Z123" s="84"/>
    </row>
    <row r="124" spans="1:26" ht="12.75" customHeight="1" x14ac:dyDescent="0.2">
      <c r="A124" s="453">
        <v>2003.07</v>
      </c>
      <c r="B124" s="85">
        <v>102.67506799252416</v>
      </c>
      <c r="C124" s="101">
        <f t="shared" si="4"/>
        <v>1.8444965207866648E-2</v>
      </c>
      <c r="D124" s="101">
        <f t="shared" si="6"/>
        <v>0.11127212208217663</v>
      </c>
      <c r="E124" s="1245">
        <v>0</v>
      </c>
      <c r="F124" s="85">
        <v>88.770097265734051</v>
      </c>
      <c r="G124" s="101">
        <f t="shared" si="5"/>
        <v>9.8194482877227429E-3</v>
      </c>
      <c r="H124" s="101">
        <f t="shared" si="7"/>
        <v>0.10118622874067817</v>
      </c>
      <c r="I124" s="98">
        <v>0</v>
      </c>
      <c r="J124" s="84"/>
      <c r="K124" s="84"/>
      <c r="L124" s="84"/>
      <c r="M124" s="84"/>
      <c r="N124" s="84"/>
      <c r="O124" s="84"/>
      <c r="P124" s="84"/>
      <c r="Q124" s="84"/>
      <c r="R124" s="84"/>
      <c r="S124" s="84"/>
      <c r="T124" s="84"/>
      <c r="U124" s="84"/>
      <c r="V124" s="84"/>
      <c r="W124" s="84"/>
      <c r="X124" s="84"/>
      <c r="Y124" s="84"/>
      <c r="Z124" s="84"/>
    </row>
    <row r="125" spans="1:26" ht="12.75" customHeight="1" x14ac:dyDescent="0.2">
      <c r="A125" s="453">
        <v>2003.08</v>
      </c>
      <c r="B125" s="85">
        <v>104.79468597414863</v>
      </c>
      <c r="C125" s="101">
        <f t="shared" si="4"/>
        <v>2.0643940374880598E-2</v>
      </c>
      <c r="D125" s="101">
        <f t="shared" si="6"/>
        <v>0.13417194233836294</v>
      </c>
      <c r="E125" s="1245">
        <v>0</v>
      </c>
      <c r="F125" s="85">
        <v>89.672176390429087</v>
      </c>
      <c r="G125" s="101">
        <f t="shared" si="5"/>
        <v>1.0161970668959075E-2</v>
      </c>
      <c r="H125" s="101">
        <f t="shared" si="7"/>
        <v>0.11512872795602735</v>
      </c>
      <c r="I125" s="98">
        <v>0</v>
      </c>
      <c r="J125" s="84"/>
      <c r="K125" s="84"/>
      <c r="L125" s="84"/>
      <c r="M125" s="84"/>
      <c r="N125" s="84"/>
      <c r="O125" s="84"/>
      <c r="P125" s="84"/>
      <c r="Q125" s="84"/>
      <c r="R125" s="84"/>
      <c r="S125" s="84"/>
      <c r="T125" s="84"/>
      <c r="U125" s="84"/>
      <c r="V125" s="84"/>
      <c r="W125" s="84"/>
      <c r="X125" s="84"/>
      <c r="Y125" s="84"/>
      <c r="Z125" s="84"/>
    </row>
    <row r="126" spans="1:26" ht="12.75" customHeight="1" x14ac:dyDescent="0.2">
      <c r="A126" s="453">
        <v>2003.09</v>
      </c>
      <c r="B126" s="85">
        <v>106.76040586989727</v>
      </c>
      <c r="C126" s="101">
        <f t="shared" si="4"/>
        <v>1.8757820374914358E-2</v>
      </c>
      <c r="D126" s="101">
        <f t="shared" si="6"/>
        <v>0.15400570320870255</v>
      </c>
      <c r="E126" s="1245">
        <v>0</v>
      </c>
      <c r="F126" s="85">
        <v>90.710250002619233</v>
      </c>
      <c r="G126" s="101">
        <f t="shared" si="5"/>
        <v>1.1576317805318093E-2</v>
      </c>
      <c r="H126" s="101">
        <f t="shared" si="7"/>
        <v>0.12652366249454472</v>
      </c>
      <c r="I126" s="98">
        <v>0</v>
      </c>
      <c r="J126" s="84"/>
      <c r="K126" s="84"/>
      <c r="L126" s="84"/>
      <c r="M126" s="84"/>
      <c r="N126" s="84"/>
      <c r="O126" s="84"/>
      <c r="P126" s="84"/>
      <c r="Q126" s="84"/>
      <c r="R126" s="84"/>
      <c r="S126" s="84"/>
      <c r="T126" s="84"/>
      <c r="U126" s="84"/>
      <c r="V126" s="84"/>
      <c r="W126" s="84"/>
      <c r="X126" s="84"/>
      <c r="Y126" s="84"/>
      <c r="Z126" s="84"/>
    </row>
    <row r="127" spans="1:26" ht="12.75" customHeight="1" x14ac:dyDescent="0.2">
      <c r="A127" s="453">
        <v>2003.1</v>
      </c>
      <c r="B127" s="85">
        <v>108.89924871194749</v>
      </c>
      <c r="C127" s="101">
        <f t="shared" si="4"/>
        <v>2.0034045624149455E-2</v>
      </c>
      <c r="D127" s="101">
        <f t="shared" si="6"/>
        <v>0.16929728166606051</v>
      </c>
      <c r="E127" s="1245">
        <v>0</v>
      </c>
      <c r="F127" s="85">
        <v>92.12475440834433</v>
      </c>
      <c r="G127" s="101">
        <f t="shared" si="5"/>
        <v>1.5593655685925745E-2</v>
      </c>
      <c r="H127" s="101">
        <f t="shared" si="7"/>
        <v>0.1372643532254636</v>
      </c>
      <c r="I127" s="98">
        <v>0</v>
      </c>
      <c r="J127" s="84"/>
      <c r="K127" s="84"/>
      <c r="L127" s="84"/>
      <c r="M127" s="84"/>
      <c r="N127" s="84"/>
      <c r="O127" s="84"/>
      <c r="P127" s="84"/>
      <c r="Q127" s="84"/>
      <c r="R127" s="84"/>
      <c r="S127" s="84"/>
      <c r="T127" s="84"/>
      <c r="U127" s="84"/>
      <c r="V127" s="84"/>
      <c r="W127" s="84"/>
      <c r="X127" s="84"/>
      <c r="Y127" s="84"/>
      <c r="Z127" s="84"/>
    </row>
    <row r="128" spans="1:26" ht="12.75" customHeight="1" x14ac:dyDescent="0.2">
      <c r="A128" s="453">
        <v>2003.11</v>
      </c>
      <c r="B128" s="85">
        <v>110.6997590433816</v>
      </c>
      <c r="C128" s="101">
        <f t="shared" si="4"/>
        <v>1.6533725923093323E-2</v>
      </c>
      <c r="D128" s="101">
        <f t="shared" si="6"/>
        <v>0.18096237625807943</v>
      </c>
      <c r="E128" s="1245">
        <v>0</v>
      </c>
      <c r="F128" s="85">
        <v>93.467352410780961</v>
      </c>
      <c r="G128" s="101">
        <f t="shared" si="5"/>
        <v>1.4573694237333346E-2</v>
      </c>
      <c r="H128" s="101">
        <f t="shared" si="7"/>
        <v>0.14239128111868005</v>
      </c>
      <c r="I128" s="98">
        <v>0</v>
      </c>
      <c r="J128" s="84"/>
      <c r="K128" s="84"/>
      <c r="L128" s="84"/>
      <c r="M128" s="84"/>
      <c r="N128" s="84"/>
      <c r="O128" s="84"/>
      <c r="P128" s="84"/>
      <c r="Q128" s="84"/>
      <c r="R128" s="84"/>
      <c r="S128" s="84"/>
      <c r="T128" s="84"/>
      <c r="U128" s="84"/>
      <c r="V128" s="84"/>
      <c r="W128" s="84"/>
      <c r="X128" s="84"/>
      <c r="Y128" s="84"/>
      <c r="Z128" s="84"/>
    </row>
    <row r="129" spans="1:26" ht="12.75" customHeight="1" x14ac:dyDescent="0.2">
      <c r="A129" s="453">
        <v>2003.12</v>
      </c>
      <c r="B129" s="85">
        <v>111.68782225473338</v>
      </c>
      <c r="C129" s="101">
        <f t="shared" si="4"/>
        <v>8.9256130265338296E-3</v>
      </c>
      <c r="D129" s="101">
        <f t="shared" si="6"/>
        <v>0.18340457137531674</v>
      </c>
      <c r="E129" s="1245">
        <v>0</v>
      </c>
      <c r="F129" s="85">
        <v>94.491993001153418</v>
      </c>
      <c r="G129" s="101">
        <f t="shared" si="5"/>
        <v>1.0962550708286445E-2</v>
      </c>
      <c r="H129" s="101">
        <f t="shared" si="7"/>
        <v>0.14315611679609597</v>
      </c>
      <c r="I129" s="98">
        <v>0</v>
      </c>
      <c r="J129" s="84"/>
      <c r="K129" s="84"/>
      <c r="L129" s="84"/>
      <c r="M129" s="84"/>
      <c r="N129" s="84"/>
      <c r="O129" s="84"/>
      <c r="P129" s="84"/>
      <c r="Q129" s="84"/>
      <c r="R129" s="84"/>
      <c r="S129" s="84"/>
      <c r="T129" s="84"/>
      <c r="U129" s="84"/>
      <c r="V129" s="84"/>
      <c r="W129" s="84"/>
      <c r="X129" s="84"/>
      <c r="Y129" s="84"/>
      <c r="Z129" s="84"/>
    </row>
    <row r="130" spans="1:26" ht="12.75" customHeight="1" x14ac:dyDescent="0.2">
      <c r="A130" s="453">
        <v>2004.01</v>
      </c>
      <c r="B130" s="85">
        <v>112.35761949605632</v>
      </c>
      <c r="C130" s="101">
        <f t="shared" si="4"/>
        <v>5.9970480917364011E-3</v>
      </c>
      <c r="D130" s="101">
        <f t="shared" si="6"/>
        <v>0.17935752079166845</v>
      </c>
      <c r="E130" s="1245">
        <v>0</v>
      </c>
      <c r="F130" s="85">
        <v>95.440776273859115</v>
      </c>
      <c r="G130" s="101">
        <f t="shared" si="5"/>
        <v>1.0040885397497368E-2</v>
      </c>
      <c r="H130" s="101">
        <f t="shared" si="7"/>
        <v>0.1465755132130977</v>
      </c>
      <c r="I130" s="98">
        <v>0</v>
      </c>
      <c r="J130" s="84"/>
      <c r="K130" s="84"/>
      <c r="L130" s="84"/>
      <c r="M130" s="84"/>
      <c r="N130" s="84"/>
      <c r="O130" s="84"/>
      <c r="P130" s="84"/>
      <c r="Q130" s="84"/>
      <c r="R130" s="84"/>
      <c r="S130" s="84"/>
      <c r="T130" s="84"/>
      <c r="U130" s="84"/>
      <c r="V130" s="84"/>
      <c r="W130" s="84"/>
      <c r="X130" s="84"/>
      <c r="Y130" s="84"/>
      <c r="Z130" s="84"/>
    </row>
    <row r="131" spans="1:26" ht="12.75" customHeight="1" x14ac:dyDescent="0.2">
      <c r="A131" s="453">
        <v>2004.02</v>
      </c>
      <c r="B131" s="85">
        <v>113.49852708015676</v>
      </c>
      <c r="C131" s="101">
        <f t="shared" si="4"/>
        <v>1.0154252014394904E-2</v>
      </c>
      <c r="D131" s="101">
        <f t="shared" si="6"/>
        <v>0.19306508146330104</v>
      </c>
      <c r="E131" s="1245">
        <v>0</v>
      </c>
      <c r="F131" s="85">
        <v>96.40997388199736</v>
      </c>
      <c r="G131" s="101">
        <f t="shared" si="5"/>
        <v>1.015496359079493E-2</v>
      </c>
      <c r="H131" s="101">
        <f t="shared" si="7"/>
        <v>0.1484415565820405</v>
      </c>
      <c r="I131" s="98">
        <v>0</v>
      </c>
      <c r="J131" s="84"/>
      <c r="K131" s="84"/>
      <c r="L131" s="84"/>
      <c r="M131" s="84"/>
      <c r="N131" s="84"/>
      <c r="O131" s="84"/>
      <c r="P131" s="84"/>
      <c r="Q131" s="84"/>
      <c r="R131" s="84"/>
      <c r="S131" s="84"/>
      <c r="T131" s="84"/>
      <c r="U131" s="84"/>
      <c r="V131" s="84"/>
      <c r="W131" s="84"/>
      <c r="X131" s="84"/>
      <c r="Y131" s="84"/>
      <c r="Z131" s="84"/>
    </row>
    <row r="132" spans="1:26" ht="12.75" customHeight="1" x14ac:dyDescent="0.2">
      <c r="A132" s="453">
        <v>2004.03</v>
      </c>
      <c r="B132" s="85">
        <v>115.14422524724019</v>
      </c>
      <c r="C132" s="101">
        <f t="shared" si="4"/>
        <v>1.4499731489212797E-2</v>
      </c>
      <c r="D132" s="101">
        <f t="shared" si="6"/>
        <v>0.20843302933492636</v>
      </c>
      <c r="E132" s="1245">
        <v>0</v>
      </c>
      <c r="F132" s="85">
        <v>97.319101365092791</v>
      </c>
      <c r="G132" s="101">
        <f t="shared" si="5"/>
        <v>9.4298073787280057E-3</v>
      </c>
      <c r="H132" s="101">
        <f t="shared" si="7"/>
        <v>0.14939045644242888</v>
      </c>
      <c r="I132" s="98">
        <v>0</v>
      </c>
      <c r="J132" s="84"/>
      <c r="K132" s="84"/>
      <c r="L132" s="84"/>
      <c r="M132" s="84"/>
      <c r="N132" s="84"/>
      <c r="O132" s="84"/>
      <c r="P132" s="84"/>
      <c r="Q132" s="84"/>
      <c r="R132" s="84"/>
      <c r="S132" s="84"/>
      <c r="T132" s="84"/>
      <c r="U132" s="84"/>
      <c r="V132" s="84"/>
      <c r="W132" s="84"/>
      <c r="X132" s="84"/>
      <c r="Y132" s="84"/>
      <c r="Z132" s="84"/>
    </row>
    <row r="133" spans="1:26" ht="12.75" customHeight="1" x14ac:dyDescent="0.2">
      <c r="A133" s="453">
        <v>2004.04</v>
      </c>
      <c r="B133" s="85">
        <v>116.30520509848418</v>
      </c>
      <c r="C133" s="101">
        <f t="shared" si="4"/>
        <v>1.0082831759483435E-2</v>
      </c>
      <c r="D133" s="101">
        <f t="shared" si="6"/>
        <v>0.20524503836129404</v>
      </c>
      <c r="E133" s="1245">
        <v>0</v>
      </c>
      <c r="F133" s="85">
        <v>98.123212463089573</v>
      </c>
      <c r="G133" s="101">
        <f t="shared" si="5"/>
        <v>8.2626235417049276E-3</v>
      </c>
      <c r="H133" s="101">
        <f t="shared" si="7"/>
        <v>0.14399250144227005</v>
      </c>
      <c r="I133" s="98">
        <v>0</v>
      </c>
      <c r="J133" s="84"/>
      <c r="K133" s="84"/>
      <c r="L133" s="84"/>
      <c r="M133" s="84"/>
      <c r="N133" s="84"/>
      <c r="O133" s="84"/>
      <c r="P133" s="84"/>
      <c r="Q133" s="84"/>
      <c r="R133" s="84"/>
      <c r="S133" s="84"/>
      <c r="T133" s="84"/>
      <c r="U133" s="84"/>
      <c r="V133" s="84"/>
      <c r="W133" s="84"/>
      <c r="X133" s="84"/>
      <c r="Y133" s="84"/>
      <c r="Z133" s="84"/>
    </row>
    <row r="134" spans="1:26" ht="12.75" customHeight="1" x14ac:dyDescent="0.2">
      <c r="A134" s="453">
        <v>2004.05</v>
      </c>
      <c r="B134" s="85">
        <v>117.11200550047863</v>
      </c>
      <c r="C134" s="101">
        <f t="shared" si="4"/>
        <v>6.9369242873633663E-3</v>
      </c>
      <c r="D134" s="101">
        <f t="shared" si="6"/>
        <v>0.18570521737066215</v>
      </c>
      <c r="E134" s="1245">
        <v>0</v>
      </c>
      <c r="F134" s="85">
        <v>99.182563313995701</v>
      </c>
      <c r="G134" s="101">
        <f t="shared" si="5"/>
        <v>1.0796128910930403E-2</v>
      </c>
      <c r="H134" s="101">
        <f t="shared" si="7"/>
        <v>0.14294392476500684</v>
      </c>
      <c r="I134" s="98">
        <v>0</v>
      </c>
      <c r="J134" s="84"/>
      <c r="K134" s="84"/>
      <c r="L134" s="84"/>
      <c r="M134" s="84"/>
      <c r="N134" s="84"/>
      <c r="O134" s="84"/>
      <c r="P134" s="84"/>
      <c r="Q134" s="84"/>
      <c r="R134" s="84"/>
      <c r="S134" s="84"/>
      <c r="T134" s="84"/>
      <c r="U134" s="84"/>
      <c r="V134" s="84"/>
      <c r="W134" s="84"/>
      <c r="X134" s="84"/>
      <c r="Y134" s="84"/>
      <c r="Z134" s="84"/>
    </row>
    <row r="135" spans="1:26" ht="12.75" customHeight="1" x14ac:dyDescent="0.2">
      <c r="A135" s="453">
        <v>2004.06</v>
      </c>
      <c r="B135" s="85">
        <v>117.7027882099005</v>
      </c>
      <c r="C135" s="101">
        <f t="shared" si="4"/>
        <v>5.0445956150879656E-3</v>
      </c>
      <c r="D135" s="101">
        <f t="shared" si="6"/>
        <v>0.16750652701811797</v>
      </c>
      <c r="E135" s="1245">
        <v>0</v>
      </c>
      <c r="F135" s="85">
        <v>100.07153488954739</v>
      </c>
      <c r="G135" s="101">
        <f t="shared" si="5"/>
        <v>8.9629824623240761E-3</v>
      </c>
      <c r="H135" s="101">
        <f t="shared" si="7"/>
        <v>0.13838088798034964</v>
      </c>
      <c r="I135" s="98">
        <v>0</v>
      </c>
      <c r="J135" s="84"/>
      <c r="K135" s="84"/>
      <c r="L135" s="84"/>
      <c r="M135" s="84"/>
      <c r="N135" s="84"/>
      <c r="O135" s="84"/>
      <c r="P135" s="84"/>
      <c r="Q135" s="84"/>
      <c r="R135" s="84"/>
      <c r="S135" s="84"/>
      <c r="T135" s="84"/>
      <c r="U135" s="84"/>
      <c r="V135" s="84"/>
      <c r="W135" s="84"/>
      <c r="X135" s="84"/>
      <c r="Y135" s="84"/>
      <c r="Z135" s="84"/>
    </row>
    <row r="136" spans="1:26" ht="12.75" customHeight="1" x14ac:dyDescent="0.2">
      <c r="A136" s="453">
        <v>2004.07</v>
      </c>
      <c r="B136" s="85">
        <v>117.84002220450536</v>
      </c>
      <c r="C136" s="101">
        <f t="shared" si="4"/>
        <v>1.1659366502017043E-3</v>
      </c>
      <c r="D136" s="101">
        <f t="shared" si="6"/>
        <v>0.14769850664316442</v>
      </c>
      <c r="E136" s="1245">
        <v>0</v>
      </c>
      <c r="F136" s="85">
        <v>100.68072151030908</v>
      </c>
      <c r="G136" s="101">
        <f t="shared" si="5"/>
        <v>6.0875115129799262E-3</v>
      </c>
      <c r="H136" s="101">
        <f t="shared" si="7"/>
        <v>0.13417383343537947</v>
      </c>
      <c r="I136" s="98">
        <v>0</v>
      </c>
      <c r="J136" s="84"/>
      <c r="K136" s="84"/>
      <c r="L136" s="84"/>
      <c r="M136" s="84"/>
      <c r="N136" s="84"/>
      <c r="O136" s="84"/>
      <c r="P136" s="84"/>
      <c r="Q136" s="84"/>
      <c r="R136" s="84"/>
      <c r="S136" s="84"/>
      <c r="T136" s="84"/>
      <c r="U136" s="84"/>
      <c r="V136" s="84"/>
      <c r="W136" s="84"/>
      <c r="X136" s="84"/>
      <c r="Y136" s="84"/>
      <c r="Z136" s="84"/>
    </row>
    <row r="137" spans="1:26" ht="12.75" customHeight="1" x14ac:dyDescent="0.2">
      <c r="A137" s="453">
        <v>2004.08</v>
      </c>
      <c r="B137" s="85">
        <v>117.62796703781433</v>
      </c>
      <c r="C137" s="101">
        <f t="shared" si="4"/>
        <v>-1.799517368751169E-3</v>
      </c>
      <c r="D137" s="101">
        <f t="shared" si="6"/>
        <v>0.12246118154150953</v>
      </c>
      <c r="E137" s="1245">
        <v>0</v>
      </c>
      <c r="F137" s="85">
        <v>101.24332719824018</v>
      </c>
      <c r="G137" s="101">
        <f t="shared" si="5"/>
        <v>5.588018038522824E-3</v>
      </c>
      <c r="H137" s="101">
        <f t="shared" si="7"/>
        <v>0.12903836255106338</v>
      </c>
      <c r="I137" s="98">
        <v>0</v>
      </c>
      <c r="J137" s="84"/>
      <c r="K137" s="84"/>
      <c r="L137" s="84"/>
      <c r="M137" s="84"/>
      <c r="N137" s="84"/>
      <c r="O137" s="84"/>
      <c r="P137" s="84"/>
      <c r="Q137" s="84"/>
      <c r="R137" s="84"/>
      <c r="S137" s="84"/>
      <c r="T137" s="84"/>
      <c r="U137" s="84"/>
      <c r="V137" s="84"/>
      <c r="W137" s="84"/>
      <c r="X137" s="84"/>
      <c r="Y137" s="84"/>
      <c r="Z137" s="84"/>
    </row>
    <row r="138" spans="1:26" ht="12.75" customHeight="1" x14ac:dyDescent="0.2">
      <c r="A138" s="453">
        <v>2004.09</v>
      </c>
      <c r="B138" s="85">
        <v>118.02231177294233</v>
      </c>
      <c r="C138" s="101">
        <f t="shared" si="4"/>
        <v>3.3524742887143244E-3</v>
      </c>
      <c r="D138" s="101">
        <f t="shared" si="6"/>
        <v>0.10548766475063132</v>
      </c>
      <c r="E138" s="1245">
        <v>0</v>
      </c>
      <c r="F138" s="85">
        <v>101.82893378443957</v>
      </c>
      <c r="G138" s="101">
        <f t="shared" si="5"/>
        <v>5.7841499524480255E-3</v>
      </c>
      <c r="H138" s="101">
        <f t="shared" si="7"/>
        <v>0.12257362074847422</v>
      </c>
      <c r="I138" s="98">
        <v>0</v>
      </c>
      <c r="J138" s="84"/>
      <c r="K138" s="84"/>
      <c r="L138" s="84"/>
      <c r="M138" s="84"/>
      <c r="N138" s="84"/>
      <c r="O138" s="84"/>
      <c r="P138" s="84"/>
      <c r="Q138" s="84"/>
      <c r="R138" s="84"/>
      <c r="S138" s="84"/>
      <c r="T138" s="84"/>
      <c r="U138" s="84"/>
      <c r="V138" s="84"/>
      <c r="W138" s="84"/>
      <c r="X138" s="84"/>
      <c r="Y138" s="84"/>
      <c r="Z138" s="84"/>
    </row>
    <row r="139" spans="1:26" ht="12.75" customHeight="1" x14ac:dyDescent="0.2">
      <c r="A139" s="453">
        <v>2004.1</v>
      </c>
      <c r="B139" s="85">
        <v>118.63281730049994</v>
      </c>
      <c r="C139" s="101">
        <f t="shared" si="4"/>
        <v>5.1727975701079121E-3</v>
      </c>
      <c r="D139" s="101">
        <f t="shared" si="6"/>
        <v>8.9381411751507933E-2</v>
      </c>
      <c r="E139" s="1245">
        <v>0</v>
      </c>
      <c r="F139" s="85">
        <v>102.2759373754631</v>
      </c>
      <c r="G139" s="101">
        <f t="shared" si="5"/>
        <v>4.3897502842344949E-3</v>
      </c>
      <c r="H139" s="101">
        <f t="shared" si="7"/>
        <v>0.11018952541380478</v>
      </c>
      <c r="I139" s="98">
        <v>0</v>
      </c>
      <c r="J139" s="84"/>
      <c r="K139" s="84"/>
      <c r="L139" s="84"/>
      <c r="M139" s="84"/>
      <c r="N139" s="84"/>
      <c r="O139" s="84"/>
      <c r="P139" s="84"/>
      <c r="Q139" s="84"/>
      <c r="R139" s="84"/>
      <c r="S139" s="84"/>
      <c r="T139" s="84"/>
      <c r="U139" s="84"/>
      <c r="V139" s="84"/>
      <c r="W139" s="84"/>
      <c r="X139" s="84"/>
      <c r="Y139" s="84"/>
      <c r="Z139" s="84"/>
    </row>
    <row r="140" spans="1:26" ht="12.75" customHeight="1" x14ac:dyDescent="0.2">
      <c r="A140" s="453">
        <v>2004.11</v>
      </c>
      <c r="B140" s="85">
        <v>119.5938796178546</v>
      </c>
      <c r="C140" s="101">
        <f t="shared" si="4"/>
        <v>8.1011505856787291E-3</v>
      </c>
      <c r="D140" s="101">
        <f t="shared" si="6"/>
        <v>8.0344534182658078E-2</v>
      </c>
      <c r="E140" s="1245">
        <v>0</v>
      </c>
      <c r="F140" s="85">
        <v>103.06909411084597</v>
      </c>
      <c r="G140" s="101">
        <f t="shared" si="5"/>
        <v>7.7550668880317364E-3</v>
      </c>
      <c r="H140" s="101">
        <f t="shared" si="7"/>
        <v>0.10272829445158749</v>
      </c>
      <c r="I140" s="98">
        <v>0</v>
      </c>
      <c r="J140" s="84"/>
      <c r="K140" s="84"/>
      <c r="L140" s="84"/>
      <c r="M140" s="84"/>
      <c r="N140" s="84"/>
      <c r="O140" s="84"/>
      <c r="P140" s="84"/>
      <c r="Q140" s="84"/>
      <c r="R140" s="84"/>
      <c r="S140" s="84"/>
      <c r="T140" s="84"/>
      <c r="U140" s="84"/>
      <c r="V140" s="84"/>
      <c r="W140" s="84"/>
      <c r="X140" s="84"/>
      <c r="Y140" s="84"/>
      <c r="Z140" s="84"/>
    </row>
    <row r="141" spans="1:26" ht="12.75" customHeight="1" x14ac:dyDescent="0.2">
      <c r="A141" s="453">
        <v>2004.12</v>
      </c>
      <c r="B141" s="85">
        <v>120.49178314166406</v>
      </c>
      <c r="C141" s="101">
        <f t="shared" ref="C141:C204" si="8">B141/B140-1</f>
        <v>7.5079387563861122E-3</v>
      </c>
      <c r="D141" s="101">
        <f t="shared" si="6"/>
        <v>7.8826506858115097E-2</v>
      </c>
      <c r="E141" s="1245">
        <v>0</v>
      </c>
      <c r="F141" s="85">
        <v>104.35482383312022</v>
      </c>
      <c r="G141" s="101">
        <f t="shared" ref="G141:G204" si="9">F141/F140-1</f>
        <v>1.2474444772857973E-2</v>
      </c>
      <c r="H141" s="101">
        <f t="shared" si="7"/>
        <v>0.10437742414689488</v>
      </c>
      <c r="I141" s="98">
        <v>0</v>
      </c>
      <c r="J141" s="84"/>
      <c r="K141" s="84"/>
      <c r="L141" s="84"/>
      <c r="M141" s="84"/>
      <c r="N141" s="84"/>
      <c r="O141" s="84"/>
      <c r="P141" s="84"/>
      <c r="Q141" s="84"/>
      <c r="R141" s="84"/>
      <c r="S141" s="84"/>
      <c r="T141" s="84"/>
      <c r="U141" s="84"/>
      <c r="V141" s="84"/>
      <c r="W141" s="84"/>
      <c r="X141" s="84"/>
      <c r="Y141" s="84"/>
      <c r="Z141" s="84"/>
    </row>
    <row r="142" spans="1:26" ht="12.75" customHeight="1" x14ac:dyDescent="0.2">
      <c r="A142" s="453">
        <v>2005.01</v>
      </c>
      <c r="B142" s="85">
        <v>122.04104558541484</v>
      </c>
      <c r="C142" s="101">
        <f t="shared" si="8"/>
        <v>1.285782651194789E-2</v>
      </c>
      <c r="D142" s="101">
        <f t="shared" si="6"/>
        <v>8.6183973394865276E-2</v>
      </c>
      <c r="E142" s="1245">
        <v>0</v>
      </c>
      <c r="F142" s="85">
        <v>105.60345216649223</v>
      </c>
      <c r="G142" s="101">
        <f t="shared" si="9"/>
        <v>1.1965219119805859E-2</v>
      </c>
      <c r="H142" s="101">
        <f t="shared" si="7"/>
        <v>0.10648148820030756</v>
      </c>
      <c r="I142" s="98">
        <v>0</v>
      </c>
      <c r="J142" s="84"/>
      <c r="K142" s="84"/>
      <c r="L142" s="84"/>
      <c r="M142" s="84"/>
      <c r="N142" s="84"/>
      <c r="O142" s="84"/>
      <c r="P142" s="84"/>
      <c r="Q142" s="84"/>
      <c r="R142" s="84"/>
      <c r="S142" s="84"/>
      <c r="T142" s="84"/>
      <c r="U142" s="84"/>
      <c r="V142" s="84"/>
      <c r="W142" s="84"/>
      <c r="X142" s="84"/>
      <c r="Y142" s="84"/>
      <c r="Z142" s="84"/>
    </row>
    <row r="143" spans="1:26" ht="12.75" customHeight="1" x14ac:dyDescent="0.2">
      <c r="A143" s="453">
        <v>2005.02</v>
      </c>
      <c r="B143" s="85">
        <v>123.31146079576764</v>
      </c>
      <c r="C143" s="101">
        <f t="shared" si="8"/>
        <v>1.040973718521343E-2</v>
      </c>
      <c r="D143" s="101">
        <f t="shared" si="6"/>
        <v>8.6458687773812493E-2</v>
      </c>
      <c r="E143" s="1245">
        <v>0</v>
      </c>
      <c r="F143" s="85">
        <v>106.45621139145426</v>
      </c>
      <c r="G143" s="101">
        <f t="shared" si="9"/>
        <v>8.0751074654035193E-3</v>
      </c>
      <c r="H143" s="101">
        <f t="shared" si="7"/>
        <v>0.10420330080944917</v>
      </c>
      <c r="I143" s="98">
        <v>0</v>
      </c>
      <c r="J143" s="84"/>
      <c r="K143" s="84"/>
      <c r="L143" s="84"/>
      <c r="M143" s="84"/>
      <c r="N143" s="84"/>
      <c r="O143" s="84"/>
      <c r="P143" s="84"/>
      <c r="Q143" s="84"/>
      <c r="R143" s="84"/>
      <c r="S143" s="84"/>
      <c r="T143" s="84"/>
      <c r="U143" s="84"/>
      <c r="V143" s="84"/>
      <c r="W143" s="84"/>
      <c r="X143" s="84"/>
      <c r="Y143" s="84"/>
      <c r="Z143" s="84"/>
    </row>
    <row r="144" spans="1:26" ht="12.75" customHeight="1" x14ac:dyDescent="0.2">
      <c r="A144" s="453">
        <v>2005.03</v>
      </c>
      <c r="B144" s="85">
        <v>124.02954877796077</v>
      </c>
      <c r="C144" s="101">
        <f t="shared" si="8"/>
        <v>5.8233677353189961E-3</v>
      </c>
      <c r="D144" s="101">
        <f t="shared" si="6"/>
        <v>7.7166905345377179E-2</v>
      </c>
      <c r="E144" s="1245">
        <v>0</v>
      </c>
      <c r="F144" s="85">
        <v>107.42209585118093</v>
      </c>
      <c r="G144" s="101">
        <f t="shared" si="9"/>
        <v>9.0730681385511325E-3</v>
      </c>
      <c r="H144" s="101">
        <f t="shared" si="7"/>
        <v>0.10381306798330092</v>
      </c>
      <c r="I144" s="98">
        <v>0</v>
      </c>
      <c r="J144" s="84"/>
      <c r="K144" s="84"/>
      <c r="L144" s="84"/>
      <c r="M144" s="84"/>
      <c r="N144" s="84"/>
      <c r="O144" s="84"/>
      <c r="P144" s="84"/>
      <c r="Q144" s="84"/>
      <c r="R144" s="84"/>
      <c r="S144" s="84"/>
      <c r="T144" s="84"/>
      <c r="U144" s="84"/>
      <c r="V144" s="84"/>
      <c r="W144" s="84"/>
      <c r="X144" s="84"/>
      <c r="Y144" s="84"/>
      <c r="Z144" s="84"/>
    </row>
    <row r="145" spans="1:26" ht="12.75" customHeight="1" x14ac:dyDescent="0.2">
      <c r="A145" s="453">
        <v>2005.04</v>
      </c>
      <c r="B145" s="85">
        <v>125.60943661262702</v>
      </c>
      <c r="C145" s="101">
        <f t="shared" si="8"/>
        <v>1.2737995503753652E-2</v>
      </c>
      <c r="D145" s="101">
        <f t="shared" si="6"/>
        <v>7.9998410271184817E-2</v>
      </c>
      <c r="E145" s="1245">
        <v>0</v>
      </c>
      <c r="F145" s="85">
        <v>108.27629715981897</v>
      </c>
      <c r="G145" s="101">
        <f t="shared" si="9"/>
        <v>7.9518212884379658E-3</v>
      </c>
      <c r="H145" s="101">
        <f t="shared" si="7"/>
        <v>0.10347281180330925</v>
      </c>
      <c r="I145" s="98">
        <v>0</v>
      </c>
      <c r="J145" s="84"/>
      <c r="K145" s="84"/>
      <c r="L145" s="84"/>
      <c r="M145" s="84"/>
      <c r="N145" s="84"/>
      <c r="O145" s="84"/>
      <c r="P145" s="84"/>
      <c r="Q145" s="84"/>
      <c r="R145" s="84"/>
      <c r="S145" s="84"/>
      <c r="T145" s="84"/>
      <c r="U145" s="84"/>
      <c r="V145" s="84"/>
      <c r="W145" s="84"/>
      <c r="X145" s="84"/>
      <c r="Y145" s="84"/>
      <c r="Z145" s="84"/>
    </row>
    <row r="146" spans="1:26" ht="12.75" customHeight="1" x14ac:dyDescent="0.2">
      <c r="A146" s="453">
        <v>2005.05</v>
      </c>
      <c r="B146" s="85">
        <v>126.5903565850427</v>
      </c>
      <c r="C146" s="101">
        <f t="shared" si="8"/>
        <v>7.8092856625158191E-3</v>
      </c>
      <c r="D146" s="101">
        <f t="shared" si="6"/>
        <v>8.0934068578693452E-2</v>
      </c>
      <c r="E146" s="1245">
        <v>0</v>
      </c>
      <c r="F146" s="85">
        <v>108.90313929489538</v>
      </c>
      <c r="G146" s="101">
        <f t="shared" si="9"/>
        <v>5.7892830796677508E-3</v>
      </c>
      <c r="H146" s="101">
        <f t="shared" si="7"/>
        <v>9.8006904198734368E-2</v>
      </c>
      <c r="I146" s="98">
        <v>0</v>
      </c>
      <c r="J146" s="84"/>
      <c r="K146" s="84"/>
      <c r="L146" s="84"/>
      <c r="M146" s="84"/>
      <c r="N146" s="84"/>
      <c r="O146" s="84"/>
      <c r="P146" s="84"/>
      <c r="Q146" s="84"/>
      <c r="R146" s="84"/>
      <c r="S146" s="84"/>
      <c r="T146" s="84"/>
      <c r="U146" s="84"/>
      <c r="V146" s="84"/>
      <c r="W146" s="84"/>
      <c r="X146" s="84"/>
      <c r="Y146" s="84"/>
      <c r="Z146" s="84"/>
    </row>
    <row r="147" spans="1:26" ht="12.75" customHeight="1" x14ac:dyDescent="0.2">
      <c r="A147" s="453">
        <v>2005.06</v>
      </c>
      <c r="B147" s="85">
        <v>127.16844635189933</v>
      </c>
      <c r="C147" s="101">
        <f t="shared" si="8"/>
        <v>4.5666177302239319E-3</v>
      </c>
      <c r="D147" s="101">
        <f t="shared" si="6"/>
        <v>8.0419999270693765E-2</v>
      </c>
      <c r="E147" s="1245">
        <v>0</v>
      </c>
      <c r="F147" s="85">
        <v>109.40664165430127</v>
      </c>
      <c r="G147" s="101">
        <f t="shared" si="9"/>
        <v>4.6233961910175925E-3</v>
      </c>
      <c r="H147" s="101">
        <f t="shared" si="7"/>
        <v>9.3284336800243617E-2</v>
      </c>
      <c r="I147" s="98">
        <v>0</v>
      </c>
      <c r="J147" s="84"/>
      <c r="K147" s="84"/>
      <c r="L147" s="84"/>
      <c r="M147" s="84"/>
      <c r="N147" s="84"/>
      <c r="O147" s="84"/>
      <c r="P147" s="84"/>
      <c r="Q147" s="84"/>
      <c r="R147" s="84"/>
      <c r="S147" s="84"/>
      <c r="T147" s="84"/>
      <c r="U147" s="84"/>
      <c r="V147" s="84"/>
      <c r="W147" s="84"/>
      <c r="X147" s="84"/>
      <c r="Y147" s="84"/>
      <c r="Z147" s="84"/>
    </row>
    <row r="148" spans="1:26" ht="12.75" customHeight="1" x14ac:dyDescent="0.2">
      <c r="A148" s="453">
        <v>2005.07</v>
      </c>
      <c r="B148" s="85">
        <v>127.95191451745741</v>
      </c>
      <c r="C148" s="101">
        <f t="shared" si="8"/>
        <v>6.1608692095684869E-3</v>
      </c>
      <c r="D148" s="101">
        <f t="shared" si="6"/>
        <v>8.581033950760264E-2</v>
      </c>
      <c r="E148" s="1245">
        <v>0</v>
      </c>
      <c r="F148" s="85">
        <v>110.06575134694627</v>
      </c>
      <c r="G148" s="101">
        <f t="shared" si="9"/>
        <v>6.0244029309266534E-3</v>
      </c>
      <c r="H148" s="101">
        <f t="shared" si="7"/>
        <v>9.3215758646268965E-2</v>
      </c>
      <c r="I148" s="98">
        <v>0</v>
      </c>
      <c r="J148" s="84"/>
      <c r="K148" s="84"/>
      <c r="L148" s="84"/>
      <c r="M148" s="84"/>
      <c r="N148" s="84"/>
      <c r="O148" s="84"/>
      <c r="P148" s="84"/>
      <c r="Q148" s="84"/>
      <c r="R148" s="84"/>
      <c r="S148" s="84"/>
      <c r="T148" s="84"/>
      <c r="U148" s="84"/>
      <c r="V148" s="84"/>
      <c r="W148" s="84"/>
      <c r="X148" s="84"/>
      <c r="Y148" s="84"/>
      <c r="Z148" s="84"/>
    </row>
    <row r="149" spans="1:26" ht="12.75" customHeight="1" x14ac:dyDescent="0.2">
      <c r="A149" s="453">
        <v>2005.08</v>
      </c>
      <c r="B149" s="85">
        <v>128.7440780839938</v>
      </c>
      <c r="C149" s="101">
        <f t="shared" si="8"/>
        <v>6.1911036620581061E-3</v>
      </c>
      <c r="D149" s="101">
        <f t="shared" si="6"/>
        <v>9.4502279739357542E-2</v>
      </c>
      <c r="E149" s="1245">
        <v>0</v>
      </c>
      <c r="F149" s="85">
        <v>110.96621972416308</v>
      </c>
      <c r="G149" s="101">
        <f t="shared" si="9"/>
        <v>8.181185938379576E-3</v>
      </c>
      <c r="H149" s="101">
        <f t="shared" si="7"/>
        <v>9.6034897261771501E-2</v>
      </c>
      <c r="I149" s="98">
        <v>0</v>
      </c>
      <c r="J149" s="84"/>
      <c r="K149" s="84"/>
      <c r="L149" s="84"/>
      <c r="M149" s="84"/>
      <c r="N149" s="84"/>
      <c r="O149" s="84"/>
      <c r="P149" s="84"/>
      <c r="Q149" s="84"/>
      <c r="R149" s="84"/>
      <c r="S149" s="84"/>
      <c r="T149" s="84"/>
      <c r="U149" s="84"/>
      <c r="V149" s="84"/>
      <c r="W149" s="84"/>
      <c r="X149" s="84"/>
      <c r="Y149" s="84"/>
      <c r="Z149" s="84"/>
    </row>
    <row r="150" spans="1:26" ht="12.75" customHeight="1" x14ac:dyDescent="0.2">
      <c r="A150" s="453">
        <v>2005.09</v>
      </c>
      <c r="B150" s="85">
        <v>130.09926740385632</v>
      </c>
      <c r="C150" s="101">
        <f t="shared" si="8"/>
        <v>1.052622644886525E-2</v>
      </c>
      <c r="D150" s="101">
        <f t="shared" si="6"/>
        <v>0.10232773320139898</v>
      </c>
      <c r="E150" s="1245">
        <v>0</v>
      </c>
      <c r="F150" s="85">
        <v>111.98472536234638</v>
      </c>
      <c r="G150" s="101">
        <f t="shared" si="9"/>
        <v>9.1785197397467044E-3</v>
      </c>
      <c r="H150" s="101">
        <f t="shared" si="7"/>
        <v>9.9733849707249966E-2</v>
      </c>
      <c r="I150" s="98">
        <v>0</v>
      </c>
      <c r="J150" s="84"/>
      <c r="K150" s="84"/>
      <c r="L150" s="84"/>
      <c r="M150" s="84"/>
      <c r="N150" s="84"/>
      <c r="O150" s="84"/>
      <c r="P150" s="84"/>
      <c r="Q150" s="84"/>
      <c r="R150" s="84"/>
      <c r="S150" s="84"/>
      <c r="T150" s="84"/>
      <c r="U150" s="84"/>
      <c r="V150" s="84"/>
      <c r="W150" s="84"/>
      <c r="X150" s="84"/>
      <c r="Y150" s="84"/>
      <c r="Z150" s="84"/>
    </row>
    <row r="151" spans="1:26" ht="12.75" customHeight="1" x14ac:dyDescent="0.2">
      <c r="A151" s="453">
        <v>2005.1</v>
      </c>
      <c r="B151" s="85">
        <v>131.05403900388023</v>
      </c>
      <c r="C151" s="101">
        <f t="shared" si="8"/>
        <v>7.3387930545381064E-3</v>
      </c>
      <c r="D151" s="101">
        <f t="shared" si="6"/>
        <v>0.10470308289077401</v>
      </c>
      <c r="E151" s="1245">
        <v>0</v>
      </c>
      <c r="F151" s="85">
        <v>113.07494667103542</v>
      </c>
      <c r="G151" s="101">
        <f t="shared" si="9"/>
        <v>9.7354465545318458E-3</v>
      </c>
      <c r="H151" s="101">
        <f t="shared" si="7"/>
        <v>0.10558699898225621</v>
      </c>
      <c r="I151" s="98">
        <v>0</v>
      </c>
      <c r="J151" s="84"/>
      <c r="K151" s="84"/>
      <c r="L151" s="84"/>
      <c r="M151" s="84"/>
      <c r="N151" s="84"/>
      <c r="O151" s="84"/>
      <c r="P151" s="84"/>
      <c r="Q151" s="84"/>
      <c r="R151" s="84"/>
      <c r="S151" s="84"/>
      <c r="T151" s="84"/>
      <c r="U151" s="84"/>
      <c r="V151" s="84"/>
      <c r="W151" s="84"/>
      <c r="X151" s="84"/>
      <c r="Y151" s="84"/>
      <c r="Z151" s="84"/>
    </row>
    <row r="152" spans="1:26" ht="12.75" customHeight="1" x14ac:dyDescent="0.2">
      <c r="A152" s="453">
        <v>2005.11</v>
      </c>
      <c r="B152" s="85">
        <v>131.46840835831043</v>
      </c>
      <c r="C152" s="101">
        <f t="shared" si="8"/>
        <v>3.1618205557015777E-3</v>
      </c>
      <c r="D152" s="101">
        <f t="shared" ref="D152:D215" si="10">B152/B140-1</f>
        <v>9.9290438427110272E-2</v>
      </c>
      <c r="E152" s="1245">
        <v>0</v>
      </c>
      <c r="F152" s="85">
        <v>113.99773339960105</v>
      </c>
      <c r="G152" s="101">
        <f t="shared" si="9"/>
        <v>8.1608415987164395E-3</v>
      </c>
      <c r="H152" s="101">
        <f t="shared" ref="H152:H215" si="11">F152/F140-1</f>
        <v>0.10603216592746834</v>
      </c>
      <c r="I152" s="98">
        <v>0</v>
      </c>
      <c r="J152" s="84"/>
      <c r="K152" s="84"/>
      <c r="L152" s="84"/>
      <c r="M152" s="84"/>
      <c r="N152" s="84"/>
      <c r="O152" s="84"/>
      <c r="P152" s="84"/>
      <c r="Q152" s="84"/>
      <c r="R152" s="84"/>
      <c r="S152" s="84"/>
      <c r="T152" s="84"/>
      <c r="U152" s="84"/>
      <c r="V152" s="84"/>
      <c r="W152" s="84"/>
      <c r="X152" s="84"/>
      <c r="Y152" s="84"/>
      <c r="Z152" s="84"/>
    </row>
    <row r="153" spans="1:26" ht="12.75" customHeight="1" x14ac:dyDescent="0.2">
      <c r="A153" s="453">
        <v>2005.12</v>
      </c>
      <c r="B153" s="85">
        <v>132.62268184270724</v>
      </c>
      <c r="C153" s="101">
        <f t="shared" si="8"/>
        <v>8.7798544061694628E-3</v>
      </c>
      <c r="D153" s="101">
        <f t="shared" si="10"/>
        <v>0.10067822373232449</v>
      </c>
      <c r="E153" s="1245">
        <v>0</v>
      </c>
      <c r="F153" s="85">
        <v>114.7545501966885</v>
      </c>
      <c r="G153" s="101">
        <f t="shared" si="9"/>
        <v>6.6388758312811991E-3</v>
      </c>
      <c r="H153" s="101">
        <f t="shared" si="11"/>
        <v>9.965736112207968E-2</v>
      </c>
      <c r="I153" s="98">
        <v>0</v>
      </c>
      <c r="J153" s="84"/>
      <c r="K153" s="84"/>
      <c r="L153" s="84"/>
      <c r="M153" s="84"/>
      <c r="N153" s="84"/>
      <c r="O153" s="84"/>
      <c r="P153" s="84"/>
      <c r="Q153" s="84"/>
      <c r="R153" s="84"/>
      <c r="S153" s="84"/>
      <c r="T153" s="84"/>
      <c r="U153" s="84"/>
      <c r="V153" s="84"/>
      <c r="W153" s="84"/>
      <c r="X153" s="84"/>
      <c r="Y153" s="84"/>
      <c r="Z153" s="84"/>
    </row>
    <row r="154" spans="1:26" ht="12.75" customHeight="1" x14ac:dyDescent="0.2">
      <c r="A154" s="453">
        <v>2006.01</v>
      </c>
      <c r="B154" s="85">
        <v>133.24076382196594</v>
      </c>
      <c r="C154" s="101">
        <f t="shared" si="8"/>
        <v>4.6604545366664141E-3</v>
      </c>
      <c r="D154" s="101">
        <f t="shared" si="10"/>
        <v>9.1770094092749943E-2</v>
      </c>
      <c r="E154" s="1245">
        <v>0</v>
      </c>
      <c r="F154" s="85">
        <v>115.52018861191013</v>
      </c>
      <c r="G154" s="101">
        <f t="shared" si="9"/>
        <v>6.6719656336879929E-3</v>
      </c>
      <c r="H154" s="101">
        <f t="shared" si="11"/>
        <v>9.3905419207161556E-2</v>
      </c>
      <c r="I154" s="98">
        <v>0</v>
      </c>
      <c r="J154" s="84"/>
      <c r="K154" s="84"/>
      <c r="L154" s="84"/>
      <c r="M154" s="84"/>
      <c r="N154" s="84"/>
      <c r="O154" s="84"/>
      <c r="P154" s="84"/>
      <c r="Q154" s="84"/>
      <c r="R154" s="84"/>
      <c r="S154" s="84"/>
      <c r="T154" s="84"/>
      <c r="U154" s="84"/>
      <c r="V154" s="84"/>
      <c r="W154" s="84"/>
      <c r="X154" s="84"/>
      <c r="Y154" s="84"/>
      <c r="Z154" s="84"/>
    </row>
    <row r="155" spans="1:26" ht="12.75" customHeight="1" x14ac:dyDescent="0.2">
      <c r="A155" s="453">
        <v>2006.02</v>
      </c>
      <c r="B155" s="85">
        <v>134.02981173126651</v>
      </c>
      <c r="C155" s="101">
        <f t="shared" si="8"/>
        <v>5.9219707743110028E-3</v>
      </c>
      <c r="D155" s="101">
        <f t="shared" si="10"/>
        <v>8.6920963115106886E-2</v>
      </c>
      <c r="E155" s="1245">
        <v>0</v>
      </c>
      <c r="F155" s="85">
        <v>116.33240485410894</v>
      </c>
      <c r="G155" s="101">
        <f t="shared" si="9"/>
        <v>7.0309462956943403E-3</v>
      </c>
      <c r="H155" s="101">
        <f t="shared" si="11"/>
        <v>9.2772355258243788E-2</v>
      </c>
      <c r="I155" s="98">
        <v>0</v>
      </c>
      <c r="J155" s="84"/>
      <c r="K155" s="84"/>
      <c r="L155" s="84"/>
      <c r="M155" s="84"/>
      <c r="N155" s="84"/>
      <c r="O155" s="84"/>
      <c r="P155" s="84"/>
      <c r="Q155" s="84"/>
      <c r="R155" s="84"/>
      <c r="S155" s="84"/>
      <c r="T155" s="84"/>
      <c r="U155" s="84"/>
      <c r="V155" s="84"/>
      <c r="W155" s="84"/>
      <c r="X155" s="84"/>
      <c r="Y155" s="84"/>
      <c r="Z155" s="84"/>
    </row>
    <row r="156" spans="1:26" ht="12.75" customHeight="1" x14ac:dyDescent="0.2">
      <c r="A156" s="453">
        <v>2006.03</v>
      </c>
      <c r="B156" s="85">
        <v>135.01501518168041</v>
      </c>
      <c r="C156" s="101">
        <f t="shared" si="8"/>
        <v>7.3506292196341416E-3</v>
      </c>
      <c r="D156" s="101">
        <f t="shared" si="10"/>
        <v>8.857136474297711E-2</v>
      </c>
      <c r="E156" s="1245">
        <v>0</v>
      </c>
      <c r="F156" s="85">
        <v>117.10114801054625</v>
      </c>
      <c r="G156" s="101">
        <f t="shared" si="9"/>
        <v>6.6081601029512882E-3</v>
      </c>
      <c r="H156" s="101">
        <f t="shared" si="11"/>
        <v>9.0102991220487594E-2</v>
      </c>
      <c r="I156" s="98">
        <v>0</v>
      </c>
      <c r="J156" s="84"/>
      <c r="K156" s="84"/>
      <c r="L156" s="84"/>
      <c r="M156" s="84"/>
      <c r="N156" s="84"/>
      <c r="O156" s="84"/>
      <c r="P156" s="84"/>
      <c r="Q156" s="84"/>
      <c r="R156" s="84"/>
      <c r="S156" s="84"/>
      <c r="T156" s="84"/>
      <c r="U156" s="84"/>
      <c r="V156" s="84"/>
      <c r="W156" s="84"/>
      <c r="X156" s="84"/>
      <c r="Y156" s="84"/>
      <c r="Z156" s="84"/>
    </row>
    <row r="157" spans="1:26" ht="12.75" customHeight="1" x14ac:dyDescent="0.2">
      <c r="A157" s="453">
        <v>2006.04</v>
      </c>
      <c r="B157" s="85">
        <v>136.27070288852809</v>
      </c>
      <c r="C157" s="101">
        <f t="shared" si="8"/>
        <v>9.3003560023157128E-3</v>
      </c>
      <c r="D157" s="101">
        <f t="shared" si="10"/>
        <v>8.4876316329479673E-2</v>
      </c>
      <c r="E157" s="1245">
        <v>0</v>
      </c>
      <c r="F157" s="85">
        <v>117.48964279197406</v>
      </c>
      <c r="G157" s="101">
        <f t="shared" si="9"/>
        <v>3.31760010920501E-3</v>
      </c>
      <c r="H157" s="101">
        <f t="shared" si="11"/>
        <v>8.5091066778502089E-2</v>
      </c>
      <c r="I157" s="98">
        <v>0</v>
      </c>
      <c r="J157" s="84"/>
      <c r="K157" s="84"/>
      <c r="L157" s="84"/>
      <c r="M157" s="84"/>
      <c r="N157" s="84"/>
      <c r="O157" s="84"/>
      <c r="P157" s="84"/>
      <c r="Q157" s="84"/>
      <c r="R157" s="84"/>
      <c r="S157" s="84"/>
      <c r="T157" s="84"/>
      <c r="U157" s="84"/>
      <c r="V157" s="84"/>
      <c r="W157" s="84"/>
      <c r="X157" s="84"/>
      <c r="Y157" s="84"/>
      <c r="Z157" s="84"/>
    </row>
    <row r="158" spans="1:26" ht="12.75" customHeight="1" x14ac:dyDescent="0.2">
      <c r="A158" s="453">
        <v>2006.05</v>
      </c>
      <c r="B158" s="85">
        <v>136.6487726848753</v>
      </c>
      <c r="C158" s="101">
        <f t="shared" si="8"/>
        <v>2.7744026289824308E-3</v>
      </c>
      <c r="D158" s="101">
        <f t="shared" si="10"/>
        <v>7.9456416516809458E-2</v>
      </c>
      <c r="E158" s="1245">
        <v>0</v>
      </c>
      <c r="F158" s="85">
        <v>117.72654056753939</v>
      </c>
      <c r="G158" s="101">
        <f t="shared" si="9"/>
        <v>2.0163290136541168E-3</v>
      </c>
      <c r="H158" s="101">
        <f t="shared" si="11"/>
        <v>8.1020632919969415E-2</v>
      </c>
      <c r="I158" s="98">
        <v>0</v>
      </c>
      <c r="J158" s="84"/>
      <c r="K158" s="84"/>
      <c r="L158" s="84"/>
      <c r="M158" s="84"/>
      <c r="N158" s="84"/>
      <c r="O158" s="84"/>
      <c r="P158" s="84"/>
      <c r="Q158" s="84"/>
      <c r="R158" s="84"/>
      <c r="S158" s="84"/>
      <c r="T158" s="84"/>
      <c r="U158" s="84"/>
      <c r="V158" s="84"/>
      <c r="W158" s="84"/>
      <c r="X158" s="84"/>
      <c r="Y158" s="84"/>
      <c r="Z158" s="84"/>
    </row>
    <row r="159" spans="1:26" ht="12.75" customHeight="1" x14ac:dyDescent="0.2">
      <c r="A159" s="453">
        <v>2006.06</v>
      </c>
      <c r="B159" s="85">
        <v>137.61786424751972</v>
      </c>
      <c r="C159" s="101">
        <f t="shared" si="8"/>
        <v>7.0918424190991036E-3</v>
      </c>
      <c r="D159" s="101">
        <f t="shared" si="10"/>
        <v>8.2169895090995038E-2</v>
      </c>
      <c r="E159" s="1245">
        <v>0</v>
      </c>
      <c r="F159" s="85">
        <v>118.17728913249812</v>
      </c>
      <c r="G159" s="101">
        <f t="shared" si="9"/>
        <v>3.8287761008328758E-3</v>
      </c>
      <c r="H159" s="101">
        <f t="shared" si="11"/>
        <v>8.0165585430453046E-2</v>
      </c>
      <c r="I159" s="98">
        <v>0</v>
      </c>
      <c r="J159" s="84"/>
      <c r="K159" s="84"/>
      <c r="L159" s="84"/>
      <c r="M159" s="84"/>
      <c r="N159" s="84"/>
      <c r="O159" s="84"/>
      <c r="P159" s="84"/>
      <c r="Q159" s="84"/>
      <c r="R159" s="84"/>
      <c r="S159" s="84"/>
      <c r="T159" s="84"/>
      <c r="U159" s="84"/>
      <c r="V159" s="84"/>
      <c r="W159" s="84"/>
      <c r="X159" s="84"/>
      <c r="Y159" s="84"/>
      <c r="Z159" s="84"/>
    </row>
    <row r="160" spans="1:26" ht="12.75" customHeight="1" x14ac:dyDescent="0.2">
      <c r="A160" s="453">
        <v>2006.07</v>
      </c>
      <c r="B160" s="85">
        <v>138.36733711098816</v>
      </c>
      <c r="C160" s="101">
        <f t="shared" si="8"/>
        <v>5.4460434157039828E-3</v>
      </c>
      <c r="D160" s="101">
        <f t="shared" si="10"/>
        <v>8.1401068775017738E-2</v>
      </c>
      <c r="E160" s="1245">
        <v>0</v>
      </c>
      <c r="F160" s="85">
        <v>118.89473779457433</v>
      </c>
      <c r="G160" s="101">
        <f t="shared" si="9"/>
        <v>6.0709521037651815E-3</v>
      </c>
      <c r="H160" s="101">
        <f t="shared" si="11"/>
        <v>8.0215565147032653E-2</v>
      </c>
      <c r="I160" s="98">
        <v>0</v>
      </c>
      <c r="J160" s="84"/>
      <c r="K160" s="84"/>
      <c r="L160" s="84"/>
      <c r="M160" s="84"/>
      <c r="N160" s="84"/>
      <c r="O160" s="84"/>
      <c r="P160" s="84"/>
      <c r="Q160" s="84"/>
      <c r="R160" s="84"/>
      <c r="S160" s="84"/>
      <c r="T160" s="84"/>
      <c r="U160" s="84"/>
      <c r="V160" s="84"/>
      <c r="W160" s="84"/>
      <c r="X160" s="84"/>
      <c r="Y160" s="84"/>
      <c r="Z160" s="84"/>
    </row>
    <row r="161" spans="1:26" ht="12.75" customHeight="1" x14ac:dyDescent="0.2">
      <c r="A161" s="453">
        <v>2006.08</v>
      </c>
      <c r="B161" s="85">
        <v>139.10120740402721</v>
      </c>
      <c r="C161" s="101">
        <f t="shared" si="8"/>
        <v>5.303782730532669E-3</v>
      </c>
      <c r="D161" s="101">
        <f t="shared" si="10"/>
        <v>8.0447423090608705E-2</v>
      </c>
      <c r="E161" s="1245">
        <v>0</v>
      </c>
      <c r="F161" s="85">
        <v>119.83189418044942</v>
      </c>
      <c r="G161" s="101">
        <f t="shared" si="9"/>
        <v>7.8822360287662541E-3</v>
      </c>
      <c r="H161" s="101">
        <f t="shared" si="11"/>
        <v>7.9895255315756586E-2</v>
      </c>
      <c r="I161" s="98">
        <v>0</v>
      </c>
      <c r="J161" s="84"/>
      <c r="K161" s="84"/>
      <c r="L161" s="84"/>
      <c r="M161" s="84"/>
      <c r="N161" s="84"/>
      <c r="O161" s="84"/>
      <c r="P161" s="84"/>
      <c r="Q161" s="84"/>
      <c r="R161" s="84"/>
      <c r="S161" s="84"/>
      <c r="T161" s="84"/>
      <c r="U161" s="84"/>
      <c r="V161" s="84"/>
      <c r="W161" s="84"/>
      <c r="X161" s="84"/>
      <c r="Y161" s="84"/>
      <c r="Z161" s="84"/>
    </row>
    <row r="162" spans="1:26" ht="12.75" customHeight="1" x14ac:dyDescent="0.2">
      <c r="A162" s="453">
        <v>2006.09</v>
      </c>
      <c r="B162" s="85">
        <v>139.56701499587126</v>
      </c>
      <c r="C162" s="101">
        <f t="shared" si="8"/>
        <v>3.3486955328223544E-3</v>
      </c>
      <c r="D162" s="101">
        <f t="shared" si="10"/>
        <v>7.2773258304560606E-2</v>
      </c>
      <c r="E162" s="1245">
        <v>0</v>
      </c>
      <c r="F162" s="85">
        <v>120.77259026260116</v>
      </c>
      <c r="G162" s="101">
        <f t="shared" si="9"/>
        <v>7.8501311239824734E-3</v>
      </c>
      <c r="H162" s="101">
        <f t="shared" si="11"/>
        <v>7.84737817753276E-2</v>
      </c>
      <c r="I162" s="98">
        <v>0</v>
      </c>
      <c r="J162" s="84"/>
      <c r="K162" s="84"/>
      <c r="L162" s="84"/>
      <c r="M162" s="84"/>
      <c r="N162" s="84"/>
      <c r="O162" s="84"/>
      <c r="P162" s="84"/>
      <c r="Q162" s="84"/>
      <c r="R162" s="84"/>
      <c r="S162" s="84"/>
      <c r="T162" s="84"/>
      <c r="U162" s="84"/>
      <c r="V162" s="84"/>
      <c r="W162" s="84"/>
      <c r="X162" s="84"/>
      <c r="Y162" s="84"/>
      <c r="Z162" s="84"/>
    </row>
    <row r="163" spans="1:26" ht="12.75" customHeight="1" x14ac:dyDescent="0.2">
      <c r="A163" s="453">
        <v>2006.1</v>
      </c>
      <c r="B163" s="85">
        <v>139.73660916957044</v>
      </c>
      <c r="C163" s="101">
        <f t="shared" si="8"/>
        <v>1.2151450950226295E-3</v>
      </c>
      <c r="D163" s="101">
        <f t="shared" si="10"/>
        <v>6.6251831928912486E-2</v>
      </c>
      <c r="E163" s="1245">
        <v>0</v>
      </c>
      <c r="F163" s="85">
        <v>121.48489984709879</v>
      </c>
      <c r="G163" s="101">
        <f t="shared" si="9"/>
        <v>5.897940774051591E-3</v>
      </c>
      <c r="H163" s="101">
        <f t="shared" si="11"/>
        <v>7.4375035528693401E-2</v>
      </c>
      <c r="I163" s="98">
        <v>0</v>
      </c>
      <c r="J163" s="84"/>
      <c r="K163" s="84"/>
      <c r="L163" s="84"/>
      <c r="M163" s="84"/>
      <c r="N163" s="84"/>
      <c r="O163" s="84"/>
      <c r="P163" s="84"/>
      <c r="Q163" s="84"/>
      <c r="R163" s="84"/>
      <c r="S163" s="84"/>
      <c r="T163" s="84"/>
      <c r="U163" s="84"/>
      <c r="V163" s="84"/>
      <c r="W163" s="84"/>
      <c r="X163" s="84"/>
      <c r="Y163" s="84"/>
      <c r="Z163" s="84"/>
    </row>
    <row r="164" spans="1:26" ht="12.75" customHeight="1" x14ac:dyDescent="0.2">
      <c r="A164" s="453">
        <v>2006.11</v>
      </c>
      <c r="B164" s="85">
        <v>139.91052622596186</v>
      </c>
      <c r="C164" s="101">
        <f t="shared" si="8"/>
        <v>1.2446062447413198E-3</v>
      </c>
      <c r="D164" s="101">
        <f t="shared" si="10"/>
        <v>6.4214041784417697E-2</v>
      </c>
      <c r="E164" s="1245">
        <v>0</v>
      </c>
      <c r="F164" s="85">
        <v>122.25344136176962</v>
      </c>
      <c r="G164" s="101">
        <f t="shared" si="9"/>
        <v>6.326230796075194E-3</v>
      </c>
      <c r="H164" s="101">
        <f t="shared" si="11"/>
        <v>7.2419930782566366E-2</v>
      </c>
      <c r="I164" s="98">
        <v>0</v>
      </c>
      <c r="J164" s="84"/>
      <c r="K164" s="84"/>
      <c r="L164" s="84"/>
      <c r="M164" s="84"/>
      <c r="N164" s="84"/>
      <c r="O164" s="84"/>
      <c r="P164" s="84"/>
      <c r="Q164" s="84"/>
      <c r="R164" s="84"/>
      <c r="S164" s="84"/>
      <c r="T164" s="84"/>
      <c r="U164" s="84"/>
      <c r="V164" s="84"/>
      <c r="W164" s="84"/>
      <c r="X164" s="84"/>
      <c r="Y164" s="84"/>
      <c r="Z164" s="84"/>
    </row>
    <row r="165" spans="1:26" ht="12.75" customHeight="1" x14ac:dyDescent="0.2">
      <c r="A165" s="453">
        <v>2006.12</v>
      </c>
      <c r="B165" s="85">
        <v>140.53288075635399</v>
      </c>
      <c r="C165" s="101">
        <f t="shared" si="8"/>
        <v>4.4482323609231766E-3</v>
      </c>
      <c r="D165" s="101">
        <f t="shared" si="10"/>
        <v>5.9644389660498565E-2</v>
      </c>
      <c r="E165" s="1245">
        <v>0</v>
      </c>
      <c r="F165" s="85">
        <v>123.1671893261101</v>
      </c>
      <c r="G165" s="101">
        <f t="shared" si="9"/>
        <v>7.4742105756888666E-3</v>
      </c>
      <c r="H165" s="101">
        <f t="shared" si="11"/>
        <v>7.330985233267362E-2</v>
      </c>
      <c r="I165" s="98">
        <v>0</v>
      </c>
      <c r="J165" s="84"/>
      <c r="K165" s="84"/>
      <c r="L165" s="84"/>
      <c r="M165" s="84"/>
      <c r="N165" s="84"/>
      <c r="O165" s="84"/>
      <c r="P165" s="84"/>
      <c r="Q165" s="84"/>
      <c r="R165" s="84"/>
      <c r="S165" s="84"/>
      <c r="T165" s="84"/>
      <c r="U165" s="84"/>
      <c r="V165" s="84"/>
      <c r="W165" s="84"/>
      <c r="X165" s="84"/>
      <c r="Y165" s="84"/>
      <c r="Z165" s="84"/>
    </row>
    <row r="166" spans="1:26" ht="12.75" customHeight="1" x14ac:dyDescent="0.2">
      <c r="A166" s="453">
        <v>2007.01</v>
      </c>
      <c r="B166" s="85">
        <v>141.46841816605786</v>
      </c>
      <c r="C166" s="101">
        <f t="shared" si="8"/>
        <v>6.6570713178919494E-3</v>
      </c>
      <c r="D166" s="101">
        <f t="shared" si="10"/>
        <v>6.1750279029363586E-2</v>
      </c>
      <c r="E166" s="1245">
        <v>0</v>
      </c>
      <c r="F166" s="85">
        <v>124.122725078692</v>
      </c>
      <c r="G166" s="101">
        <f t="shared" si="9"/>
        <v>7.758038141569612E-3</v>
      </c>
      <c r="H166" s="101">
        <f t="shared" si="11"/>
        <v>7.446781874363162E-2</v>
      </c>
      <c r="I166" s="98">
        <v>0</v>
      </c>
      <c r="J166" s="84"/>
      <c r="K166" s="84"/>
      <c r="L166" s="84"/>
      <c r="M166" s="84"/>
      <c r="N166" s="84"/>
      <c r="O166" s="84"/>
      <c r="P166" s="84"/>
      <c r="Q166" s="84"/>
      <c r="R166" s="84"/>
      <c r="S166" s="84"/>
      <c r="T166" s="84"/>
      <c r="U166" s="84"/>
      <c r="V166" s="84"/>
      <c r="W166" s="84"/>
      <c r="X166" s="84"/>
      <c r="Y166" s="84"/>
      <c r="Z166" s="84"/>
    </row>
    <row r="167" spans="1:26" ht="12.75" customHeight="1" x14ac:dyDescent="0.2">
      <c r="A167" s="453">
        <v>2007.02</v>
      </c>
      <c r="B167" s="85">
        <v>142.95780049319873</v>
      </c>
      <c r="C167" s="101">
        <f t="shared" si="8"/>
        <v>1.0528019938645272E-2</v>
      </c>
      <c r="D167" s="101">
        <f t="shared" si="10"/>
        <v>6.6611962268760649E-2</v>
      </c>
      <c r="E167" s="1245">
        <v>0</v>
      </c>
      <c r="F167" s="85">
        <v>125.25237425934912</v>
      </c>
      <c r="G167" s="101">
        <f t="shared" si="9"/>
        <v>9.1010665447519568E-3</v>
      </c>
      <c r="H167" s="101">
        <f t="shared" si="11"/>
        <v>7.6676566743605123E-2</v>
      </c>
      <c r="I167" s="98">
        <v>0</v>
      </c>
      <c r="J167" s="84"/>
      <c r="K167" s="84"/>
      <c r="L167" s="84"/>
      <c r="M167" s="84"/>
      <c r="N167" s="84"/>
      <c r="O167" s="84"/>
      <c r="P167" s="84"/>
      <c r="Q167" s="84"/>
      <c r="R167" s="84"/>
      <c r="S167" s="84"/>
      <c r="T167" s="84"/>
      <c r="U167" s="84"/>
      <c r="V167" s="84"/>
      <c r="W167" s="84"/>
      <c r="X167" s="84"/>
      <c r="Y167" s="84"/>
      <c r="Z167" s="84"/>
    </row>
    <row r="168" spans="1:26" ht="12.75" customHeight="1" x14ac:dyDescent="0.2">
      <c r="A168" s="453">
        <v>2007.03</v>
      </c>
      <c r="B168" s="85">
        <v>143.24082729135654</v>
      </c>
      <c r="C168" s="101">
        <f t="shared" si="8"/>
        <v>1.9797926183906522E-3</v>
      </c>
      <c r="D168" s="101">
        <f t="shared" si="10"/>
        <v>6.092516523889735E-2</v>
      </c>
      <c r="E168" s="1245">
        <v>0</v>
      </c>
      <c r="F168" s="85">
        <v>126.17286448440555</v>
      </c>
      <c r="G168" s="101">
        <f t="shared" si="9"/>
        <v>7.3490840433128035E-3</v>
      </c>
      <c r="H168" s="101">
        <f t="shared" si="11"/>
        <v>7.7469065231045242E-2</v>
      </c>
      <c r="I168" s="98">
        <v>0</v>
      </c>
      <c r="J168" s="84"/>
      <c r="K168" s="84"/>
      <c r="L168" s="84"/>
      <c r="M168" s="84"/>
      <c r="N168" s="84"/>
      <c r="O168" s="84"/>
      <c r="P168" s="84"/>
      <c r="Q168" s="84"/>
      <c r="R168" s="84"/>
      <c r="S168" s="84"/>
      <c r="T168" s="84"/>
      <c r="U168" s="84"/>
      <c r="V168" s="84"/>
      <c r="W168" s="84"/>
      <c r="X168" s="84"/>
      <c r="Y168" s="84"/>
      <c r="Z168" s="84"/>
    </row>
    <row r="169" spans="1:26" ht="12.75" customHeight="1" x14ac:dyDescent="0.2">
      <c r="A169" s="453">
        <v>2007.04</v>
      </c>
      <c r="B169" s="85">
        <v>143.56502245401185</v>
      </c>
      <c r="C169" s="101">
        <f t="shared" si="8"/>
        <v>2.2632874215107179E-3</v>
      </c>
      <c r="D169" s="101">
        <f t="shared" si="10"/>
        <v>5.3528156902886481E-2</v>
      </c>
      <c r="E169" s="1245">
        <v>0</v>
      </c>
      <c r="F169" s="85">
        <v>126.81393089031747</v>
      </c>
      <c r="G169" s="101">
        <f t="shared" si="9"/>
        <v>5.0808579842549495E-3</v>
      </c>
      <c r="H169" s="101">
        <f t="shared" si="11"/>
        <v>7.9362638925142504E-2</v>
      </c>
      <c r="I169" s="98">
        <v>0</v>
      </c>
      <c r="J169" s="84"/>
      <c r="K169" s="84"/>
      <c r="L169" s="84"/>
      <c r="M169" s="84"/>
      <c r="N169" s="84"/>
      <c r="O169" s="84"/>
      <c r="P169" s="84"/>
      <c r="Q169" s="84"/>
      <c r="R169" s="84"/>
      <c r="S169" s="84"/>
      <c r="T169" s="84"/>
      <c r="U169" s="84"/>
      <c r="V169" s="84"/>
      <c r="W169" s="84"/>
      <c r="X169" s="84"/>
      <c r="Y169" s="84"/>
      <c r="Z169" s="84"/>
    </row>
    <row r="170" spans="1:26" ht="12.75" customHeight="1" x14ac:dyDescent="0.2">
      <c r="A170" s="453">
        <v>2007.05</v>
      </c>
      <c r="B170" s="85">
        <v>144.6723820881036</v>
      </c>
      <c r="C170" s="101">
        <f t="shared" si="8"/>
        <v>7.7132968404367563E-3</v>
      </c>
      <c r="D170" s="101">
        <f t="shared" si="10"/>
        <v>5.8717025009302537E-2</v>
      </c>
      <c r="E170" s="1245">
        <v>0</v>
      </c>
      <c r="F170" s="85">
        <v>127.59643282945244</v>
      </c>
      <c r="G170" s="101">
        <f t="shared" si="9"/>
        <v>6.1704730201270763E-3</v>
      </c>
      <c r="H170" s="101">
        <f t="shared" si="11"/>
        <v>8.3837444082973889E-2</v>
      </c>
      <c r="I170" s="98">
        <v>0</v>
      </c>
      <c r="J170" s="84"/>
      <c r="K170" s="84"/>
      <c r="L170" s="84"/>
      <c r="M170" s="84"/>
      <c r="N170" s="84"/>
      <c r="O170" s="84"/>
      <c r="P170" s="84"/>
      <c r="Q170" s="84"/>
      <c r="R170" s="84"/>
      <c r="S170" s="84"/>
      <c r="T170" s="84"/>
      <c r="U170" s="84"/>
      <c r="V170" s="84"/>
      <c r="W170" s="84"/>
      <c r="X170" s="84"/>
      <c r="Y170" s="84"/>
      <c r="Z170" s="84"/>
    </row>
    <row r="171" spans="1:26" ht="12.75" customHeight="1" x14ac:dyDescent="0.2">
      <c r="A171" s="453">
        <v>2007.06</v>
      </c>
      <c r="B171" s="85">
        <v>145.34942341408538</v>
      </c>
      <c r="C171" s="101">
        <f t="shared" si="8"/>
        <v>4.679824277514566E-3</v>
      </c>
      <c r="D171" s="101">
        <f t="shared" si="10"/>
        <v>5.6181362854604844E-2</v>
      </c>
      <c r="E171" s="1245">
        <v>0</v>
      </c>
      <c r="F171" s="85">
        <v>128.29261001326108</v>
      </c>
      <c r="G171" s="101">
        <f t="shared" si="9"/>
        <v>5.4560865721000606E-3</v>
      </c>
      <c r="H171" s="101">
        <f t="shared" si="11"/>
        <v>8.5594456896213478E-2</v>
      </c>
      <c r="I171" s="98">
        <v>0</v>
      </c>
      <c r="J171" s="84"/>
      <c r="K171" s="84"/>
      <c r="L171" s="84"/>
      <c r="M171" s="84"/>
      <c r="N171" s="84"/>
      <c r="O171" s="84"/>
      <c r="P171" s="84"/>
      <c r="Q171" s="84"/>
      <c r="R171" s="84"/>
      <c r="S171" s="84"/>
      <c r="T171" s="84"/>
      <c r="U171" s="84"/>
      <c r="V171" s="84"/>
      <c r="W171" s="84"/>
      <c r="X171" s="84"/>
      <c r="Y171" s="84"/>
      <c r="Z171" s="84"/>
    </row>
    <row r="172" spans="1:26" ht="12.75" customHeight="1" x14ac:dyDescent="0.2">
      <c r="A172" s="453">
        <v>2007.07</v>
      </c>
      <c r="B172" s="85">
        <v>145.7292728837935</v>
      </c>
      <c r="C172" s="101">
        <f t="shared" si="8"/>
        <v>2.6133538117036892E-3</v>
      </c>
      <c r="D172" s="101">
        <f t="shared" si="10"/>
        <v>5.3205734290457052E-2</v>
      </c>
      <c r="E172" s="1245">
        <v>0</v>
      </c>
      <c r="F172" s="85">
        <v>128.77844648497208</v>
      </c>
      <c r="G172" s="101">
        <f t="shared" si="9"/>
        <v>3.7869404298562781E-3</v>
      </c>
      <c r="H172" s="101">
        <f t="shared" si="11"/>
        <v>8.3129908637964878E-2</v>
      </c>
      <c r="I172" s="98">
        <v>0</v>
      </c>
      <c r="J172" s="84"/>
      <c r="K172" s="84"/>
      <c r="L172" s="84"/>
      <c r="M172" s="84"/>
      <c r="N172" s="84"/>
      <c r="O172" s="84"/>
      <c r="P172" s="84"/>
      <c r="Q172" s="84"/>
      <c r="R172" s="84"/>
      <c r="S172" s="84"/>
      <c r="T172" s="84"/>
      <c r="U172" s="84"/>
      <c r="V172" s="84"/>
      <c r="W172" s="84"/>
      <c r="X172" s="84"/>
      <c r="Y172" s="84"/>
      <c r="Z172" s="84"/>
    </row>
    <row r="173" spans="1:26" ht="12.75" customHeight="1" x14ac:dyDescent="0.2">
      <c r="A173" s="453">
        <v>2007.08</v>
      </c>
      <c r="B173" s="85">
        <v>146.55446580872393</v>
      </c>
      <c r="C173" s="101">
        <f t="shared" si="8"/>
        <v>5.6625062940405257E-3</v>
      </c>
      <c r="D173" s="101">
        <f t="shared" si="10"/>
        <v>5.3581550755690488E-2</v>
      </c>
      <c r="E173" s="1245">
        <v>0</v>
      </c>
      <c r="F173" s="85">
        <v>129.6423085993959</v>
      </c>
      <c r="G173" s="101">
        <f t="shared" si="9"/>
        <v>6.7081265382762378E-3</v>
      </c>
      <c r="H173" s="101">
        <f t="shared" si="11"/>
        <v>8.1868141082485302E-2</v>
      </c>
      <c r="I173" s="98">
        <v>0</v>
      </c>
      <c r="J173" s="84"/>
      <c r="K173" s="84"/>
      <c r="L173" s="84"/>
      <c r="M173" s="84"/>
      <c r="N173" s="84"/>
      <c r="O173" s="84"/>
      <c r="P173" s="84"/>
      <c r="Q173" s="84"/>
      <c r="R173" s="84"/>
      <c r="S173" s="84"/>
      <c r="T173" s="84"/>
      <c r="U173" s="84"/>
      <c r="V173" s="84"/>
      <c r="W173" s="84"/>
      <c r="X173" s="84"/>
      <c r="Y173" s="84"/>
      <c r="Z173" s="84"/>
    </row>
    <row r="174" spans="1:26" ht="12.75" customHeight="1" x14ac:dyDescent="0.2">
      <c r="A174" s="453">
        <v>2007.09</v>
      </c>
      <c r="B174" s="85">
        <v>147.47089972860826</v>
      </c>
      <c r="C174" s="101">
        <f t="shared" si="8"/>
        <v>6.2531968222681034E-3</v>
      </c>
      <c r="D174" s="101">
        <f t="shared" si="10"/>
        <v>5.6631466489204696E-2</v>
      </c>
      <c r="E174" s="1245">
        <v>0</v>
      </c>
      <c r="F174" s="85">
        <v>130.51476913287269</v>
      </c>
      <c r="G174" s="101">
        <f t="shared" si="9"/>
        <v>6.7297515980893063E-3</v>
      </c>
      <c r="H174" s="101">
        <f t="shared" si="11"/>
        <v>8.0665479220812353E-2</v>
      </c>
      <c r="I174" s="98">
        <v>0</v>
      </c>
      <c r="J174" s="84"/>
      <c r="K174" s="84"/>
      <c r="L174" s="84"/>
      <c r="M174" s="84"/>
      <c r="N174" s="84"/>
      <c r="O174" s="84"/>
      <c r="P174" s="84"/>
      <c r="Q174" s="84"/>
      <c r="R174" s="84"/>
      <c r="S174" s="84"/>
      <c r="T174" s="84"/>
      <c r="U174" s="84"/>
      <c r="V174" s="84"/>
      <c r="W174" s="84"/>
      <c r="X174" s="84"/>
      <c r="Y174" s="84"/>
      <c r="Z174" s="84"/>
    </row>
    <row r="175" spans="1:26" ht="12.75" customHeight="1" x14ac:dyDescent="0.2">
      <c r="A175" s="453">
        <v>2007.1</v>
      </c>
      <c r="B175" s="85">
        <v>148.73270895358567</v>
      </c>
      <c r="C175" s="101">
        <f t="shared" si="8"/>
        <v>8.5563268909292223E-3</v>
      </c>
      <c r="D175" s="101">
        <f t="shared" si="10"/>
        <v>6.4378975828005558E-2</v>
      </c>
      <c r="E175" s="1245">
        <v>0</v>
      </c>
      <c r="F175" s="85">
        <v>131.20813047729521</v>
      </c>
      <c r="G175" s="101">
        <f t="shared" si="9"/>
        <v>5.3125125150903507E-3</v>
      </c>
      <c r="H175" s="101">
        <f t="shared" si="11"/>
        <v>8.0036536577254624E-2</v>
      </c>
      <c r="I175" s="98">
        <v>0</v>
      </c>
      <c r="J175" s="84"/>
      <c r="K175" s="84"/>
      <c r="L175" s="84"/>
      <c r="M175" s="84"/>
      <c r="N175" s="84"/>
      <c r="O175" s="84"/>
      <c r="P175" s="84"/>
      <c r="Q175" s="84"/>
      <c r="R175" s="84"/>
      <c r="S175" s="84"/>
      <c r="T175" s="84"/>
      <c r="U175" s="84"/>
      <c r="V175" s="84"/>
      <c r="W175" s="84"/>
      <c r="X175" s="84"/>
      <c r="Y175" s="84"/>
      <c r="Z175" s="84"/>
    </row>
    <row r="176" spans="1:26" ht="12.75" customHeight="1" x14ac:dyDescent="0.2">
      <c r="A176" s="453">
        <v>2007.11</v>
      </c>
      <c r="B176" s="85">
        <v>150.85038554446578</v>
      </c>
      <c r="C176" s="101">
        <f t="shared" si="8"/>
        <v>1.4238136357356046E-2</v>
      </c>
      <c r="D176" s="101">
        <f t="shared" si="10"/>
        <v>7.8191824543891286E-2</v>
      </c>
      <c r="E176" s="1245">
        <v>0</v>
      </c>
      <c r="F176" s="85">
        <v>132.18688383845347</v>
      </c>
      <c r="G176" s="101">
        <f t="shared" si="9"/>
        <v>7.4595481057297963E-3</v>
      </c>
      <c r="H176" s="101">
        <f t="shared" si="11"/>
        <v>8.125286589920222E-2</v>
      </c>
      <c r="I176" s="98">
        <v>0</v>
      </c>
      <c r="J176" s="84"/>
      <c r="K176" s="84"/>
      <c r="L176" s="84"/>
      <c r="M176" s="84"/>
      <c r="N176" s="84"/>
      <c r="O176" s="84"/>
      <c r="P176" s="84"/>
      <c r="Q176" s="84"/>
      <c r="R176" s="84"/>
      <c r="S176" s="84"/>
      <c r="T176" s="84"/>
      <c r="U176" s="84"/>
      <c r="V176" s="84"/>
      <c r="W176" s="84"/>
      <c r="X176" s="84"/>
      <c r="Y176" s="84"/>
      <c r="Z176" s="84"/>
    </row>
    <row r="177" spans="1:26" ht="12.75" customHeight="1" x14ac:dyDescent="0.2">
      <c r="A177" s="453">
        <v>2007.12</v>
      </c>
      <c r="B177" s="85">
        <v>152.45600150046852</v>
      </c>
      <c r="C177" s="101">
        <f t="shared" si="8"/>
        <v>1.0643764351065954E-2</v>
      </c>
      <c r="D177" s="101">
        <f t="shared" si="10"/>
        <v>8.4842214006741967E-2</v>
      </c>
      <c r="E177" s="1245">
        <v>0</v>
      </c>
      <c r="F177" s="85">
        <v>133.08436520893733</v>
      </c>
      <c r="G177" s="101">
        <f t="shared" si="9"/>
        <v>6.7894888238735351E-3</v>
      </c>
      <c r="H177" s="101">
        <f t="shared" si="11"/>
        <v>8.0518001077133361E-2</v>
      </c>
      <c r="I177" s="98">
        <v>0</v>
      </c>
      <c r="J177" s="84"/>
      <c r="K177" s="84"/>
      <c r="L177" s="84"/>
      <c r="M177" s="84"/>
      <c r="N177" s="84"/>
      <c r="O177" s="84"/>
      <c r="P177" s="84"/>
      <c r="Q177" s="84"/>
      <c r="R177" s="84"/>
      <c r="S177" s="84"/>
      <c r="T177" s="84"/>
      <c r="U177" s="84"/>
      <c r="V177" s="84"/>
      <c r="W177" s="84"/>
      <c r="X177" s="84"/>
      <c r="Y177" s="84"/>
      <c r="Z177" s="84"/>
    </row>
    <row r="178" spans="1:26" ht="12.75" customHeight="1" x14ac:dyDescent="0.2">
      <c r="A178" s="453">
        <f t="shared" ref="A178:A346" si="12">A166+1</f>
        <v>2008.01</v>
      </c>
      <c r="B178" s="85">
        <v>153.05085410804969</v>
      </c>
      <c r="C178" s="101">
        <f t="shared" si="8"/>
        <v>3.9017985630387386E-3</v>
      </c>
      <c r="D178" s="101">
        <f t="shared" si="10"/>
        <v>8.1872944450373186E-2</v>
      </c>
      <c r="E178" s="1245">
        <v>0</v>
      </c>
      <c r="F178" s="85">
        <v>133.60862547426794</v>
      </c>
      <c r="G178" s="101">
        <f t="shared" si="9"/>
        <v>3.9393077053606618E-3</v>
      </c>
      <c r="H178" s="101">
        <f t="shared" si="11"/>
        <v>7.6423558937833702E-2</v>
      </c>
      <c r="I178" s="98">
        <v>0</v>
      </c>
      <c r="J178" s="84"/>
      <c r="K178" s="84"/>
      <c r="L178" s="84"/>
      <c r="M178" s="84"/>
      <c r="N178" s="84"/>
      <c r="O178" s="84"/>
      <c r="P178" s="84"/>
      <c r="Q178" s="84"/>
      <c r="R178" s="84"/>
      <c r="S178" s="84"/>
      <c r="T178" s="84"/>
      <c r="U178" s="84"/>
      <c r="V178" s="84"/>
      <c r="W178" s="84"/>
      <c r="X178" s="84"/>
      <c r="Y178" s="84"/>
      <c r="Z178" s="84"/>
    </row>
    <row r="179" spans="1:26" ht="12.75" customHeight="1" x14ac:dyDescent="0.2">
      <c r="A179" s="453">
        <f t="shared" si="12"/>
        <v>2008.02</v>
      </c>
      <c r="B179" s="85">
        <v>153.01486718916129</v>
      </c>
      <c r="C179" s="101">
        <f t="shared" si="8"/>
        <v>-2.3513046756984401E-4</v>
      </c>
      <c r="D179" s="101">
        <f t="shared" si="10"/>
        <v>7.0349898090667828E-2</v>
      </c>
      <c r="E179" s="1245">
        <v>0</v>
      </c>
      <c r="F179" s="85">
        <v>133.82454063292334</v>
      </c>
      <c r="G179" s="101">
        <f t="shared" si="9"/>
        <v>1.6160270932281673E-3</v>
      </c>
      <c r="H179" s="101">
        <f t="shared" si="11"/>
        <v>6.8439152744718346E-2</v>
      </c>
      <c r="I179" s="98">
        <v>0</v>
      </c>
      <c r="J179" s="84"/>
      <c r="K179" s="84"/>
      <c r="L179" s="84"/>
      <c r="M179" s="84"/>
      <c r="N179" s="84"/>
      <c r="O179" s="84"/>
      <c r="P179" s="84"/>
      <c r="Q179" s="84"/>
      <c r="R179" s="84"/>
      <c r="S179" s="84"/>
      <c r="T179" s="84"/>
      <c r="U179" s="84"/>
      <c r="V179" s="84"/>
      <c r="W179" s="84"/>
      <c r="X179" s="84"/>
      <c r="Y179" s="84"/>
      <c r="Z179" s="84"/>
    </row>
    <row r="180" spans="1:26" ht="12.75" customHeight="1" x14ac:dyDescent="0.2">
      <c r="A180" s="453">
        <f t="shared" si="12"/>
        <v>2008.03</v>
      </c>
      <c r="B180" s="85">
        <v>153.11589898524471</v>
      </c>
      <c r="C180" s="101">
        <f t="shared" si="8"/>
        <v>6.6027437685844959E-4</v>
      </c>
      <c r="D180" s="101">
        <f t="shared" si="10"/>
        <v>6.8940342503062801E-2</v>
      </c>
      <c r="E180" s="1245">
        <v>0</v>
      </c>
      <c r="F180" s="85">
        <v>134.00573275530184</v>
      </c>
      <c r="G180" s="101">
        <f t="shared" si="9"/>
        <v>1.3539528812991364E-3</v>
      </c>
      <c r="H180" s="101">
        <f t="shared" si="11"/>
        <v>6.208045052242106E-2</v>
      </c>
      <c r="I180" s="98">
        <v>0</v>
      </c>
      <c r="J180" s="84"/>
      <c r="K180" s="84"/>
      <c r="L180" s="84"/>
      <c r="M180" s="84"/>
      <c r="N180" s="84"/>
      <c r="O180" s="84"/>
      <c r="P180" s="84"/>
      <c r="Q180" s="84"/>
      <c r="R180" s="84"/>
      <c r="S180" s="84"/>
      <c r="T180" s="84"/>
      <c r="U180" s="84"/>
      <c r="V180" s="84"/>
      <c r="W180" s="84"/>
      <c r="X180" s="84"/>
      <c r="Y180" s="84"/>
      <c r="Z180" s="84"/>
    </row>
    <row r="181" spans="1:26" ht="12.75" customHeight="1" x14ac:dyDescent="0.2">
      <c r="A181" s="453">
        <f t="shared" si="12"/>
        <v>2008.04</v>
      </c>
      <c r="B181" s="85">
        <v>153.01306710869264</v>
      </c>
      <c r="C181" s="101">
        <f t="shared" si="8"/>
        <v>-6.7159502856062314E-4</v>
      </c>
      <c r="D181" s="101">
        <f t="shared" si="10"/>
        <v>6.5810212635234899E-2</v>
      </c>
      <c r="E181" s="1245">
        <v>0</v>
      </c>
      <c r="F181" s="85">
        <v>134.49226590946245</v>
      </c>
      <c r="G181" s="101">
        <f t="shared" si="9"/>
        <v>3.6306891067789948E-3</v>
      </c>
      <c r="H181" s="101">
        <f t="shared" si="11"/>
        <v>6.0548040465570274E-2</v>
      </c>
      <c r="I181" s="98">
        <v>0</v>
      </c>
      <c r="J181" s="84"/>
      <c r="K181" s="84"/>
      <c r="L181" s="84"/>
      <c r="M181" s="84"/>
      <c r="N181" s="84"/>
      <c r="O181" s="84"/>
      <c r="P181" s="84"/>
      <c r="Q181" s="84"/>
      <c r="R181" s="84"/>
      <c r="S181" s="84"/>
      <c r="T181" s="84"/>
      <c r="U181" s="84"/>
      <c r="V181" s="84"/>
      <c r="W181" s="84"/>
      <c r="X181" s="84"/>
      <c r="Y181" s="84"/>
      <c r="Z181" s="84"/>
    </row>
    <row r="182" spans="1:26" ht="12.75" customHeight="1" x14ac:dyDescent="0.2">
      <c r="A182" s="453">
        <f t="shared" si="12"/>
        <v>2008.05</v>
      </c>
      <c r="B182" s="85">
        <v>152.96416653847365</v>
      </c>
      <c r="C182" s="101">
        <f t="shared" si="8"/>
        <v>-3.1958427566358694E-4</v>
      </c>
      <c r="D182" s="101">
        <f t="shared" si="10"/>
        <v>5.7314218033131192E-2</v>
      </c>
      <c r="E182" s="1245">
        <v>0</v>
      </c>
      <c r="F182" s="85">
        <v>134.4864299890784</v>
      </c>
      <c r="G182" s="101">
        <f t="shared" si="9"/>
        <v>-4.3392237795814026E-5</v>
      </c>
      <c r="H182" s="101">
        <f t="shared" si="11"/>
        <v>5.3998352515350012E-2</v>
      </c>
      <c r="I182" s="98">
        <v>1</v>
      </c>
      <c r="J182" s="84"/>
      <c r="K182" s="84"/>
      <c r="L182" s="84"/>
      <c r="M182" s="84"/>
      <c r="N182" s="84"/>
      <c r="O182" s="84"/>
      <c r="P182" s="84"/>
      <c r="Q182" s="84"/>
      <c r="R182" s="84"/>
      <c r="S182" s="84"/>
      <c r="T182" s="84"/>
      <c r="U182" s="84"/>
      <c r="V182" s="84"/>
      <c r="W182" s="84"/>
      <c r="X182" s="84"/>
      <c r="Y182" s="84"/>
      <c r="Z182" s="84"/>
    </row>
    <row r="183" spans="1:26" ht="12.75" customHeight="1" x14ac:dyDescent="0.2">
      <c r="A183" s="453">
        <f t="shared" si="12"/>
        <v>2008.06</v>
      </c>
      <c r="B183" s="85">
        <v>152.93420285054091</v>
      </c>
      <c r="C183" s="101">
        <f t="shared" si="8"/>
        <v>-1.9588697543226896E-4</v>
      </c>
      <c r="D183" s="101">
        <f t="shared" si="10"/>
        <v>5.2183072063844982E-2</v>
      </c>
      <c r="E183" s="1245">
        <v>1</v>
      </c>
      <c r="F183" s="85">
        <v>133.9696185914454</v>
      </c>
      <c r="G183" s="101">
        <f t="shared" si="9"/>
        <v>-3.8428516369641841E-3</v>
      </c>
      <c r="H183" s="101">
        <f t="shared" si="11"/>
        <v>4.4250472241522676E-2</v>
      </c>
      <c r="I183" s="98">
        <v>1</v>
      </c>
      <c r="J183" s="84"/>
      <c r="K183" s="84"/>
      <c r="L183" s="84"/>
      <c r="M183" s="84"/>
      <c r="N183" s="84"/>
      <c r="O183" s="84"/>
      <c r="P183" s="84"/>
      <c r="Q183" s="84"/>
      <c r="R183" s="84"/>
      <c r="S183" s="84"/>
      <c r="T183" s="84"/>
      <c r="U183" s="84"/>
      <c r="V183" s="84"/>
      <c r="W183" s="84"/>
      <c r="X183" s="84"/>
      <c r="Y183" s="84"/>
      <c r="Z183" s="84"/>
    </row>
    <row r="184" spans="1:26" ht="12.75" customHeight="1" x14ac:dyDescent="0.2">
      <c r="A184" s="453">
        <f t="shared" si="12"/>
        <v>2008.07</v>
      </c>
      <c r="B184" s="85">
        <v>153.3745749385231</v>
      </c>
      <c r="C184" s="101">
        <f t="shared" si="8"/>
        <v>2.8794872551338724E-3</v>
      </c>
      <c r="D184" s="101">
        <f t="shared" si="10"/>
        <v>5.2462363281164937E-2</v>
      </c>
      <c r="E184" s="1245">
        <v>1</v>
      </c>
      <c r="F184" s="85">
        <v>133.99751696870345</v>
      </c>
      <c r="G184" s="101">
        <f t="shared" si="9"/>
        <v>2.0824405974551041E-4</v>
      </c>
      <c r="H184" s="101">
        <f t="shared" si="11"/>
        <v>4.0527515482495113E-2</v>
      </c>
      <c r="I184" s="98">
        <v>1</v>
      </c>
      <c r="J184" s="84"/>
      <c r="K184" s="84"/>
      <c r="L184" s="84"/>
      <c r="M184" s="84"/>
      <c r="N184" s="84"/>
      <c r="O184" s="84"/>
      <c r="P184" s="84"/>
      <c r="Q184" s="84"/>
      <c r="R184" s="84"/>
      <c r="S184" s="84"/>
      <c r="T184" s="84"/>
      <c r="U184" s="84"/>
      <c r="V184" s="84"/>
      <c r="W184" s="84"/>
      <c r="X184" s="84"/>
      <c r="Y184" s="84"/>
      <c r="Z184" s="84"/>
    </row>
    <row r="185" spans="1:26" ht="12.75" customHeight="1" x14ac:dyDescent="0.2">
      <c r="A185" s="453">
        <f t="shared" si="12"/>
        <v>2008.08</v>
      </c>
      <c r="B185" s="85">
        <v>153.27496750341365</v>
      </c>
      <c r="C185" s="101">
        <f t="shared" si="8"/>
        <v>-6.4943902957437238E-4</v>
      </c>
      <c r="D185" s="101">
        <f t="shared" si="10"/>
        <v>4.5856683094604556E-2</v>
      </c>
      <c r="E185" s="1245">
        <v>1</v>
      </c>
      <c r="F185" s="85">
        <v>133.57680831691698</v>
      </c>
      <c r="G185" s="101">
        <f t="shared" si="9"/>
        <v>-3.139674982818752E-3</v>
      </c>
      <c r="H185" s="101">
        <f t="shared" si="11"/>
        <v>3.0348886563559718E-2</v>
      </c>
      <c r="I185" s="98">
        <v>1</v>
      </c>
      <c r="J185" s="84"/>
      <c r="K185" s="84"/>
      <c r="L185" s="84"/>
      <c r="M185" s="84"/>
      <c r="N185" s="84"/>
      <c r="O185" s="84"/>
      <c r="P185" s="84"/>
      <c r="Q185" s="84"/>
      <c r="R185" s="84"/>
      <c r="S185" s="84"/>
      <c r="T185" s="84"/>
      <c r="U185" s="84"/>
      <c r="V185" s="84"/>
      <c r="W185" s="84"/>
      <c r="X185" s="84"/>
      <c r="Y185" s="84"/>
      <c r="Z185" s="84"/>
    </row>
    <row r="186" spans="1:26" ht="12.75" customHeight="1" x14ac:dyDescent="0.2">
      <c r="A186" s="453">
        <f t="shared" si="12"/>
        <v>2008.09</v>
      </c>
      <c r="B186" s="85">
        <v>152.31956954636345</v>
      </c>
      <c r="C186" s="101">
        <f t="shared" si="8"/>
        <v>-6.2332288997478669E-3</v>
      </c>
      <c r="D186" s="101">
        <f t="shared" si="10"/>
        <v>3.2878824409956486E-2</v>
      </c>
      <c r="E186" s="1245">
        <v>1</v>
      </c>
      <c r="F186" s="85">
        <v>132.74053555045916</v>
      </c>
      <c r="G186" s="101">
        <f t="shared" si="9"/>
        <v>-6.2606134777059008E-3</v>
      </c>
      <c r="H186" s="101">
        <f t="shared" si="11"/>
        <v>1.7053751329249911E-2</v>
      </c>
      <c r="I186" s="98">
        <v>1</v>
      </c>
      <c r="J186" s="84"/>
      <c r="K186" s="84"/>
      <c r="L186" s="84"/>
      <c r="M186" s="84"/>
      <c r="N186" s="84"/>
      <c r="O186" s="84"/>
      <c r="P186" s="84"/>
      <c r="Q186" s="84"/>
      <c r="R186" s="84"/>
      <c r="S186" s="84"/>
      <c r="T186" s="84"/>
      <c r="U186" s="84"/>
      <c r="V186" s="84"/>
      <c r="W186" s="84"/>
      <c r="X186" s="84"/>
      <c r="Y186" s="84"/>
      <c r="Z186" s="84"/>
    </row>
    <row r="187" spans="1:26" ht="12.75" customHeight="1" x14ac:dyDescent="0.2">
      <c r="A187" s="453">
        <f t="shared" si="12"/>
        <v>2008.1</v>
      </c>
      <c r="B187" s="85">
        <v>150.9143070673077</v>
      </c>
      <c r="C187" s="101">
        <f t="shared" si="8"/>
        <v>-9.2257513807377789E-3</v>
      </c>
      <c r="D187" s="101">
        <f t="shared" si="10"/>
        <v>1.46679108386496E-2</v>
      </c>
      <c r="E187" s="1245">
        <v>1</v>
      </c>
      <c r="F187" s="85">
        <v>131.92546345054274</v>
      </c>
      <c r="G187" s="101">
        <f t="shared" si="9"/>
        <v>-6.1403406015835271E-3</v>
      </c>
      <c r="H187" s="101">
        <f t="shared" si="11"/>
        <v>5.4671381311361955E-3</v>
      </c>
      <c r="I187" s="98">
        <v>1</v>
      </c>
      <c r="J187" s="84"/>
      <c r="K187" s="84"/>
      <c r="L187" s="84"/>
      <c r="M187" s="84"/>
      <c r="N187" s="84"/>
      <c r="O187" s="84"/>
      <c r="P187" s="84"/>
      <c r="Q187" s="84"/>
      <c r="R187" s="84"/>
      <c r="S187" s="84"/>
      <c r="T187" s="84"/>
      <c r="U187" s="84"/>
      <c r="V187" s="84"/>
      <c r="W187" s="84"/>
      <c r="X187" s="84"/>
      <c r="Y187" s="84"/>
      <c r="Z187" s="84"/>
    </row>
    <row r="188" spans="1:26" ht="12.75" customHeight="1" x14ac:dyDescent="0.2">
      <c r="A188" s="453">
        <f t="shared" si="12"/>
        <v>2008.11</v>
      </c>
      <c r="B188" s="85">
        <v>149.15115569551742</v>
      </c>
      <c r="C188" s="101">
        <f t="shared" si="8"/>
        <v>-1.1683129360319122E-2</v>
      </c>
      <c r="D188" s="101">
        <f t="shared" si="10"/>
        <v>-1.1264338787171924E-2</v>
      </c>
      <c r="E188" s="1245">
        <v>1</v>
      </c>
      <c r="F188" s="85">
        <v>130.42317713836044</v>
      </c>
      <c r="G188" s="101">
        <f t="shared" si="9"/>
        <v>-1.1387387035752039E-2</v>
      </c>
      <c r="H188" s="101">
        <f t="shared" si="11"/>
        <v>-1.3342524226900299E-2</v>
      </c>
      <c r="I188" s="98">
        <v>1</v>
      </c>
      <c r="J188" s="84"/>
      <c r="K188" s="84"/>
      <c r="L188" s="84"/>
      <c r="M188" s="84"/>
      <c r="N188" s="84"/>
      <c r="O188" s="84"/>
      <c r="P188" s="84"/>
      <c r="Q188" s="84"/>
      <c r="R188" s="84"/>
      <c r="S188" s="84"/>
      <c r="T188" s="84"/>
      <c r="U188" s="84"/>
      <c r="V188" s="84"/>
      <c r="W188" s="84"/>
      <c r="X188" s="84"/>
      <c r="Y188" s="84"/>
      <c r="Z188" s="84"/>
    </row>
    <row r="189" spans="1:26" ht="12.75" customHeight="1" x14ac:dyDescent="0.2">
      <c r="A189" s="453">
        <f t="shared" si="12"/>
        <v>2008.12</v>
      </c>
      <c r="B189" s="85">
        <v>147.73622130148891</v>
      </c>
      <c r="C189" s="101">
        <f t="shared" si="8"/>
        <v>-9.4865801570924724E-3</v>
      </c>
      <c r="D189" s="101">
        <f t="shared" si="10"/>
        <v>-3.0958310283148216E-2</v>
      </c>
      <c r="E189" s="1245">
        <v>1</v>
      </c>
      <c r="F189" s="85">
        <v>128.54517910458694</v>
      </c>
      <c r="G189" s="101">
        <f t="shared" si="9"/>
        <v>-1.4399266104223374E-2</v>
      </c>
      <c r="H189" s="101">
        <f t="shared" si="11"/>
        <v>-3.4107583540891828E-2</v>
      </c>
      <c r="I189" s="98">
        <v>1</v>
      </c>
      <c r="J189" s="84"/>
      <c r="K189" s="84"/>
      <c r="L189" s="84"/>
      <c r="M189" s="84"/>
      <c r="N189" s="84"/>
      <c r="O189" s="84"/>
      <c r="P189" s="84"/>
      <c r="Q189" s="84"/>
      <c r="R189" s="84"/>
      <c r="S189" s="84"/>
      <c r="T189" s="84"/>
      <c r="U189" s="84"/>
      <c r="V189" s="84"/>
      <c r="W189" s="84"/>
      <c r="X189" s="84"/>
      <c r="Y189" s="84"/>
      <c r="Z189" s="84"/>
    </row>
    <row r="190" spans="1:26" ht="12.75" customHeight="1" x14ac:dyDescent="0.2">
      <c r="A190" s="453">
        <f t="shared" si="12"/>
        <v>2009.01</v>
      </c>
      <c r="B190" s="85">
        <v>147.35172925544776</v>
      </c>
      <c r="C190" s="101">
        <f t="shared" si="8"/>
        <v>-2.6025577387450705E-3</v>
      </c>
      <c r="D190" s="101">
        <f t="shared" si="10"/>
        <v>-3.7236805281586349E-2</v>
      </c>
      <c r="E190" s="1245">
        <v>1</v>
      </c>
      <c r="F190" s="85">
        <v>127.36324913556723</v>
      </c>
      <c r="G190" s="101">
        <f t="shared" si="9"/>
        <v>-9.1946658540812409E-3</v>
      </c>
      <c r="H190" s="101">
        <f t="shared" si="11"/>
        <v>-4.6743811011688896E-2</v>
      </c>
      <c r="I190" s="98">
        <v>1</v>
      </c>
      <c r="J190" s="84"/>
      <c r="K190" s="84"/>
      <c r="L190" s="84"/>
      <c r="M190" s="84"/>
      <c r="N190" s="84"/>
      <c r="O190" s="84"/>
      <c r="P190" s="84"/>
      <c r="Q190" s="84"/>
      <c r="R190" s="84"/>
      <c r="S190" s="84"/>
      <c r="T190" s="84"/>
      <c r="U190" s="84"/>
      <c r="V190" s="84"/>
      <c r="W190" s="84"/>
      <c r="X190" s="84"/>
      <c r="Y190" s="84"/>
      <c r="Z190" s="84"/>
    </row>
    <row r="191" spans="1:26" ht="12.75" customHeight="1" x14ac:dyDescent="0.2">
      <c r="A191" s="453">
        <f t="shared" si="12"/>
        <v>2009.02</v>
      </c>
      <c r="B191" s="85">
        <v>146.5216710628988</v>
      </c>
      <c r="C191" s="101">
        <f t="shared" si="8"/>
        <v>-5.6331757811268757E-3</v>
      </c>
      <c r="D191" s="101">
        <f t="shared" si="10"/>
        <v>-4.2435066902586804E-2</v>
      </c>
      <c r="E191" s="1245">
        <v>1</v>
      </c>
      <c r="F191" s="85">
        <v>126.64991875442455</v>
      </c>
      <c r="G191" s="101">
        <f t="shared" si="9"/>
        <v>-5.6007552098753521E-3</v>
      </c>
      <c r="H191" s="101">
        <f t="shared" si="11"/>
        <v>-5.3612153978384036E-2</v>
      </c>
      <c r="I191" s="98">
        <v>1</v>
      </c>
      <c r="J191" s="84"/>
      <c r="K191" s="84"/>
      <c r="L191" s="84"/>
      <c r="M191" s="84"/>
      <c r="N191" s="84"/>
      <c r="O191" s="84"/>
      <c r="P191" s="84"/>
      <c r="Q191" s="84"/>
      <c r="R191" s="84"/>
      <c r="S191" s="84"/>
      <c r="T191" s="84"/>
      <c r="U191" s="84"/>
      <c r="V191" s="84"/>
      <c r="W191" s="84"/>
      <c r="X191" s="84"/>
      <c r="Y191" s="84"/>
      <c r="Z191" s="84"/>
    </row>
    <row r="192" spans="1:26" ht="12.75" customHeight="1" x14ac:dyDescent="0.2">
      <c r="A192" s="453">
        <f t="shared" si="12"/>
        <v>2009.03</v>
      </c>
      <c r="B192" s="85">
        <v>145.94414530645469</v>
      </c>
      <c r="C192" s="101">
        <f t="shared" si="8"/>
        <v>-3.9415722756547256E-3</v>
      </c>
      <c r="D192" s="101">
        <f t="shared" si="10"/>
        <v>-4.6838726261086316E-2</v>
      </c>
      <c r="E192" s="1245">
        <v>1</v>
      </c>
      <c r="F192" s="85">
        <v>126.19350670881492</v>
      </c>
      <c r="G192" s="101">
        <f t="shared" si="9"/>
        <v>-3.6037294780632001E-3</v>
      </c>
      <c r="H192" s="101">
        <f t="shared" si="11"/>
        <v>-5.8297700298779453E-2</v>
      </c>
      <c r="I192" s="98">
        <v>1</v>
      </c>
      <c r="J192" s="84"/>
      <c r="K192" s="84"/>
      <c r="L192" s="84"/>
      <c r="M192" s="84"/>
      <c r="N192" s="84"/>
      <c r="O192" s="84"/>
      <c r="P192" s="84"/>
      <c r="Q192" s="84"/>
      <c r="R192" s="84"/>
      <c r="S192" s="84"/>
      <c r="T192" s="84"/>
      <c r="U192" s="84"/>
      <c r="V192" s="84"/>
      <c r="W192" s="84"/>
      <c r="X192" s="84"/>
      <c r="Y192" s="84"/>
      <c r="Z192" s="84"/>
    </row>
    <row r="193" spans="1:26" ht="12.75" customHeight="1" x14ac:dyDescent="0.2">
      <c r="A193" s="453">
        <f t="shared" si="12"/>
        <v>2009.04</v>
      </c>
      <c r="B193" s="85">
        <v>145.18314455786097</v>
      </c>
      <c r="C193" s="101">
        <f t="shared" si="8"/>
        <v>-5.214328721414363E-3</v>
      </c>
      <c r="D193" s="101">
        <f t="shared" si="10"/>
        <v>-5.1171594026474199E-2</v>
      </c>
      <c r="E193" s="1245">
        <v>1</v>
      </c>
      <c r="F193" s="85">
        <v>126.04678260905764</v>
      </c>
      <c r="G193" s="101">
        <f t="shared" si="9"/>
        <v>-1.1626913585643939E-3</v>
      </c>
      <c r="H193" s="101">
        <f t="shared" si="11"/>
        <v>-6.279530828999591E-2</v>
      </c>
      <c r="I193" s="98">
        <v>1</v>
      </c>
      <c r="J193" s="84"/>
      <c r="K193" s="84"/>
      <c r="L193" s="84"/>
      <c r="M193" s="84"/>
      <c r="N193" s="84"/>
      <c r="O193" s="84"/>
      <c r="P193" s="84"/>
      <c r="Q193" s="84"/>
      <c r="R193" s="84"/>
      <c r="S193" s="84"/>
      <c r="T193" s="84"/>
      <c r="U193" s="84"/>
      <c r="V193" s="84"/>
      <c r="W193" s="84"/>
      <c r="X193" s="84"/>
      <c r="Y193" s="84"/>
      <c r="Z193" s="84"/>
    </row>
    <row r="194" spans="1:26" ht="12.75" customHeight="1" x14ac:dyDescent="0.2">
      <c r="A194" s="453">
        <f t="shared" si="12"/>
        <v>2009.05</v>
      </c>
      <c r="B194" s="85">
        <v>145.06146597576083</v>
      </c>
      <c r="C194" s="101">
        <f t="shared" si="8"/>
        <v>-8.3810405450790437E-4</v>
      </c>
      <c r="D194" s="101">
        <f t="shared" si="10"/>
        <v>-5.1663737603049209E-2</v>
      </c>
      <c r="E194" s="1245">
        <v>1</v>
      </c>
      <c r="F194" s="85">
        <v>125.82845163798291</v>
      </c>
      <c r="G194" s="101">
        <f t="shared" si="9"/>
        <v>-1.7321423566352134E-3</v>
      </c>
      <c r="H194" s="101">
        <f t="shared" si="11"/>
        <v>-6.4378081504569695E-2</v>
      </c>
      <c r="I194" s="98">
        <v>1</v>
      </c>
      <c r="J194" s="84"/>
      <c r="K194" s="84"/>
      <c r="L194" s="84"/>
      <c r="M194" s="84"/>
      <c r="N194" s="84"/>
      <c r="O194" s="84"/>
      <c r="P194" s="84"/>
      <c r="Q194" s="84"/>
      <c r="R194" s="84"/>
      <c r="S194" s="84"/>
      <c r="T194" s="84"/>
      <c r="U194" s="84"/>
      <c r="V194" s="84"/>
      <c r="W194" s="84"/>
      <c r="X194" s="84"/>
      <c r="Y194" s="84"/>
      <c r="Z194" s="84"/>
    </row>
    <row r="195" spans="1:26" ht="12.75" customHeight="1" x14ac:dyDescent="0.2">
      <c r="A195" s="453">
        <f t="shared" si="12"/>
        <v>2009.06</v>
      </c>
      <c r="B195" s="85">
        <v>144.96648205674504</v>
      </c>
      <c r="C195" s="101">
        <f t="shared" si="8"/>
        <v>-6.5478394539086882E-4</v>
      </c>
      <c r="D195" s="101">
        <f t="shared" si="10"/>
        <v>-5.2099011504853188E-2</v>
      </c>
      <c r="E195" s="1245">
        <v>0</v>
      </c>
      <c r="F195" s="85">
        <v>126.14376463019516</v>
      </c>
      <c r="G195" s="101">
        <f t="shared" si="9"/>
        <v>2.5058958296604317E-3</v>
      </c>
      <c r="H195" s="101">
        <f t="shared" si="11"/>
        <v>-5.8415139518430692E-2</v>
      </c>
      <c r="I195" s="98">
        <v>0</v>
      </c>
      <c r="J195" s="84"/>
      <c r="K195" s="84"/>
      <c r="L195" s="84"/>
      <c r="M195" s="84"/>
      <c r="N195" s="84"/>
      <c r="O195" s="84"/>
      <c r="P195" s="84"/>
      <c r="Q195" s="84"/>
      <c r="R195" s="84"/>
      <c r="S195" s="84"/>
      <c r="T195" s="84"/>
      <c r="U195" s="84"/>
      <c r="V195" s="84"/>
      <c r="W195" s="84"/>
      <c r="X195" s="84"/>
      <c r="Y195" s="84"/>
      <c r="Z195" s="84"/>
    </row>
    <row r="196" spans="1:26" ht="12.75" customHeight="1" x14ac:dyDescent="0.2">
      <c r="A196" s="453">
        <f t="shared" si="12"/>
        <v>2009.07</v>
      </c>
      <c r="B196" s="85">
        <v>144.94151273236363</v>
      </c>
      <c r="C196" s="101">
        <f t="shared" si="8"/>
        <v>-1.7224205228094647E-4</v>
      </c>
      <c r="D196" s="101">
        <f t="shared" si="10"/>
        <v>-5.4983443048104097E-2</v>
      </c>
      <c r="E196" s="1245">
        <v>0</v>
      </c>
      <c r="F196" s="85">
        <v>127.13503394804049</v>
      </c>
      <c r="G196" s="101">
        <f t="shared" si="9"/>
        <v>7.8582506297584231E-3</v>
      </c>
      <c r="H196" s="101">
        <f t="shared" si="11"/>
        <v>-5.1213508846330136E-2</v>
      </c>
      <c r="I196" s="98">
        <v>0</v>
      </c>
      <c r="J196" s="84"/>
      <c r="K196" s="84"/>
      <c r="L196" s="84"/>
      <c r="M196" s="84"/>
      <c r="N196" s="84"/>
      <c r="O196" s="84"/>
      <c r="P196" s="84"/>
      <c r="Q196" s="84"/>
      <c r="R196" s="84"/>
      <c r="S196" s="84"/>
      <c r="T196" s="84"/>
      <c r="U196" s="84"/>
      <c r="V196" s="84"/>
      <c r="W196" s="84"/>
      <c r="X196" s="84"/>
      <c r="Y196" s="84"/>
      <c r="Z196" s="84"/>
    </row>
    <row r="197" spans="1:26" ht="12.75" customHeight="1" x14ac:dyDescent="0.2">
      <c r="A197" s="453">
        <f t="shared" si="12"/>
        <v>2009.08</v>
      </c>
      <c r="B197" s="85">
        <v>144.74715633906231</v>
      </c>
      <c r="C197" s="101">
        <f t="shared" si="8"/>
        <v>-1.3409297973879797E-3</v>
      </c>
      <c r="D197" s="101">
        <f t="shared" si="10"/>
        <v>-5.5637337937529896E-2</v>
      </c>
      <c r="E197" s="1245">
        <v>0</v>
      </c>
      <c r="F197" s="85">
        <v>127.95057553497054</v>
      </c>
      <c r="G197" s="101">
        <f t="shared" si="9"/>
        <v>6.4147667374152562E-3</v>
      </c>
      <c r="H197" s="101">
        <f t="shared" si="11"/>
        <v>-4.211983242328976E-2</v>
      </c>
      <c r="I197" s="98">
        <v>0</v>
      </c>
      <c r="J197" s="84"/>
      <c r="K197" s="84"/>
      <c r="L197" s="84"/>
      <c r="M197" s="84"/>
      <c r="N197" s="84"/>
      <c r="O197" s="84"/>
      <c r="P197" s="84"/>
      <c r="Q197" s="84"/>
      <c r="R197" s="84"/>
      <c r="S197" s="84"/>
      <c r="T197" s="84"/>
      <c r="U197" s="84"/>
      <c r="V197" s="84"/>
      <c r="W197" s="84"/>
      <c r="X197" s="84"/>
      <c r="Y197" s="84"/>
      <c r="Z197" s="84"/>
    </row>
    <row r="198" spans="1:26" ht="12.75" customHeight="1" x14ac:dyDescent="0.2">
      <c r="A198" s="453">
        <f t="shared" si="12"/>
        <v>2009.09</v>
      </c>
      <c r="B198" s="85">
        <v>144.68621933074724</v>
      </c>
      <c r="C198" s="101">
        <f t="shared" si="8"/>
        <v>-4.2098932964418356E-4</v>
      </c>
      <c r="D198" s="101">
        <f t="shared" si="10"/>
        <v>-5.0114047973939146E-2</v>
      </c>
      <c r="E198" s="1245">
        <v>0</v>
      </c>
      <c r="F198" s="85">
        <v>128.71357843446017</v>
      </c>
      <c r="G198" s="101">
        <f t="shared" si="9"/>
        <v>5.9632627387524728E-3</v>
      </c>
      <c r="H198" s="101">
        <f t="shared" si="11"/>
        <v>-3.0337056418370367E-2</v>
      </c>
      <c r="I198" s="98">
        <v>0</v>
      </c>
      <c r="J198" s="84"/>
      <c r="K198" s="84"/>
      <c r="L198" s="84"/>
      <c r="M198" s="84"/>
      <c r="N198" s="84"/>
      <c r="O198" s="84"/>
      <c r="P198" s="84"/>
      <c r="Q198" s="84"/>
      <c r="R198" s="84"/>
      <c r="S198" s="84"/>
      <c r="T198" s="84"/>
      <c r="U198" s="84"/>
      <c r="V198" s="84"/>
      <c r="W198" s="84"/>
      <c r="X198" s="84"/>
      <c r="Y198" s="84"/>
      <c r="Z198" s="84"/>
    </row>
    <row r="199" spans="1:26" ht="12.75" customHeight="1" x14ac:dyDescent="0.2">
      <c r="A199" s="453">
        <f t="shared" si="12"/>
        <v>2009.1</v>
      </c>
      <c r="B199" s="85">
        <v>145.70167489444069</v>
      </c>
      <c r="C199" s="101">
        <f t="shared" si="8"/>
        <v>7.0183295160415327E-3</v>
      </c>
      <c r="D199" s="101">
        <f t="shared" si="10"/>
        <v>-3.4540344611211582E-2</v>
      </c>
      <c r="E199" s="1245">
        <v>0</v>
      </c>
      <c r="F199" s="85">
        <v>129.6679362551227</v>
      </c>
      <c r="G199" s="101">
        <f t="shared" si="9"/>
        <v>7.4145854094831432E-3</v>
      </c>
      <c r="H199" s="101">
        <f t="shared" si="11"/>
        <v>-1.7112141480301601E-2</v>
      </c>
      <c r="I199" s="98">
        <v>0</v>
      </c>
      <c r="J199" s="84"/>
      <c r="K199" s="84"/>
      <c r="L199" s="84"/>
      <c r="M199" s="84"/>
      <c r="N199" s="84"/>
      <c r="O199" s="84"/>
      <c r="P199" s="84"/>
      <c r="Q199" s="84"/>
      <c r="R199" s="84"/>
      <c r="S199" s="84"/>
      <c r="T199" s="84"/>
      <c r="U199" s="84"/>
      <c r="V199" s="84"/>
      <c r="W199" s="84"/>
      <c r="X199" s="84"/>
      <c r="Y199" s="84"/>
      <c r="Z199" s="84"/>
    </row>
    <row r="200" spans="1:26" ht="12.75" customHeight="1" x14ac:dyDescent="0.2">
      <c r="A200" s="453">
        <f t="shared" si="12"/>
        <v>2009.11</v>
      </c>
      <c r="B200" s="85">
        <v>146.22285279871949</v>
      </c>
      <c r="C200" s="101">
        <f t="shared" si="8"/>
        <v>3.5770206804854876E-3</v>
      </c>
      <c r="D200" s="101">
        <f t="shared" si="10"/>
        <v>-1.9633122406211068E-2</v>
      </c>
      <c r="E200" s="1245">
        <v>0</v>
      </c>
      <c r="F200" s="85">
        <v>130.33790900624638</v>
      </c>
      <c r="G200" s="101">
        <f t="shared" si="9"/>
        <v>5.1668343807484973E-3</v>
      </c>
      <c r="H200" s="101">
        <f t="shared" si="11"/>
        <v>-6.5378051650755165E-4</v>
      </c>
      <c r="I200" s="98">
        <v>0</v>
      </c>
      <c r="J200" s="84"/>
      <c r="K200" s="84"/>
      <c r="L200" s="84"/>
      <c r="M200" s="84"/>
      <c r="N200" s="84"/>
      <c r="O200" s="84"/>
      <c r="P200" s="84"/>
      <c r="Q200" s="84"/>
      <c r="R200" s="84"/>
      <c r="S200" s="84"/>
      <c r="T200" s="84"/>
      <c r="U200" s="84"/>
      <c r="V200" s="84"/>
      <c r="W200" s="84"/>
      <c r="X200" s="84"/>
      <c r="Y200" s="84"/>
      <c r="Z200" s="84"/>
    </row>
    <row r="201" spans="1:26" ht="12.75" customHeight="1" x14ac:dyDescent="0.2">
      <c r="A201" s="453">
        <f t="shared" si="12"/>
        <v>2009.12</v>
      </c>
      <c r="B201" s="85">
        <v>146.35429963305955</v>
      </c>
      <c r="C201" s="101">
        <f t="shared" si="8"/>
        <v>8.9894863780970446E-4</v>
      </c>
      <c r="D201" s="101">
        <f t="shared" si="10"/>
        <v>-9.3539800615939361E-3</v>
      </c>
      <c r="E201" s="1245">
        <v>0</v>
      </c>
      <c r="F201" s="85">
        <v>130.89376635822353</v>
      </c>
      <c r="G201" s="101">
        <f t="shared" si="9"/>
        <v>4.2647404443976189E-3</v>
      </c>
      <c r="H201" s="101">
        <f t="shared" si="11"/>
        <v>1.8270519905890348E-2</v>
      </c>
      <c r="I201" s="98">
        <v>0</v>
      </c>
      <c r="J201" s="84"/>
      <c r="K201" s="84"/>
      <c r="L201" s="84"/>
      <c r="M201" s="84"/>
      <c r="N201" s="84"/>
      <c r="O201" s="84"/>
      <c r="P201" s="84"/>
      <c r="Q201" s="84"/>
      <c r="R201" s="84"/>
      <c r="S201" s="84"/>
      <c r="T201" s="84"/>
      <c r="U201" s="84"/>
      <c r="V201" s="84"/>
      <c r="W201" s="84"/>
      <c r="X201" s="84"/>
      <c r="Y201" s="84"/>
      <c r="Z201" s="84"/>
    </row>
    <row r="202" spans="1:26" ht="12.75" customHeight="1" x14ac:dyDescent="0.2">
      <c r="A202" s="453">
        <f t="shared" si="12"/>
        <v>2010.01</v>
      </c>
      <c r="B202" s="85">
        <v>146.99358066826562</v>
      </c>
      <c r="C202" s="101">
        <f t="shared" si="8"/>
        <v>4.3680372685248603E-3</v>
      </c>
      <c r="D202" s="101">
        <f t="shared" si="10"/>
        <v>-2.4305692847436111E-3</v>
      </c>
      <c r="E202" s="1245">
        <v>0</v>
      </c>
      <c r="F202" s="85">
        <v>132.08618352292473</v>
      </c>
      <c r="G202" s="101">
        <f t="shared" si="9"/>
        <v>9.1098086477079399E-3</v>
      </c>
      <c r="H202" s="101">
        <f t="shared" si="11"/>
        <v>3.7082395584383532E-2</v>
      </c>
      <c r="I202" s="98">
        <v>0</v>
      </c>
      <c r="J202" s="84"/>
      <c r="K202" s="84"/>
      <c r="L202" s="84"/>
      <c r="M202" s="84"/>
      <c r="N202" s="84"/>
      <c r="O202" s="84"/>
      <c r="P202" s="84"/>
      <c r="Q202" s="84"/>
      <c r="R202" s="84"/>
      <c r="S202" s="84"/>
      <c r="T202" s="84"/>
      <c r="U202" s="84"/>
      <c r="V202" s="84"/>
      <c r="W202" s="84"/>
      <c r="X202" s="84"/>
      <c r="Y202" s="84"/>
      <c r="Z202" s="84"/>
    </row>
    <row r="203" spans="1:26" ht="12.75" customHeight="1" x14ac:dyDescent="0.2">
      <c r="A203" s="453">
        <f t="shared" si="12"/>
        <v>2010.02</v>
      </c>
      <c r="B203" s="85">
        <v>148.02873851060176</v>
      </c>
      <c r="C203" s="101">
        <f t="shared" si="8"/>
        <v>7.0421976091070704E-3</v>
      </c>
      <c r="D203" s="101">
        <f t="shared" si="10"/>
        <v>1.0285628308565942E-2</v>
      </c>
      <c r="E203" s="1245">
        <v>0</v>
      </c>
      <c r="F203" s="85">
        <v>133.7097345013114</v>
      </c>
      <c r="G203" s="101">
        <f t="shared" si="9"/>
        <v>1.2291603368984383E-2</v>
      </c>
      <c r="H203" s="101">
        <f t="shared" si="11"/>
        <v>5.5742757802915932E-2</v>
      </c>
      <c r="I203" s="98">
        <v>0</v>
      </c>
      <c r="J203" s="84"/>
      <c r="K203" s="84"/>
      <c r="L203" s="84"/>
      <c r="M203" s="84"/>
      <c r="N203" s="84"/>
      <c r="O203" s="84"/>
      <c r="P203" s="84"/>
      <c r="Q203" s="84"/>
      <c r="R203" s="84"/>
      <c r="S203" s="84"/>
      <c r="T203" s="84"/>
      <c r="U203" s="84"/>
      <c r="V203" s="84"/>
      <c r="W203" s="84"/>
      <c r="X203" s="84"/>
      <c r="Y203" s="84"/>
      <c r="Z203" s="84"/>
    </row>
    <row r="204" spans="1:26" ht="12.75" customHeight="1" x14ac:dyDescent="0.2">
      <c r="A204" s="453">
        <f t="shared" si="12"/>
        <v>2010.03</v>
      </c>
      <c r="B204" s="85">
        <v>149.94026944441117</v>
      </c>
      <c r="C204" s="101">
        <f t="shared" si="8"/>
        <v>1.2913242070711206E-2</v>
      </c>
      <c r="D204" s="101">
        <f t="shared" si="10"/>
        <v>2.7381188396186751E-2</v>
      </c>
      <c r="E204" s="1245">
        <v>0</v>
      </c>
      <c r="F204" s="85">
        <v>134.85020250718873</v>
      </c>
      <c r="G204" s="101">
        <f t="shared" si="9"/>
        <v>8.5294313845649672E-3</v>
      </c>
      <c r="H204" s="101">
        <f t="shared" si="11"/>
        <v>6.8598583430672821E-2</v>
      </c>
      <c r="I204" s="98">
        <v>0</v>
      </c>
      <c r="J204" s="84"/>
      <c r="K204" s="84"/>
      <c r="L204" s="84"/>
      <c r="M204" s="84"/>
      <c r="N204" s="84"/>
      <c r="O204" s="84"/>
      <c r="P204" s="84"/>
      <c r="Q204" s="84"/>
      <c r="R204" s="84"/>
      <c r="S204" s="84"/>
      <c r="T204" s="84"/>
      <c r="U204" s="84"/>
      <c r="V204" s="84"/>
      <c r="W204" s="84"/>
      <c r="X204" s="84"/>
      <c r="Y204" s="84"/>
      <c r="Z204" s="84"/>
    </row>
    <row r="205" spans="1:26" ht="12.75" customHeight="1" x14ac:dyDescent="0.2">
      <c r="A205" s="453">
        <f t="shared" si="12"/>
        <v>2010.04</v>
      </c>
      <c r="B205" s="85">
        <v>151.68991968122762</v>
      </c>
      <c r="C205" s="101">
        <f t="shared" ref="C205:C268" si="13">B205/B204-1</f>
        <v>1.1668981543781376E-2</v>
      </c>
      <c r="D205" s="101">
        <f t="shared" si="10"/>
        <v>4.4817703481917937E-2</v>
      </c>
      <c r="E205" s="1245">
        <v>0</v>
      </c>
      <c r="F205" s="85">
        <v>135.67587531623283</v>
      </c>
      <c r="G205" s="101">
        <f t="shared" ref="G205:G268" si="14">F205/F204-1</f>
        <v>6.1228889070454873E-3</v>
      </c>
      <c r="H205" s="101">
        <f t="shared" si="11"/>
        <v>7.6393006690543164E-2</v>
      </c>
      <c r="I205" s="98">
        <v>0</v>
      </c>
      <c r="J205" s="84"/>
      <c r="K205" s="84"/>
      <c r="L205" s="84"/>
      <c r="M205" s="84"/>
      <c r="N205" s="84"/>
      <c r="O205" s="84"/>
      <c r="P205" s="84"/>
      <c r="Q205" s="84"/>
      <c r="R205" s="84"/>
      <c r="S205" s="84"/>
      <c r="T205" s="84"/>
      <c r="U205" s="84"/>
      <c r="V205" s="84"/>
      <c r="W205" s="84"/>
      <c r="X205" s="84"/>
      <c r="Y205" s="84"/>
      <c r="Z205" s="84"/>
    </row>
    <row r="206" spans="1:26" ht="12.75" customHeight="1" x14ac:dyDescent="0.2">
      <c r="A206" s="453">
        <f t="shared" si="12"/>
        <v>2010.05</v>
      </c>
      <c r="B206" s="85">
        <v>153.19623366535939</v>
      </c>
      <c r="C206" s="101">
        <f t="shared" si="13"/>
        <v>9.9302180876437163E-3</v>
      </c>
      <c r="D206" s="101">
        <f t="shared" si="10"/>
        <v>5.6078074455402582E-2</v>
      </c>
      <c r="E206" s="1245">
        <v>0</v>
      </c>
      <c r="F206" s="85">
        <v>136.40482417675463</v>
      </c>
      <c r="G206" s="101">
        <f t="shared" si="14"/>
        <v>5.3727227395641286E-3</v>
      </c>
      <c r="H206" s="101">
        <f t="shared" si="11"/>
        <v>8.4053903557524956E-2</v>
      </c>
      <c r="I206" s="98">
        <v>0</v>
      </c>
      <c r="J206" s="84"/>
      <c r="K206" s="84"/>
      <c r="L206" s="84"/>
      <c r="M206" s="84"/>
      <c r="N206" s="84"/>
      <c r="O206" s="84"/>
      <c r="P206" s="84"/>
      <c r="Q206" s="84"/>
      <c r="R206" s="84"/>
      <c r="S206" s="84"/>
      <c r="T206" s="84"/>
      <c r="U206" s="84"/>
      <c r="V206" s="84"/>
      <c r="W206" s="84"/>
      <c r="X206" s="84"/>
      <c r="Y206" s="84"/>
      <c r="Z206" s="84"/>
    </row>
    <row r="207" spans="1:26" ht="12.75" customHeight="1" x14ac:dyDescent="0.2">
      <c r="A207" s="453">
        <f t="shared" si="12"/>
        <v>2010.06</v>
      </c>
      <c r="B207" s="85">
        <v>154.75994901591253</v>
      </c>
      <c r="C207" s="101">
        <f t="shared" si="13"/>
        <v>1.0207270199402485E-2</v>
      </c>
      <c r="D207" s="101">
        <f t="shared" si="10"/>
        <v>6.755676774534658E-2</v>
      </c>
      <c r="E207" s="1245">
        <v>0</v>
      </c>
      <c r="F207" s="85">
        <v>136.53868797783926</v>
      </c>
      <c r="G207" s="101">
        <f t="shared" si="14"/>
        <v>9.8137145729659814E-4</v>
      </c>
      <c r="H207" s="101">
        <f t="shared" si="11"/>
        <v>8.2405368018926728E-2</v>
      </c>
      <c r="I207" s="98">
        <v>0</v>
      </c>
      <c r="J207" s="84"/>
      <c r="K207" s="84"/>
      <c r="L207" s="84"/>
      <c r="M207" s="84"/>
      <c r="N207" s="84"/>
      <c r="O207" s="84"/>
      <c r="P207" s="84"/>
      <c r="Q207" s="84"/>
      <c r="R207" s="84"/>
      <c r="S207" s="84"/>
      <c r="T207" s="84"/>
      <c r="U207" s="84"/>
      <c r="V207" s="84"/>
      <c r="W207" s="84"/>
      <c r="X207" s="84"/>
      <c r="Y207" s="84"/>
      <c r="Z207" s="84"/>
    </row>
    <row r="208" spans="1:26" ht="12.75" customHeight="1" x14ac:dyDescent="0.2">
      <c r="A208" s="453">
        <f t="shared" si="12"/>
        <v>2010.07</v>
      </c>
      <c r="B208" s="85">
        <v>156.06618605547493</v>
      </c>
      <c r="C208" s="101">
        <f t="shared" si="13"/>
        <v>8.4404075335284823E-3</v>
      </c>
      <c r="D208" s="101">
        <f t="shared" si="10"/>
        <v>7.6752844049952307E-2</v>
      </c>
      <c r="E208" s="1245">
        <v>0</v>
      </c>
      <c r="F208" s="85">
        <v>136.55196603281183</v>
      </c>
      <c r="G208" s="101">
        <f t="shared" si="14"/>
        <v>9.7247565281399773E-5</v>
      </c>
      <c r="H208" s="101">
        <f t="shared" si="11"/>
        <v>7.4070315571866718E-2</v>
      </c>
      <c r="I208" s="98">
        <v>0</v>
      </c>
      <c r="J208" s="84"/>
      <c r="K208" s="84"/>
      <c r="L208" s="84"/>
      <c r="M208" s="84"/>
      <c r="N208" s="84"/>
      <c r="O208" s="84"/>
      <c r="P208" s="84"/>
      <c r="Q208" s="84"/>
      <c r="R208" s="84"/>
      <c r="S208" s="84"/>
      <c r="T208" s="84"/>
      <c r="U208" s="84"/>
      <c r="V208" s="84"/>
      <c r="W208" s="84"/>
      <c r="X208" s="84"/>
      <c r="Y208" s="84"/>
      <c r="Z208" s="84"/>
    </row>
    <row r="209" spans="1:26" ht="12.75" customHeight="1" x14ac:dyDescent="0.2">
      <c r="A209" s="453">
        <f t="shared" si="12"/>
        <v>2010.08</v>
      </c>
      <c r="B209" s="85">
        <v>156.82937805544375</v>
      </c>
      <c r="C209" s="101">
        <f t="shared" si="13"/>
        <v>4.8901816547086696E-3</v>
      </c>
      <c r="D209" s="101">
        <f t="shared" si="10"/>
        <v>8.3471219897954363E-2</v>
      </c>
      <c r="E209" s="1245">
        <v>0</v>
      </c>
      <c r="F209" s="85">
        <v>137.19612897136781</v>
      </c>
      <c r="G209" s="101">
        <f t="shared" si="14"/>
        <v>4.7173464965066803E-3</v>
      </c>
      <c r="H209" s="101">
        <f t="shared" si="11"/>
        <v>7.2258787408661096E-2</v>
      </c>
      <c r="I209" s="98">
        <v>0</v>
      </c>
      <c r="J209" s="84"/>
      <c r="K209" s="84"/>
      <c r="L209" s="84"/>
      <c r="M209" s="84"/>
      <c r="N209" s="84"/>
      <c r="O209" s="84"/>
      <c r="P209" s="84"/>
      <c r="Q209" s="84"/>
      <c r="R209" s="84"/>
      <c r="S209" s="84"/>
      <c r="T209" s="84"/>
      <c r="U209" s="84"/>
      <c r="V209" s="84"/>
      <c r="W209" s="84"/>
      <c r="X209" s="84"/>
      <c r="Y209" s="84"/>
      <c r="Z209" s="84"/>
    </row>
    <row r="210" spans="1:26" ht="12.75" customHeight="1" x14ac:dyDescent="0.2">
      <c r="A210" s="453">
        <f t="shared" si="12"/>
        <v>2010.09</v>
      </c>
      <c r="B210" s="85">
        <v>157.65965702793571</v>
      </c>
      <c r="C210" s="101">
        <f t="shared" si="13"/>
        <v>5.2941545951832314E-3</v>
      </c>
      <c r="D210" s="101">
        <f t="shared" si="10"/>
        <v>8.9666021803580964E-2</v>
      </c>
      <c r="E210" s="1245">
        <v>0</v>
      </c>
      <c r="F210" s="85">
        <v>138.00802421424382</v>
      </c>
      <c r="G210" s="101">
        <f t="shared" si="14"/>
        <v>5.9177707779600741E-3</v>
      </c>
      <c r="H210" s="101">
        <f t="shared" si="11"/>
        <v>7.2210297412532043E-2</v>
      </c>
      <c r="I210" s="98">
        <v>0</v>
      </c>
      <c r="J210" s="84"/>
      <c r="K210" s="84"/>
      <c r="L210" s="84"/>
      <c r="M210" s="84"/>
      <c r="N210" s="84"/>
      <c r="O210" s="84"/>
      <c r="P210" s="84"/>
      <c r="Q210" s="84"/>
      <c r="R210" s="84"/>
      <c r="S210" s="84"/>
      <c r="T210" s="84"/>
      <c r="U210" s="84"/>
      <c r="V210" s="84"/>
      <c r="W210" s="84"/>
      <c r="X210" s="84"/>
      <c r="Y210" s="84"/>
      <c r="Z210" s="84"/>
    </row>
    <row r="211" spans="1:26" ht="12.75" customHeight="1" x14ac:dyDescent="0.2">
      <c r="A211" s="453">
        <f t="shared" si="12"/>
        <v>2010.1</v>
      </c>
      <c r="B211" s="85">
        <v>158.1846127674323</v>
      </c>
      <c r="C211" s="101">
        <f t="shared" si="13"/>
        <v>3.3296770359176886E-3</v>
      </c>
      <c r="D211" s="101">
        <f t="shared" si="10"/>
        <v>8.5674635394791254E-2</v>
      </c>
      <c r="E211" s="1245">
        <v>0</v>
      </c>
      <c r="F211" s="85">
        <v>138.62477567858107</v>
      </c>
      <c r="G211" s="101">
        <f t="shared" si="14"/>
        <v>4.4689536557658283E-3</v>
      </c>
      <c r="H211" s="101">
        <f t="shared" si="11"/>
        <v>6.9075206115995602E-2</v>
      </c>
      <c r="I211" s="98">
        <v>0</v>
      </c>
      <c r="J211" s="84"/>
      <c r="K211" s="84"/>
      <c r="L211" s="84"/>
      <c r="M211" s="84"/>
      <c r="N211" s="84"/>
      <c r="O211" s="84"/>
      <c r="P211" s="84"/>
      <c r="Q211" s="84"/>
      <c r="R211" s="84"/>
      <c r="S211" s="84"/>
      <c r="T211" s="84"/>
      <c r="U211" s="84"/>
      <c r="V211" s="84"/>
      <c r="W211" s="84"/>
      <c r="X211" s="84"/>
      <c r="Y211" s="84"/>
      <c r="Z211" s="84"/>
    </row>
    <row r="212" spans="1:26" ht="12.75" customHeight="1" x14ac:dyDescent="0.2">
      <c r="A212" s="453">
        <f t="shared" si="12"/>
        <v>2010.11</v>
      </c>
      <c r="B212" s="85">
        <v>159.25765190566094</v>
      </c>
      <c r="C212" s="101">
        <f t="shared" si="13"/>
        <v>6.7834609160515313E-3</v>
      </c>
      <c r="D212" s="101">
        <f t="shared" si="10"/>
        <v>8.9143378462765099E-2</v>
      </c>
      <c r="E212" s="1245">
        <v>0</v>
      </c>
      <c r="F212" s="85">
        <v>139.62767945822702</v>
      </c>
      <c r="G212" s="101">
        <f t="shared" si="14"/>
        <v>7.2346647613072967E-3</v>
      </c>
      <c r="H212" s="101">
        <f t="shared" si="11"/>
        <v>7.1274508873204523E-2</v>
      </c>
      <c r="I212" s="98">
        <v>0</v>
      </c>
      <c r="J212" s="84"/>
      <c r="K212" s="84"/>
      <c r="L212" s="84"/>
      <c r="M212" s="84"/>
      <c r="N212" s="84"/>
      <c r="O212" s="84"/>
      <c r="P212" s="84"/>
      <c r="Q212" s="84"/>
      <c r="R212" s="84"/>
      <c r="S212" s="84"/>
      <c r="T212" s="84"/>
      <c r="U212" s="84"/>
      <c r="V212" s="84"/>
      <c r="W212" s="84"/>
      <c r="X212" s="84"/>
      <c r="Y212" s="84"/>
      <c r="Z212" s="84"/>
    </row>
    <row r="213" spans="1:26" ht="12.75" customHeight="1" x14ac:dyDescent="0.2">
      <c r="A213" s="453">
        <f t="shared" si="12"/>
        <v>2010.12</v>
      </c>
      <c r="B213" s="85">
        <v>160.52156774894448</v>
      </c>
      <c r="C213" s="101">
        <f t="shared" si="13"/>
        <v>7.9362958586897125E-3</v>
      </c>
      <c r="D213" s="101">
        <f t="shared" si="10"/>
        <v>9.6801174624901343E-2</v>
      </c>
      <c r="E213" s="1245">
        <v>0</v>
      </c>
      <c r="F213" s="85">
        <v>141.19569880761841</v>
      </c>
      <c r="G213" s="101">
        <f t="shared" si="14"/>
        <v>1.1230003645949838E-2</v>
      </c>
      <c r="H213" s="101">
        <f t="shared" si="11"/>
        <v>7.8704530674142736E-2</v>
      </c>
      <c r="I213" s="98">
        <v>0</v>
      </c>
      <c r="J213" s="84"/>
      <c r="K213" s="84"/>
      <c r="L213" s="84"/>
      <c r="M213" s="84"/>
      <c r="N213" s="84"/>
      <c r="O213" s="84"/>
      <c r="P213" s="84"/>
      <c r="Q213" s="84"/>
      <c r="R213" s="84"/>
      <c r="S213" s="84"/>
      <c r="T213" s="84"/>
      <c r="U213" s="84"/>
      <c r="V213" s="84"/>
      <c r="W213" s="84"/>
      <c r="X213" s="84"/>
      <c r="Y213" s="84"/>
      <c r="Z213" s="84"/>
    </row>
    <row r="214" spans="1:26" ht="12.75" customHeight="1" x14ac:dyDescent="0.2">
      <c r="A214" s="453">
        <f t="shared" si="12"/>
        <v>2011.01</v>
      </c>
      <c r="B214" s="85">
        <v>161.55810322019849</v>
      </c>
      <c r="C214" s="101">
        <f t="shared" si="13"/>
        <v>6.4572972080310098E-3</v>
      </c>
      <c r="D214" s="101">
        <f t="shared" si="10"/>
        <v>9.9082711542363366E-2</v>
      </c>
      <c r="E214" s="1245">
        <v>0</v>
      </c>
      <c r="F214" s="85">
        <v>142.28447060410053</v>
      </c>
      <c r="G214" s="101">
        <f t="shared" si="14"/>
        <v>7.7110833097373543E-3</v>
      </c>
      <c r="H214" s="101">
        <f t="shared" si="11"/>
        <v>7.7209340213890032E-2</v>
      </c>
      <c r="I214" s="98">
        <v>0</v>
      </c>
      <c r="J214" s="84"/>
      <c r="K214" s="84"/>
      <c r="L214" s="84"/>
      <c r="M214" s="84"/>
      <c r="N214" s="84"/>
      <c r="O214" s="84"/>
      <c r="P214" s="84"/>
      <c r="Q214" s="84"/>
      <c r="R214" s="84"/>
      <c r="S214" s="84"/>
      <c r="T214" s="84"/>
      <c r="U214" s="84"/>
      <c r="V214" s="84"/>
      <c r="W214" s="84"/>
      <c r="X214" s="84"/>
      <c r="Y214" s="84"/>
      <c r="Z214" s="84"/>
    </row>
    <row r="215" spans="1:26" ht="12.75" customHeight="1" x14ac:dyDescent="0.2">
      <c r="A215" s="453">
        <f t="shared" si="12"/>
        <v>2011.02</v>
      </c>
      <c r="B215" s="85">
        <v>162.10329892685291</v>
      </c>
      <c r="C215" s="101">
        <f t="shared" si="13"/>
        <v>3.3746107176768625E-3</v>
      </c>
      <c r="D215" s="101">
        <f t="shared" si="10"/>
        <v>9.5079918655411211E-2</v>
      </c>
      <c r="E215" s="1245">
        <v>0</v>
      </c>
      <c r="F215" s="85">
        <v>142.63946258226449</v>
      </c>
      <c r="G215" s="101">
        <f t="shared" si="14"/>
        <v>2.4949453489671036E-3</v>
      </c>
      <c r="H215" s="101">
        <f t="shared" si="11"/>
        <v>6.6784427583060468E-2</v>
      </c>
      <c r="I215" s="98">
        <v>0</v>
      </c>
      <c r="J215" s="84"/>
      <c r="K215" s="84"/>
      <c r="L215" s="84"/>
      <c r="M215" s="84"/>
      <c r="N215" s="84"/>
      <c r="O215" s="84"/>
      <c r="P215" s="84"/>
      <c r="Q215" s="84"/>
      <c r="R215" s="84"/>
      <c r="S215" s="84"/>
      <c r="T215" s="84"/>
      <c r="U215" s="84"/>
      <c r="V215" s="84"/>
      <c r="W215" s="84"/>
      <c r="X215" s="84"/>
      <c r="Y215" s="84"/>
      <c r="Z215" s="84"/>
    </row>
    <row r="216" spans="1:26" ht="12.75" customHeight="1" x14ac:dyDescent="0.2">
      <c r="A216" s="453">
        <f t="shared" si="12"/>
        <v>2011.03</v>
      </c>
      <c r="B216" s="85">
        <v>163.32533978133375</v>
      </c>
      <c r="C216" s="101">
        <f t="shared" si="13"/>
        <v>7.538655058662691E-3</v>
      </c>
      <c r="D216" s="101">
        <f t="shared" ref="D216:D279" si="15">B216/B204-1</f>
        <v>8.9269349631820871E-2</v>
      </c>
      <c r="E216" s="1245">
        <v>0</v>
      </c>
      <c r="F216" s="85">
        <v>143.09710751796385</v>
      </c>
      <c r="G216" s="101">
        <f t="shared" si="14"/>
        <v>3.2084033928228006E-3</v>
      </c>
      <c r="H216" s="101">
        <f t="shared" ref="H216:H279" si="16">F216/F204-1</f>
        <v>6.1156044688442268E-2</v>
      </c>
      <c r="I216" s="98">
        <v>0</v>
      </c>
      <c r="J216" s="84"/>
      <c r="K216" s="84"/>
      <c r="L216" s="84"/>
      <c r="M216" s="84"/>
      <c r="N216" s="84"/>
      <c r="O216" s="84"/>
      <c r="P216" s="84"/>
      <c r="Q216" s="84"/>
      <c r="R216" s="84"/>
      <c r="S216" s="84"/>
      <c r="T216" s="84"/>
      <c r="U216" s="84"/>
      <c r="V216" s="84"/>
      <c r="W216" s="84"/>
      <c r="X216" s="84"/>
      <c r="Y216" s="84"/>
      <c r="Z216" s="84"/>
    </row>
    <row r="217" spans="1:26" ht="12.75" customHeight="1" x14ac:dyDescent="0.2">
      <c r="A217" s="453">
        <f t="shared" si="12"/>
        <v>2011.04</v>
      </c>
      <c r="B217" s="85">
        <v>164.65405948194487</v>
      </c>
      <c r="C217" s="101">
        <f t="shared" si="13"/>
        <v>8.1354167233942398E-3</v>
      </c>
      <c r="D217" s="101">
        <f t="shared" si="15"/>
        <v>8.5464741678030087E-2</v>
      </c>
      <c r="E217" s="1245">
        <v>0</v>
      </c>
      <c r="F217" s="85">
        <v>143.90328377736549</v>
      </c>
      <c r="G217" s="101">
        <f t="shared" si="14"/>
        <v>5.6337704750630824E-3</v>
      </c>
      <c r="H217" s="101">
        <f t="shared" si="16"/>
        <v>6.0640172336874576E-2</v>
      </c>
      <c r="I217" s="98">
        <v>0</v>
      </c>
      <c r="J217" s="84"/>
      <c r="K217" s="84"/>
      <c r="L217" s="84"/>
      <c r="M217" s="84"/>
      <c r="N217" s="84"/>
      <c r="O217" s="84"/>
      <c r="P217" s="84"/>
      <c r="Q217" s="84"/>
      <c r="R217" s="84"/>
      <c r="S217" s="84"/>
      <c r="T217" s="84"/>
      <c r="U217" s="84"/>
      <c r="V217" s="84"/>
      <c r="W217" s="84"/>
      <c r="X217" s="84"/>
      <c r="Y217" s="84"/>
      <c r="Z217" s="84"/>
    </row>
    <row r="218" spans="1:26" ht="12.75" customHeight="1" x14ac:dyDescent="0.2">
      <c r="A218" s="453">
        <f t="shared" si="12"/>
        <v>2011.05</v>
      </c>
      <c r="B218" s="85">
        <v>165.32908468074649</v>
      </c>
      <c r="C218" s="101">
        <f t="shared" si="13"/>
        <v>4.0996571899014622E-3</v>
      </c>
      <c r="D218" s="101">
        <f t="shared" si="15"/>
        <v>7.9198102493106992E-2</v>
      </c>
      <c r="E218" s="1245">
        <v>0</v>
      </c>
      <c r="F218" s="85">
        <v>144.43796080250922</v>
      </c>
      <c r="G218" s="101">
        <f t="shared" si="14"/>
        <v>3.7155303972835618E-3</v>
      </c>
      <c r="H218" s="101">
        <f t="shared" si="16"/>
        <v>5.8891880651854134E-2</v>
      </c>
      <c r="I218" s="98">
        <v>0</v>
      </c>
      <c r="J218" s="84"/>
      <c r="K218" s="84"/>
      <c r="L218" s="84"/>
      <c r="M218" s="84"/>
      <c r="N218" s="84"/>
      <c r="O218" s="84"/>
      <c r="P218" s="84"/>
      <c r="Q218" s="84"/>
      <c r="R218" s="84"/>
      <c r="S218" s="84"/>
      <c r="T218" s="84"/>
      <c r="U218" s="84"/>
      <c r="V218" s="84"/>
      <c r="W218" s="84"/>
      <c r="X218" s="84"/>
      <c r="Y218" s="84"/>
      <c r="Z218" s="84"/>
    </row>
    <row r="219" spans="1:26" ht="12.75" customHeight="1" x14ac:dyDescent="0.2">
      <c r="A219" s="453">
        <f t="shared" si="12"/>
        <v>2011.06</v>
      </c>
      <c r="B219" s="85">
        <v>166.00943548333166</v>
      </c>
      <c r="C219" s="101">
        <f t="shared" si="13"/>
        <v>4.1151307641902335E-3</v>
      </c>
      <c r="D219" s="101">
        <f t="shared" si="15"/>
        <v>7.2689908073454212E-2</v>
      </c>
      <c r="E219" s="1245">
        <v>0</v>
      </c>
      <c r="F219" s="85">
        <v>144.76914712792737</v>
      </c>
      <c r="G219" s="101">
        <f t="shared" si="14"/>
        <v>2.2929313289805631E-3</v>
      </c>
      <c r="H219" s="101">
        <f t="shared" si="16"/>
        <v>6.0279319158420108E-2</v>
      </c>
      <c r="I219" s="98">
        <v>0</v>
      </c>
      <c r="J219" s="84"/>
      <c r="K219" s="84"/>
      <c r="L219" s="84"/>
      <c r="M219" s="84"/>
      <c r="N219" s="84"/>
      <c r="O219" s="84"/>
      <c r="P219" s="84"/>
      <c r="Q219" s="84"/>
      <c r="R219" s="84"/>
      <c r="S219" s="84"/>
      <c r="T219" s="84"/>
      <c r="U219" s="84"/>
      <c r="V219" s="84"/>
      <c r="W219" s="84"/>
      <c r="X219" s="84"/>
      <c r="Y219" s="84"/>
      <c r="Z219" s="84"/>
    </row>
    <row r="220" spans="1:26" ht="12.75" customHeight="1" x14ac:dyDescent="0.2">
      <c r="A220" s="453">
        <f t="shared" si="12"/>
        <v>2011.07</v>
      </c>
      <c r="B220" s="85">
        <v>166.43251287508991</v>
      </c>
      <c r="C220" s="101">
        <f t="shared" si="13"/>
        <v>2.5485141282872714E-3</v>
      </c>
      <c r="D220" s="101">
        <f t="shared" si="15"/>
        <v>6.6422631843711333E-2</v>
      </c>
      <c r="E220" s="1245">
        <v>0</v>
      </c>
      <c r="F220" s="85">
        <v>144.77391104578496</v>
      </c>
      <c r="G220" s="101">
        <f t="shared" si="14"/>
        <v>3.2906996774606512E-5</v>
      </c>
      <c r="H220" s="101">
        <f t="shared" si="16"/>
        <v>6.021110681773334E-2</v>
      </c>
      <c r="I220" s="98">
        <v>0</v>
      </c>
      <c r="J220" s="84"/>
      <c r="K220" s="84"/>
      <c r="L220" s="84"/>
      <c r="M220" s="84"/>
      <c r="N220" s="84"/>
      <c r="O220" s="84"/>
      <c r="P220" s="84"/>
      <c r="Q220" s="84"/>
      <c r="R220" s="84"/>
      <c r="S220" s="84"/>
      <c r="T220" s="84"/>
      <c r="U220" s="84"/>
      <c r="V220" s="84"/>
      <c r="W220" s="84"/>
      <c r="X220" s="84"/>
      <c r="Y220" s="84"/>
      <c r="Z220" s="84"/>
    </row>
    <row r="221" spans="1:26" ht="12.75" customHeight="1" x14ac:dyDescent="0.2">
      <c r="A221" s="453">
        <f t="shared" si="12"/>
        <v>2011.08</v>
      </c>
      <c r="B221" s="85">
        <v>166.80033194893971</v>
      </c>
      <c r="C221" s="101">
        <f t="shared" si="13"/>
        <v>2.2100193495597775E-3</v>
      </c>
      <c r="D221" s="101">
        <f t="shared" si="15"/>
        <v>6.357835513427168E-2</v>
      </c>
      <c r="E221" s="1245">
        <v>0</v>
      </c>
      <c r="F221" s="85">
        <v>144.74806723508505</v>
      </c>
      <c r="G221" s="101">
        <f t="shared" si="14"/>
        <v>-1.7851151849956892E-4</v>
      </c>
      <c r="H221" s="101">
        <f t="shared" si="16"/>
        <v>5.5044834867704617E-2</v>
      </c>
      <c r="I221" s="98">
        <v>0</v>
      </c>
      <c r="J221" s="84"/>
      <c r="K221" s="84"/>
      <c r="L221" s="84"/>
      <c r="M221" s="84"/>
      <c r="N221" s="84"/>
      <c r="O221" s="84"/>
      <c r="P221" s="84"/>
      <c r="Q221" s="84"/>
      <c r="R221" s="84"/>
      <c r="S221" s="84"/>
      <c r="T221" s="84"/>
      <c r="U221" s="84"/>
      <c r="V221" s="84"/>
      <c r="W221" s="84"/>
      <c r="X221" s="84"/>
      <c r="Y221" s="84"/>
      <c r="Z221" s="84"/>
    </row>
    <row r="222" spans="1:26" ht="12.75" customHeight="1" x14ac:dyDescent="0.2">
      <c r="A222" s="453">
        <f t="shared" si="12"/>
        <v>2011.09</v>
      </c>
      <c r="B222" s="85">
        <v>167.57543222689287</v>
      </c>
      <c r="C222" s="101">
        <f t="shared" si="13"/>
        <v>4.6468749126375997E-3</v>
      </c>
      <c r="D222" s="101">
        <f t="shared" si="15"/>
        <v>6.289354794930313E-2</v>
      </c>
      <c r="E222" s="1245">
        <v>0</v>
      </c>
      <c r="F222" s="85">
        <v>145.13639013130438</v>
      </c>
      <c r="G222" s="101">
        <f t="shared" si="14"/>
        <v>2.6827501301875945E-3</v>
      </c>
      <c r="H222" s="101">
        <f t="shared" si="16"/>
        <v>5.1651822114303192E-2</v>
      </c>
      <c r="I222" s="98">
        <v>0</v>
      </c>
      <c r="J222" s="84"/>
      <c r="K222" s="84"/>
      <c r="L222" s="84"/>
      <c r="M222" s="84"/>
      <c r="N222" s="84"/>
      <c r="O222" s="84"/>
      <c r="P222" s="84"/>
      <c r="Q222" s="84"/>
      <c r="R222" s="84"/>
      <c r="S222" s="84"/>
      <c r="T222" s="84"/>
      <c r="U222" s="84"/>
      <c r="V222" s="84"/>
      <c r="W222" s="84"/>
      <c r="X222" s="84"/>
      <c r="Y222" s="84"/>
      <c r="Z222" s="84"/>
    </row>
    <row r="223" spans="1:26" ht="12.75" customHeight="1" x14ac:dyDescent="0.2">
      <c r="A223" s="453">
        <f t="shared" si="12"/>
        <v>2011.1</v>
      </c>
      <c r="B223" s="85">
        <v>167.74112065524687</v>
      </c>
      <c r="C223" s="101">
        <f t="shared" si="13"/>
        <v>9.8873937636434484E-4</v>
      </c>
      <c r="D223" s="101">
        <f t="shared" si="15"/>
        <v>6.0413637714970658E-2</v>
      </c>
      <c r="E223" s="1245">
        <v>0</v>
      </c>
      <c r="F223" s="85">
        <v>145.5402581677738</v>
      </c>
      <c r="G223" s="101">
        <f t="shared" si="14"/>
        <v>2.7826793549436957E-3</v>
      </c>
      <c r="H223" s="101">
        <f t="shared" si="16"/>
        <v>4.9886338537543429E-2</v>
      </c>
      <c r="I223" s="98">
        <v>0</v>
      </c>
      <c r="J223" s="84"/>
      <c r="K223" s="84"/>
      <c r="L223" s="84"/>
      <c r="M223" s="84"/>
      <c r="N223" s="84"/>
      <c r="O223" s="84"/>
      <c r="P223" s="84"/>
      <c r="Q223" s="84"/>
      <c r="R223" s="84"/>
      <c r="S223" s="84"/>
      <c r="T223" s="84"/>
      <c r="U223" s="84"/>
      <c r="V223" s="84"/>
      <c r="W223" s="84"/>
      <c r="X223" s="84"/>
      <c r="Y223" s="84"/>
      <c r="Z223" s="84"/>
    </row>
    <row r="224" spans="1:26" ht="12.75" customHeight="1" x14ac:dyDescent="0.2">
      <c r="A224" s="453">
        <f t="shared" si="12"/>
        <v>2011.11</v>
      </c>
      <c r="B224" s="85">
        <v>167.27868475373387</v>
      </c>
      <c r="C224" s="101">
        <f t="shared" si="13"/>
        <v>-2.7568428045943172E-3</v>
      </c>
      <c r="D224" s="101">
        <f t="shared" si="15"/>
        <v>5.0365133179436361E-2</v>
      </c>
      <c r="E224" s="1245">
        <v>1</v>
      </c>
      <c r="F224" s="85">
        <v>145.5946893599284</v>
      </c>
      <c r="G224" s="101">
        <f t="shared" si="14"/>
        <v>3.739940607487835E-4</v>
      </c>
      <c r="H224" s="101">
        <f t="shared" si="16"/>
        <v>4.2735150543603773E-2</v>
      </c>
      <c r="I224" s="98">
        <v>0</v>
      </c>
      <c r="J224" s="84"/>
      <c r="K224" s="84"/>
      <c r="L224" s="84"/>
      <c r="M224" s="84"/>
      <c r="N224" s="84"/>
      <c r="O224" s="84"/>
      <c r="P224" s="84"/>
      <c r="Q224" s="84"/>
      <c r="R224" s="84"/>
      <c r="S224" s="84"/>
      <c r="T224" s="84"/>
      <c r="U224" s="84"/>
      <c r="V224" s="84"/>
      <c r="W224" s="84"/>
      <c r="X224" s="84"/>
      <c r="Y224" s="84"/>
      <c r="Z224" s="84"/>
    </row>
    <row r="225" spans="1:26" ht="12.75" customHeight="1" x14ac:dyDescent="0.2">
      <c r="A225" s="453">
        <f t="shared" si="12"/>
        <v>2011.12</v>
      </c>
      <c r="B225" s="85">
        <v>167.21141499797412</v>
      </c>
      <c r="C225" s="101">
        <f t="shared" si="13"/>
        <v>-4.0214182613151905E-4</v>
      </c>
      <c r="D225" s="101">
        <f t="shared" si="15"/>
        <v>4.1675690954455114E-2</v>
      </c>
      <c r="E225" s="1245">
        <v>1</v>
      </c>
      <c r="F225" s="85">
        <v>145.55392452330582</v>
      </c>
      <c r="G225" s="101">
        <f t="shared" si="14"/>
        <v>-2.7998848585608638E-4</v>
      </c>
      <c r="H225" s="101">
        <f t="shared" si="16"/>
        <v>3.0866561463926523E-2</v>
      </c>
      <c r="I225" s="98">
        <v>1</v>
      </c>
      <c r="J225" s="84"/>
      <c r="K225" s="84"/>
      <c r="L225" s="84"/>
      <c r="M225" s="84"/>
      <c r="N225" s="84"/>
      <c r="O225" s="84"/>
      <c r="P225" s="84"/>
      <c r="Q225" s="84"/>
      <c r="R225" s="84"/>
      <c r="S225" s="84"/>
      <c r="T225" s="84"/>
      <c r="U225" s="84"/>
      <c r="V225" s="84"/>
      <c r="W225" s="84"/>
      <c r="X225" s="84"/>
      <c r="Y225" s="84"/>
      <c r="Z225" s="84"/>
    </row>
    <row r="226" spans="1:26" ht="12.75" customHeight="1" x14ac:dyDescent="0.2">
      <c r="A226" s="453">
        <f t="shared" si="12"/>
        <v>2012.01</v>
      </c>
      <c r="B226" s="85">
        <v>166.7954094147847</v>
      </c>
      <c r="C226" s="101">
        <f t="shared" si="13"/>
        <v>-2.4879018169570166E-3</v>
      </c>
      <c r="D226" s="101">
        <f t="shared" si="15"/>
        <v>3.2417477614526957E-2</v>
      </c>
      <c r="E226" s="1245">
        <v>1</v>
      </c>
      <c r="F226" s="85">
        <v>145.32829318305156</v>
      </c>
      <c r="G226" s="101">
        <f t="shared" si="14"/>
        <v>-1.5501563492239523E-3</v>
      </c>
      <c r="H226" s="101">
        <f t="shared" si="16"/>
        <v>2.1392514348388181E-2</v>
      </c>
      <c r="I226" s="98">
        <v>1</v>
      </c>
      <c r="J226" s="84"/>
      <c r="K226" s="84"/>
      <c r="L226" s="84"/>
      <c r="M226" s="84"/>
      <c r="N226" s="84"/>
      <c r="O226" s="84"/>
      <c r="P226" s="84"/>
      <c r="Q226" s="84"/>
      <c r="R226" s="84"/>
      <c r="S226" s="84"/>
      <c r="T226" s="84"/>
      <c r="U226" s="84"/>
      <c r="V226" s="84"/>
      <c r="W226" s="84"/>
      <c r="X226" s="84"/>
      <c r="Y226" s="84"/>
      <c r="Z226" s="84"/>
    </row>
    <row r="227" spans="1:26" ht="12.75" customHeight="1" x14ac:dyDescent="0.2">
      <c r="A227" s="453">
        <f t="shared" si="12"/>
        <v>2012.02</v>
      </c>
      <c r="B227" s="85">
        <v>166.83413739074081</v>
      </c>
      <c r="C227" s="101">
        <f t="shared" si="13"/>
        <v>2.321885002229962E-4</v>
      </c>
      <c r="D227" s="101">
        <f t="shared" si="15"/>
        <v>2.9184097394727493E-2</v>
      </c>
      <c r="E227" s="1245">
        <v>1</v>
      </c>
      <c r="F227" s="85">
        <v>144.53574478089524</v>
      </c>
      <c r="G227" s="101">
        <f t="shared" si="14"/>
        <v>-5.4535038208839426E-3</v>
      </c>
      <c r="H227" s="101">
        <f t="shared" si="16"/>
        <v>1.329423263591667E-2</v>
      </c>
      <c r="I227" s="98">
        <v>1</v>
      </c>
      <c r="J227" s="84"/>
      <c r="K227" s="84"/>
      <c r="L227" s="84"/>
      <c r="M227" s="84"/>
      <c r="N227" s="84"/>
      <c r="O227" s="84"/>
      <c r="P227" s="84"/>
      <c r="Q227" s="84"/>
      <c r="R227" s="84"/>
      <c r="S227" s="84"/>
      <c r="T227" s="84"/>
      <c r="U227" s="84"/>
      <c r="V227" s="84"/>
      <c r="W227" s="84"/>
      <c r="X227" s="84"/>
      <c r="Y227" s="84"/>
      <c r="Z227" s="84"/>
    </row>
    <row r="228" spans="1:26" ht="12.75" customHeight="1" x14ac:dyDescent="0.2">
      <c r="A228" s="453">
        <f t="shared" si="12"/>
        <v>2012.03</v>
      </c>
      <c r="B228" s="85">
        <v>166.45300260820912</v>
      </c>
      <c r="C228" s="101">
        <f t="shared" si="13"/>
        <v>-2.2845131607509561E-3</v>
      </c>
      <c r="D228" s="101">
        <f t="shared" si="15"/>
        <v>1.9149893280876018E-2</v>
      </c>
      <c r="E228" s="1245">
        <v>1</v>
      </c>
      <c r="F228" s="85">
        <v>143.73912326394878</v>
      </c>
      <c r="G228" s="101">
        <f t="shared" si="14"/>
        <v>-5.5115882797993621E-3</v>
      </c>
      <c r="H228" s="101">
        <f t="shared" si="16"/>
        <v>4.4865738876262995E-3</v>
      </c>
      <c r="I228" s="98">
        <v>1</v>
      </c>
      <c r="J228" s="84"/>
      <c r="K228" s="84"/>
      <c r="L228" s="84"/>
      <c r="M228" s="84"/>
      <c r="N228" s="84"/>
      <c r="O228" s="84"/>
      <c r="P228" s="84"/>
      <c r="Q228" s="84"/>
      <c r="R228" s="84"/>
      <c r="S228" s="84"/>
      <c r="T228" s="84"/>
      <c r="U228" s="84"/>
      <c r="V228" s="84"/>
      <c r="W228" s="84"/>
      <c r="X228" s="84"/>
      <c r="Y228" s="84"/>
      <c r="Z228" s="84"/>
    </row>
    <row r="229" spans="1:26" ht="12.75" customHeight="1" x14ac:dyDescent="0.2">
      <c r="A229" s="453">
        <f t="shared" si="12"/>
        <v>2012.04</v>
      </c>
      <c r="B229" s="85">
        <v>165.12693654316647</v>
      </c>
      <c r="C229" s="101">
        <f t="shared" si="13"/>
        <v>-7.9666094589107006E-3</v>
      </c>
      <c r="D229" s="101">
        <f t="shared" si="15"/>
        <v>2.8719429251207185E-3</v>
      </c>
      <c r="E229" s="1245">
        <v>1</v>
      </c>
      <c r="F229" s="85">
        <v>143.02094983747153</v>
      </c>
      <c r="G229" s="101">
        <f t="shared" si="14"/>
        <v>-4.9963671001280741E-3</v>
      </c>
      <c r="H229" s="101">
        <f t="shared" si="16"/>
        <v>-6.1314371481544505E-3</v>
      </c>
      <c r="I229" s="98">
        <v>1</v>
      </c>
      <c r="J229" s="84"/>
      <c r="K229" s="84"/>
      <c r="L229" s="84"/>
      <c r="M229" s="84"/>
      <c r="N229" s="84"/>
      <c r="O229" s="84"/>
      <c r="P229" s="84"/>
      <c r="Q229" s="84"/>
      <c r="R229" s="84"/>
      <c r="S229" s="84"/>
      <c r="T229" s="84"/>
      <c r="U229" s="84"/>
      <c r="V229" s="84"/>
      <c r="W229" s="84"/>
      <c r="X229" s="84"/>
      <c r="Y229" s="84"/>
      <c r="Z229" s="84"/>
    </row>
    <row r="230" spans="1:26" ht="12.75" customHeight="1" x14ac:dyDescent="0.2">
      <c r="A230" s="453">
        <f t="shared" si="12"/>
        <v>2012.05</v>
      </c>
      <c r="B230" s="85">
        <v>164.26311678184754</v>
      </c>
      <c r="C230" s="101">
        <f t="shared" si="13"/>
        <v>-5.2312468177662108E-3</v>
      </c>
      <c r="D230" s="101">
        <f t="shared" si="15"/>
        <v>-6.4475521712187289E-3</v>
      </c>
      <c r="E230" s="1245">
        <v>1</v>
      </c>
      <c r="F230" s="85">
        <v>142.87947935019173</v>
      </c>
      <c r="G230" s="101">
        <f t="shared" si="14"/>
        <v>-9.8915919269570995E-4</v>
      </c>
      <c r="H230" s="101">
        <f t="shared" si="16"/>
        <v>-1.0789971304347112E-2</v>
      </c>
      <c r="I230" s="98">
        <v>1</v>
      </c>
      <c r="J230" s="84"/>
      <c r="K230" s="84"/>
      <c r="L230" s="84"/>
      <c r="M230" s="84"/>
      <c r="N230" s="84"/>
      <c r="O230" s="84"/>
      <c r="P230" s="84"/>
      <c r="Q230" s="84"/>
      <c r="R230" s="84"/>
      <c r="S230" s="84"/>
      <c r="T230" s="84"/>
      <c r="U230" s="84"/>
      <c r="V230" s="84"/>
      <c r="W230" s="84"/>
      <c r="X230" s="84"/>
      <c r="Y230" s="84"/>
      <c r="Z230" s="84"/>
    </row>
    <row r="231" spans="1:26" ht="12.75" customHeight="1" x14ac:dyDescent="0.2">
      <c r="A231" s="453">
        <f t="shared" si="12"/>
        <v>2012.06</v>
      </c>
      <c r="B231" s="85">
        <v>163.27390513864202</v>
      </c>
      <c r="C231" s="101">
        <f t="shared" si="13"/>
        <v>-6.0221166052709663E-3</v>
      </c>
      <c r="D231" s="101">
        <f t="shared" si="15"/>
        <v>-1.6478161838965444E-2</v>
      </c>
      <c r="E231" s="1245">
        <v>1</v>
      </c>
      <c r="F231" s="85">
        <v>143.43117248782025</v>
      </c>
      <c r="G231" s="101">
        <f t="shared" si="14"/>
        <v>3.8612482361888301E-3</v>
      </c>
      <c r="H231" s="101">
        <f t="shared" si="16"/>
        <v>-9.242125595481987E-3</v>
      </c>
      <c r="I231" s="98">
        <v>0</v>
      </c>
      <c r="J231" s="84"/>
      <c r="K231" s="84"/>
      <c r="L231" s="84"/>
      <c r="M231" s="84"/>
      <c r="N231" s="84"/>
      <c r="O231" s="84"/>
      <c r="P231" s="84"/>
      <c r="Q231" s="84"/>
      <c r="R231" s="84"/>
      <c r="S231" s="84"/>
      <c r="T231" s="84"/>
      <c r="U231" s="84"/>
      <c r="V231" s="84"/>
      <c r="W231" s="84"/>
      <c r="X231" s="84"/>
      <c r="Y231" s="84"/>
      <c r="Z231" s="84"/>
    </row>
    <row r="232" spans="1:26" ht="12.75" customHeight="1" x14ac:dyDescent="0.2">
      <c r="A232" s="453">
        <f t="shared" si="12"/>
        <v>2012.07</v>
      </c>
      <c r="B232" s="85">
        <v>162.35852010157353</v>
      </c>
      <c r="C232" s="101">
        <f t="shared" si="13"/>
        <v>-5.6064380667026903E-3</v>
      </c>
      <c r="D232" s="101">
        <f t="shared" si="15"/>
        <v>-2.4478346827425335E-2</v>
      </c>
      <c r="E232" s="1245">
        <v>1</v>
      </c>
      <c r="F232" s="85">
        <v>143.77343797458181</v>
      </c>
      <c r="G232" s="101">
        <f t="shared" si="14"/>
        <v>2.3862698800054538E-3</v>
      </c>
      <c r="H232" s="101">
        <f t="shared" si="16"/>
        <v>-6.9105895114399685E-3</v>
      </c>
      <c r="I232" s="98">
        <v>0</v>
      </c>
      <c r="J232" s="84"/>
      <c r="K232" s="84"/>
      <c r="L232" s="84"/>
      <c r="M232" s="84"/>
      <c r="N232" s="84"/>
      <c r="O232" s="84"/>
      <c r="P232" s="84"/>
      <c r="Q232" s="84"/>
      <c r="R232" s="84"/>
      <c r="S232" s="84"/>
      <c r="T232" s="84"/>
      <c r="U232" s="84"/>
      <c r="V232" s="84"/>
      <c r="W232" s="84"/>
      <c r="X232" s="84"/>
      <c r="Y232" s="84"/>
      <c r="Z232" s="84"/>
    </row>
    <row r="233" spans="1:26" ht="12.75" customHeight="1" x14ac:dyDescent="0.2">
      <c r="A233" s="453">
        <f t="shared" si="12"/>
        <v>2012.08</v>
      </c>
      <c r="B233" s="85">
        <v>161.78833245419474</v>
      </c>
      <c r="C233" s="101">
        <f t="shared" si="13"/>
        <v>-3.5119046849039215E-3</v>
      </c>
      <c r="D233" s="101">
        <f t="shared" si="15"/>
        <v>-3.0047898803218343E-2</v>
      </c>
      <c r="E233" s="1245">
        <v>1</v>
      </c>
      <c r="F233" s="85">
        <v>143.81572108201846</v>
      </c>
      <c r="G233" s="101">
        <f t="shared" si="14"/>
        <v>2.9409540477232099E-4</v>
      </c>
      <c r="H233" s="101">
        <f t="shared" si="16"/>
        <v>-6.4411647828939156E-3</v>
      </c>
      <c r="I233" s="98">
        <v>0</v>
      </c>
      <c r="J233" s="84"/>
      <c r="K233" s="84"/>
      <c r="L233" s="84"/>
      <c r="M233" s="84"/>
      <c r="N233" s="84"/>
      <c r="O233" s="84"/>
      <c r="P233" s="84"/>
      <c r="Q233" s="84"/>
      <c r="R233" s="84"/>
      <c r="S233" s="84"/>
      <c r="T233" s="84"/>
      <c r="U233" s="84"/>
      <c r="V233" s="84"/>
      <c r="W233" s="84"/>
      <c r="X233" s="84"/>
      <c r="Y233" s="84"/>
      <c r="Z233" s="84"/>
    </row>
    <row r="234" spans="1:26" ht="12.75" customHeight="1" x14ac:dyDescent="0.2">
      <c r="A234" s="453">
        <f t="shared" si="12"/>
        <v>2012.09</v>
      </c>
      <c r="B234" s="85">
        <v>161.69630236853175</v>
      </c>
      <c r="C234" s="101">
        <f t="shared" si="13"/>
        <v>-5.6883017623687859E-4</v>
      </c>
      <c r="D234" s="101">
        <f t="shared" si="15"/>
        <v>-3.5083483182671626E-2</v>
      </c>
      <c r="E234" s="1245">
        <v>1</v>
      </c>
      <c r="F234" s="85">
        <v>143.99700810013067</v>
      </c>
      <c r="G234" s="101">
        <f t="shared" si="14"/>
        <v>1.260550771141622E-3</v>
      </c>
      <c r="H234" s="101">
        <f t="shared" si="16"/>
        <v>-7.8504228342933802E-3</v>
      </c>
      <c r="I234" s="98">
        <v>0</v>
      </c>
      <c r="J234" s="84"/>
      <c r="K234" s="84"/>
      <c r="L234" s="84"/>
      <c r="M234" s="84"/>
      <c r="N234" s="84"/>
      <c r="O234" s="84"/>
      <c r="P234" s="84"/>
      <c r="Q234" s="84"/>
      <c r="R234" s="84"/>
      <c r="S234" s="84"/>
      <c r="T234" s="84"/>
      <c r="U234" s="84"/>
      <c r="V234" s="84"/>
      <c r="W234" s="84"/>
      <c r="X234" s="84"/>
      <c r="Y234" s="84"/>
      <c r="Z234" s="84"/>
    </row>
    <row r="235" spans="1:26" ht="12.75" customHeight="1" x14ac:dyDescent="0.2">
      <c r="A235" s="453">
        <f t="shared" si="12"/>
        <v>2012.1</v>
      </c>
      <c r="B235" s="85">
        <v>161.99304531883845</v>
      </c>
      <c r="C235" s="101">
        <f t="shared" si="13"/>
        <v>1.8351869891890527E-3</v>
      </c>
      <c r="D235" s="101">
        <f t="shared" si="15"/>
        <v>-3.4267538656918006E-2</v>
      </c>
      <c r="E235" s="1245">
        <v>0</v>
      </c>
      <c r="F235" s="85">
        <v>144.07495458872205</v>
      </c>
      <c r="G235" s="101">
        <f t="shared" si="14"/>
        <v>5.4130630642812427E-4</v>
      </c>
      <c r="H235" s="101">
        <f t="shared" si="16"/>
        <v>-1.0068029269005407E-2</v>
      </c>
      <c r="I235" s="98">
        <v>0</v>
      </c>
      <c r="J235" s="84"/>
      <c r="K235" s="84"/>
      <c r="L235" s="84"/>
      <c r="M235" s="84"/>
      <c r="N235" s="84"/>
      <c r="O235" s="84"/>
      <c r="P235" s="84"/>
      <c r="Q235" s="84"/>
      <c r="R235" s="84"/>
      <c r="S235" s="84"/>
      <c r="T235" s="84"/>
      <c r="U235" s="84"/>
      <c r="V235" s="84"/>
      <c r="W235" s="84"/>
      <c r="X235" s="84"/>
      <c r="Y235" s="84"/>
      <c r="Z235" s="84"/>
    </row>
    <row r="236" spans="1:26" ht="12.75" customHeight="1" x14ac:dyDescent="0.2">
      <c r="A236" s="453">
        <f t="shared" si="12"/>
        <v>2012.11</v>
      </c>
      <c r="B236" s="85">
        <v>163.00588388737523</v>
      </c>
      <c r="C236" s="101">
        <f t="shared" si="13"/>
        <v>6.2523583437998909E-3</v>
      </c>
      <c r="D236" s="101">
        <f t="shared" si="15"/>
        <v>-2.5543008498954967E-2</v>
      </c>
      <c r="E236" s="1245">
        <v>0</v>
      </c>
      <c r="F236" s="85">
        <v>144.4637240890502</v>
      </c>
      <c r="G236" s="101">
        <f t="shared" si="14"/>
        <v>2.6983836395293448E-3</v>
      </c>
      <c r="H236" s="101">
        <f t="shared" si="16"/>
        <v>-7.7679019464941268E-3</v>
      </c>
      <c r="I236" s="98">
        <v>0</v>
      </c>
      <c r="J236" s="84"/>
      <c r="K236" s="84"/>
      <c r="L236" s="84"/>
      <c r="M236" s="84"/>
      <c r="N236" s="84"/>
      <c r="O236" s="84"/>
      <c r="P236" s="84"/>
      <c r="Q236" s="84"/>
      <c r="R236" s="84"/>
      <c r="S236" s="84"/>
      <c r="T236" s="84"/>
      <c r="U236" s="84"/>
      <c r="V236" s="84"/>
      <c r="W236" s="84"/>
      <c r="X236" s="84"/>
      <c r="Y236" s="84"/>
      <c r="Z236" s="84"/>
    </row>
    <row r="237" spans="1:26" ht="12.75" customHeight="1" x14ac:dyDescent="0.2">
      <c r="A237" s="453">
        <f t="shared" si="12"/>
        <v>2012.12</v>
      </c>
      <c r="B237" s="85">
        <v>163.78077625196508</v>
      </c>
      <c r="C237" s="101">
        <f t="shared" si="13"/>
        <v>4.7537692880168514E-3</v>
      </c>
      <c r="D237" s="101">
        <f t="shared" si="15"/>
        <v>-2.0516773606937044E-2</v>
      </c>
      <c r="E237" s="1245">
        <v>0</v>
      </c>
      <c r="F237" s="85">
        <v>145.11035064658989</v>
      </c>
      <c r="G237" s="101">
        <f t="shared" si="14"/>
        <v>4.4760479602554692E-3</v>
      </c>
      <c r="H237" s="101">
        <f t="shared" si="16"/>
        <v>-3.0474882636702949E-3</v>
      </c>
      <c r="I237" s="98">
        <v>0</v>
      </c>
      <c r="J237" s="84"/>
      <c r="K237" s="84"/>
      <c r="L237" s="84"/>
      <c r="M237" s="84"/>
      <c r="N237" s="84"/>
      <c r="O237" s="84"/>
      <c r="P237" s="84"/>
      <c r="Q237" s="84"/>
      <c r="R237" s="84"/>
      <c r="S237" s="84"/>
      <c r="T237" s="84"/>
      <c r="U237" s="84"/>
      <c r="V237" s="84"/>
      <c r="W237" s="84"/>
      <c r="X237" s="84"/>
      <c r="Y237" s="84"/>
      <c r="Z237" s="84"/>
    </row>
    <row r="238" spans="1:26" ht="12.75" customHeight="1" x14ac:dyDescent="0.2">
      <c r="A238" s="453">
        <f t="shared" si="12"/>
        <v>2013.01</v>
      </c>
      <c r="B238" s="85">
        <v>164.65587144371969</v>
      </c>
      <c r="C238" s="101">
        <f t="shared" si="13"/>
        <v>5.3430885588692245E-3</v>
      </c>
      <c r="D238" s="101">
        <f t="shared" si="15"/>
        <v>-1.2827319280379168E-2</v>
      </c>
      <c r="E238" s="1245">
        <v>0</v>
      </c>
      <c r="F238" s="85">
        <v>145.57108590342708</v>
      </c>
      <c r="G238" s="101">
        <f t="shared" si="14"/>
        <v>3.1750681793836222E-3</v>
      </c>
      <c r="H238" s="101">
        <f t="shared" si="16"/>
        <v>1.670650050707545E-3</v>
      </c>
      <c r="I238" s="98">
        <v>0</v>
      </c>
      <c r="J238" s="84"/>
      <c r="K238" s="84"/>
      <c r="L238" s="84"/>
      <c r="M238" s="84"/>
      <c r="N238" s="84"/>
      <c r="O238" s="84"/>
      <c r="P238" s="84"/>
      <c r="Q238" s="84"/>
      <c r="R238" s="84"/>
      <c r="S238" s="84"/>
      <c r="T238" s="84"/>
      <c r="U238" s="84"/>
      <c r="V238" s="84"/>
      <c r="W238" s="84"/>
      <c r="X238" s="84"/>
      <c r="Y238" s="84"/>
      <c r="Z238" s="84"/>
    </row>
    <row r="239" spans="1:26" ht="12.75" customHeight="1" x14ac:dyDescent="0.2">
      <c r="A239" s="453">
        <f t="shared" si="12"/>
        <v>2013.02</v>
      </c>
      <c r="B239" s="85">
        <v>166.05811142982185</v>
      </c>
      <c r="C239" s="101">
        <f t="shared" si="13"/>
        <v>8.5161857503601723E-3</v>
      </c>
      <c r="D239" s="101">
        <f t="shared" si="15"/>
        <v>-4.6514818433198712E-3</v>
      </c>
      <c r="E239" s="1245">
        <v>0</v>
      </c>
      <c r="F239" s="85">
        <v>146.50690583695757</v>
      </c>
      <c r="G239" s="101">
        <f t="shared" si="14"/>
        <v>6.4286113394202982E-3</v>
      </c>
      <c r="H239" s="101">
        <f t="shared" si="16"/>
        <v>1.3637879398279207E-2</v>
      </c>
      <c r="I239" s="98">
        <v>0</v>
      </c>
      <c r="J239" s="84"/>
      <c r="K239" s="84"/>
      <c r="L239" s="84"/>
      <c r="M239" s="84"/>
      <c r="N239" s="84"/>
      <c r="O239" s="84"/>
      <c r="P239" s="84"/>
      <c r="Q239" s="84"/>
      <c r="R239" s="84"/>
      <c r="S239" s="84"/>
      <c r="T239" s="84"/>
      <c r="U239" s="84"/>
      <c r="V239" s="84"/>
      <c r="W239" s="84"/>
      <c r="X239" s="84"/>
      <c r="Y239" s="84"/>
      <c r="Z239" s="84"/>
    </row>
    <row r="240" spans="1:26" ht="12.75" customHeight="1" x14ac:dyDescent="0.2">
      <c r="A240" s="453">
        <f t="shared" si="12"/>
        <v>2013.03</v>
      </c>
      <c r="B240" s="85">
        <v>166.77817219933911</v>
      </c>
      <c r="C240" s="101">
        <f t="shared" si="13"/>
        <v>4.3361975113245244E-3</v>
      </c>
      <c r="D240" s="101">
        <f t="shared" si="15"/>
        <v>1.9535219313246976E-3</v>
      </c>
      <c r="E240" s="1245">
        <v>0</v>
      </c>
      <c r="F240" s="85">
        <v>147.48689477354128</v>
      </c>
      <c r="G240" s="101">
        <f t="shared" si="14"/>
        <v>6.6890289640975098E-3</v>
      </c>
      <c r="H240" s="101">
        <f t="shared" si="16"/>
        <v>2.6073426806078714E-2</v>
      </c>
      <c r="I240" s="98">
        <v>0</v>
      </c>
      <c r="J240" s="84"/>
      <c r="K240" s="84"/>
      <c r="L240" s="84"/>
      <c r="M240" s="84"/>
      <c r="N240" s="84"/>
      <c r="O240" s="84"/>
      <c r="P240" s="84"/>
      <c r="Q240" s="84"/>
      <c r="R240" s="84"/>
      <c r="S240" s="84"/>
      <c r="T240" s="84"/>
      <c r="U240" s="84"/>
      <c r="V240" s="84"/>
      <c r="W240" s="84"/>
      <c r="X240" s="84"/>
      <c r="Y240" s="84"/>
      <c r="Z240" s="84"/>
    </row>
    <row r="241" spans="1:26" ht="12.75" customHeight="1" x14ac:dyDescent="0.2">
      <c r="A241" s="453">
        <f t="shared" si="12"/>
        <v>2013.04</v>
      </c>
      <c r="B241" s="85">
        <v>167.975848563266</v>
      </c>
      <c r="C241" s="101">
        <f t="shared" si="13"/>
        <v>7.1812536864559462E-3</v>
      </c>
      <c r="D241" s="101">
        <f t="shared" si="15"/>
        <v>1.7252860615837751E-2</v>
      </c>
      <c r="E241" s="1245">
        <v>0</v>
      </c>
      <c r="F241" s="85">
        <v>147.97136347753823</v>
      </c>
      <c r="G241" s="101">
        <f t="shared" si="14"/>
        <v>3.2848254398523125E-3</v>
      </c>
      <c r="H241" s="101">
        <f t="shared" si="16"/>
        <v>3.4613206286857601E-2</v>
      </c>
      <c r="I241" s="98">
        <v>0</v>
      </c>
      <c r="J241" s="84"/>
      <c r="K241" s="84"/>
      <c r="L241" s="84"/>
      <c r="M241" s="84"/>
      <c r="N241" s="84"/>
      <c r="O241" s="84"/>
      <c r="P241" s="84"/>
      <c r="Q241" s="84"/>
      <c r="R241" s="84"/>
      <c r="S241" s="84"/>
      <c r="T241" s="84"/>
      <c r="U241" s="84"/>
      <c r="V241" s="84"/>
      <c r="W241" s="84"/>
      <c r="X241" s="84"/>
      <c r="Y241" s="84"/>
      <c r="Z241" s="84"/>
    </row>
    <row r="242" spans="1:26" ht="12.75" customHeight="1" x14ac:dyDescent="0.2">
      <c r="A242" s="453">
        <f t="shared" si="12"/>
        <v>2013.05</v>
      </c>
      <c r="B242" s="85">
        <v>168.62185237048408</v>
      </c>
      <c r="C242" s="101">
        <f t="shared" si="13"/>
        <v>3.8458136258485709E-3</v>
      </c>
      <c r="D242" s="101">
        <f t="shared" si="15"/>
        <v>2.6535083919205338E-2</v>
      </c>
      <c r="E242" s="1245">
        <v>0</v>
      </c>
      <c r="F242" s="85">
        <v>148.03247452158195</v>
      </c>
      <c r="G242" s="101">
        <f t="shared" si="14"/>
        <v>4.1299236965519626E-4</v>
      </c>
      <c r="H242" s="101">
        <f t="shared" si="16"/>
        <v>3.6065327189221064E-2</v>
      </c>
      <c r="I242" s="98">
        <v>0</v>
      </c>
      <c r="J242" s="84"/>
      <c r="K242" s="84"/>
      <c r="L242" s="84"/>
      <c r="M242" s="84"/>
      <c r="N242" s="84"/>
      <c r="O242" s="84"/>
      <c r="P242" s="84"/>
      <c r="Q242" s="84"/>
      <c r="R242" s="84"/>
      <c r="S242" s="84"/>
      <c r="T242" s="84"/>
      <c r="U242" s="84"/>
      <c r="V242" s="84"/>
      <c r="W242" s="84"/>
      <c r="X242" s="84"/>
      <c r="Y242" s="84"/>
      <c r="Z242" s="84"/>
    </row>
    <row r="243" spans="1:26" ht="12.75" customHeight="1" x14ac:dyDescent="0.2">
      <c r="A243" s="453">
        <f t="shared" si="12"/>
        <v>2013.06</v>
      </c>
      <c r="B243" s="85">
        <v>169.28448797568907</v>
      </c>
      <c r="C243" s="101">
        <f t="shared" si="13"/>
        <v>3.9297137108249558E-3</v>
      </c>
      <c r="D243" s="101">
        <f t="shared" si="15"/>
        <v>3.6812880980235274E-2</v>
      </c>
      <c r="E243" s="1245">
        <v>0</v>
      </c>
      <c r="F243" s="85">
        <v>147.61634152719037</v>
      </c>
      <c r="G243" s="101">
        <f t="shared" si="14"/>
        <v>-2.8110926047575369E-3</v>
      </c>
      <c r="H243" s="101">
        <f t="shared" si="16"/>
        <v>2.9178936257566512E-2</v>
      </c>
      <c r="I243" s="98">
        <v>1</v>
      </c>
      <c r="J243" s="84"/>
      <c r="K243" s="84"/>
      <c r="L243" s="84"/>
      <c r="M243" s="84"/>
      <c r="N243" s="84"/>
      <c r="O243" s="84"/>
      <c r="P243" s="84"/>
      <c r="Q243" s="84"/>
      <c r="R243" s="84"/>
      <c r="S243" s="84"/>
      <c r="T243" s="84"/>
      <c r="U243" s="84"/>
      <c r="V243" s="84"/>
      <c r="W243" s="84"/>
      <c r="X243" s="84"/>
      <c r="Y243" s="84"/>
      <c r="Z243" s="84"/>
    </row>
    <row r="244" spans="1:26" ht="12.75" customHeight="1" x14ac:dyDescent="0.2">
      <c r="A244" s="453">
        <f t="shared" si="12"/>
        <v>2013.07</v>
      </c>
      <c r="B244" s="85">
        <v>169.39871226259774</v>
      </c>
      <c r="C244" s="101">
        <f t="shared" si="13"/>
        <v>6.747475109774026E-4</v>
      </c>
      <c r="D244" s="101">
        <f t="shared" si="15"/>
        <v>4.3362012394666971E-2</v>
      </c>
      <c r="E244" s="1245">
        <v>0</v>
      </c>
      <c r="F244" s="85">
        <v>147.33780667301156</v>
      </c>
      <c r="G244" s="101">
        <f t="shared" si="14"/>
        <v>-1.8868836017555957E-3</v>
      </c>
      <c r="H244" s="101">
        <f t="shared" si="16"/>
        <v>2.4791566151877831E-2</v>
      </c>
      <c r="I244" s="98">
        <v>1</v>
      </c>
      <c r="J244" s="84"/>
      <c r="K244" s="84"/>
      <c r="L244" s="84"/>
      <c r="M244" s="84"/>
      <c r="N244" s="84"/>
      <c r="O244" s="84"/>
      <c r="P244" s="84"/>
      <c r="Q244" s="84"/>
      <c r="R244" s="84"/>
      <c r="S244" s="84"/>
      <c r="T244" s="84"/>
      <c r="U244" s="84"/>
      <c r="V244" s="84"/>
      <c r="W244" s="84"/>
      <c r="X244" s="84"/>
      <c r="Y244" s="84"/>
      <c r="Z244" s="84"/>
    </row>
    <row r="245" spans="1:26" ht="12.75" customHeight="1" x14ac:dyDescent="0.2">
      <c r="A245" s="453">
        <f t="shared" si="12"/>
        <v>2013.08</v>
      </c>
      <c r="B245" s="85">
        <v>169.96699649841312</v>
      </c>
      <c r="C245" s="101">
        <f t="shared" si="13"/>
        <v>3.3547140248293417E-3</v>
      </c>
      <c r="D245" s="101">
        <f t="shared" si="15"/>
        <v>5.0551630764436695E-2</v>
      </c>
      <c r="E245" s="1245">
        <v>0</v>
      </c>
      <c r="F245" s="85">
        <v>147.54698036451668</v>
      </c>
      <c r="G245" s="101">
        <f t="shared" si="14"/>
        <v>1.4196878332073393E-3</v>
      </c>
      <c r="H245" s="101">
        <f t="shared" si="16"/>
        <v>2.5944724640849737E-2</v>
      </c>
      <c r="I245" s="98">
        <v>1</v>
      </c>
      <c r="J245" s="84"/>
      <c r="K245" s="84"/>
      <c r="L245" s="84"/>
      <c r="M245" s="84"/>
      <c r="N245" s="84"/>
      <c r="O245" s="84"/>
      <c r="P245" s="84"/>
      <c r="Q245" s="84"/>
      <c r="R245" s="84"/>
      <c r="S245" s="84"/>
      <c r="T245" s="84"/>
      <c r="U245" s="84"/>
      <c r="V245" s="84"/>
      <c r="W245" s="84"/>
      <c r="X245" s="84"/>
      <c r="Y245" s="84"/>
      <c r="Z245" s="84"/>
    </row>
    <row r="246" spans="1:26" ht="12.75" customHeight="1" x14ac:dyDescent="0.2">
      <c r="A246" s="453">
        <f t="shared" si="12"/>
        <v>2013.09</v>
      </c>
      <c r="B246" s="85">
        <v>170.18916761741559</v>
      </c>
      <c r="C246" s="101">
        <f t="shared" si="13"/>
        <v>1.3071427016981829E-3</v>
      </c>
      <c r="D246" s="101">
        <f t="shared" si="15"/>
        <v>5.2523558822806349E-2</v>
      </c>
      <c r="E246" s="1245">
        <v>0</v>
      </c>
      <c r="F246" s="85">
        <v>147.50189438476585</v>
      </c>
      <c r="G246" s="101">
        <f t="shared" si="14"/>
        <v>-3.0557033183231663E-4</v>
      </c>
      <c r="H246" s="101">
        <f t="shared" si="16"/>
        <v>2.4339993801801851E-2</v>
      </c>
      <c r="I246" s="98">
        <v>1</v>
      </c>
      <c r="J246" s="84"/>
      <c r="K246" s="84"/>
      <c r="L246" s="84"/>
      <c r="M246" s="84"/>
      <c r="N246" s="84"/>
      <c r="O246" s="84"/>
      <c r="P246" s="84"/>
      <c r="Q246" s="84"/>
      <c r="R246" s="84"/>
      <c r="S246" s="84"/>
      <c r="T246" s="84"/>
      <c r="U246" s="84"/>
      <c r="V246" s="84"/>
      <c r="W246" s="84"/>
      <c r="X246" s="84"/>
      <c r="Y246" s="84"/>
      <c r="Z246" s="84"/>
    </row>
    <row r="247" spans="1:26" ht="12.75" customHeight="1" x14ac:dyDescent="0.2">
      <c r="A247" s="453">
        <f t="shared" si="12"/>
        <v>2013.1</v>
      </c>
      <c r="B247" s="85">
        <v>169.75344903873744</v>
      </c>
      <c r="C247" s="101">
        <f t="shared" si="13"/>
        <v>-2.5602015967176595E-3</v>
      </c>
      <c r="D247" s="101">
        <f t="shared" si="15"/>
        <v>4.7905783267576663E-2</v>
      </c>
      <c r="E247" s="1245">
        <v>1</v>
      </c>
      <c r="F247" s="85">
        <v>147.22936022308107</v>
      </c>
      <c r="G247" s="101">
        <f t="shared" si="14"/>
        <v>-1.8476655016637089E-3</v>
      </c>
      <c r="H247" s="101">
        <f t="shared" si="16"/>
        <v>2.1894198359205586E-2</v>
      </c>
      <c r="I247" s="98">
        <v>1</v>
      </c>
      <c r="J247" s="84"/>
      <c r="K247" s="84"/>
      <c r="L247" s="84"/>
      <c r="M247" s="84"/>
      <c r="N247" s="84"/>
      <c r="O247" s="84"/>
      <c r="P247" s="84"/>
      <c r="Q247" s="84"/>
      <c r="R247" s="84"/>
      <c r="S247" s="84"/>
      <c r="T247" s="84"/>
      <c r="U247" s="84"/>
      <c r="V247" s="84"/>
      <c r="W247" s="84"/>
      <c r="X247" s="84"/>
      <c r="Y247" s="84"/>
      <c r="Z247" s="84"/>
    </row>
    <row r="248" spans="1:26" ht="12.75" customHeight="1" x14ac:dyDescent="0.2">
      <c r="A248" s="453">
        <f t="shared" si="12"/>
        <v>2013.11</v>
      </c>
      <c r="B248" s="85">
        <v>169.09502060779104</v>
      </c>
      <c r="C248" s="101">
        <f t="shared" si="13"/>
        <v>-3.8787337439968317E-3</v>
      </c>
      <c r="D248" s="101">
        <f t="shared" si="15"/>
        <v>3.7355318563978557E-2</v>
      </c>
      <c r="E248" s="1245">
        <v>1</v>
      </c>
      <c r="F248" s="85">
        <v>146.93690481529418</v>
      </c>
      <c r="G248" s="101">
        <f t="shared" si="14"/>
        <v>-1.9863932529745609E-3</v>
      </c>
      <c r="H248" s="101">
        <f t="shared" si="16"/>
        <v>1.7119735364979682E-2</v>
      </c>
      <c r="I248" s="98">
        <v>1</v>
      </c>
      <c r="J248" s="84"/>
      <c r="K248" s="84"/>
      <c r="L248" s="84"/>
      <c r="M248" s="84"/>
      <c r="N248" s="84"/>
      <c r="O248" s="84"/>
      <c r="P248" s="84"/>
      <c r="Q248" s="84"/>
      <c r="R248" s="84"/>
      <c r="S248" s="84"/>
      <c r="T248" s="84"/>
      <c r="U248" s="84"/>
      <c r="V248" s="84"/>
      <c r="W248" s="84"/>
      <c r="X248" s="84"/>
      <c r="Y248" s="84"/>
      <c r="Z248" s="84"/>
    </row>
    <row r="249" spans="1:26" ht="12.75" customHeight="1" x14ac:dyDescent="0.2">
      <c r="A249" s="453">
        <f t="shared" si="12"/>
        <v>2013.12</v>
      </c>
      <c r="B249" s="85">
        <v>168.69801021095753</v>
      </c>
      <c r="C249" s="101">
        <f t="shared" si="13"/>
        <v>-2.3478538599569498E-3</v>
      </c>
      <c r="D249" s="101">
        <f t="shared" si="15"/>
        <v>3.0023266902994949E-2</v>
      </c>
      <c r="E249" s="1245">
        <v>1</v>
      </c>
      <c r="F249" s="85">
        <v>146.54564987878007</v>
      </c>
      <c r="G249" s="101">
        <f t="shared" si="14"/>
        <v>-2.6627411065037743E-3</v>
      </c>
      <c r="H249" s="101">
        <f t="shared" si="16"/>
        <v>9.8910878913509581E-3</v>
      </c>
      <c r="I249" s="98">
        <v>1</v>
      </c>
      <c r="J249" s="84"/>
      <c r="K249" s="84"/>
      <c r="L249" s="84"/>
      <c r="M249" s="84"/>
      <c r="N249" s="84"/>
      <c r="O249" s="84"/>
      <c r="P249" s="84"/>
      <c r="Q249" s="84"/>
      <c r="R249" s="84"/>
      <c r="S249" s="84"/>
      <c r="T249" s="84"/>
      <c r="U249" s="84"/>
      <c r="V249" s="84"/>
      <c r="W249" s="84"/>
      <c r="X249" s="84"/>
      <c r="Y249" s="84"/>
      <c r="Z249" s="84"/>
    </row>
    <row r="250" spans="1:26" ht="12.75" customHeight="1" x14ac:dyDescent="0.2">
      <c r="A250" s="453">
        <f t="shared" si="12"/>
        <v>2014.01</v>
      </c>
      <c r="B250" s="85">
        <v>167.92922001562354</v>
      </c>
      <c r="C250" s="101">
        <f t="shared" si="13"/>
        <v>-4.5571977664266017E-3</v>
      </c>
      <c r="D250" s="101">
        <f t="shared" si="15"/>
        <v>1.9879938341723191E-2</v>
      </c>
      <c r="E250" s="1245">
        <v>1</v>
      </c>
      <c r="F250" s="85">
        <v>145.99932848218523</v>
      </c>
      <c r="G250" s="101">
        <f t="shared" si="14"/>
        <v>-3.7279946354378257E-3</v>
      </c>
      <c r="H250" s="101">
        <f t="shared" si="16"/>
        <v>2.9418107043748254E-3</v>
      </c>
      <c r="I250" s="98">
        <v>1</v>
      </c>
      <c r="J250" s="84"/>
      <c r="K250" s="84"/>
      <c r="L250" s="84"/>
      <c r="M250" s="84"/>
      <c r="N250" s="84"/>
      <c r="O250" s="84"/>
      <c r="P250" s="84"/>
      <c r="Q250" s="84"/>
      <c r="R250" s="84"/>
      <c r="S250" s="84"/>
      <c r="T250" s="84"/>
      <c r="U250" s="84"/>
      <c r="V250" s="84"/>
      <c r="W250" s="84"/>
      <c r="X250" s="84"/>
      <c r="Y250" s="84"/>
      <c r="Z250" s="84"/>
    </row>
    <row r="251" spans="1:26" ht="12.75" customHeight="1" x14ac:dyDescent="0.2">
      <c r="A251" s="453">
        <f t="shared" si="12"/>
        <v>2014.02</v>
      </c>
      <c r="B251" s="85">
        <v>166.78096965894613</v>
      </c>
      <c r="C251" s="101">
        <f t="shared" si="13"/>
        <v>-6.8377043409751925E-3</v>
      </c>
      <c r="D251" s="101">
        <f t="shared" si="15"/>
        <v>4.3530437802778987E-3</v>
      </c>
      <c r="E251" s="1245">
        <v>1</v>
      </c>
      <c r="F251" s="85">
        <v>145.19071896075874</v>
      </c>
      <c r="G251" s="101">
        <f t="shared" si="14"/>
        <v>-5.5384468533713482E-3</v>
      </c>
      <c r="H251" s="101">
        <f t="shared" si="16"/>
        <v>-8.9837872739156888E-3</v>
      </c>
      <c r="I251" s="98">
        <v>1</v>
      </c>
      <c r="J251" s="84"/>
      <c r="K251" s="84"/>
      <c r="L251" s="84"/>
      <c r="M251" s="84"/>
      <c r="N251" s="84"/>
      <c r="O251" s="84"/>
      <c r="P251" s="84"/>
      <c r="Q251" s="84"/>
      <c r="R251" s="84"/>
      <c r="S251" s="84"/>
      <c r="T251" s="84"/>
      <c r="U251" s="84"/>
      <c r="V251" s="84"/>
      <c r="W251" s="84"/>
      <c r="X251" s="84"/>
      <c r="Y251" s="84"/>
      <c r="Z251" s="84"/>
    </row>
    <row r="252" spans="1:26" ht="12.75" customHeight="1" x14ac:dyDescent="0.2">
      <c r="A252" s="453">
        <f t="shared" si="12"/>
        <v>2014.03</v>
      </c>
      <c r="B252" s="85">
        <v>165.5538720975822</v>
      </c>
      <c r="C252" s="101">
        <f t="shared" si="13"/>
        <v>-7.3575394355438473E-3</v>
      </c>
      <c r="D252" s="101">
        <f t="shared" si="15"/>
        <v>-7.3408893119033536E-3</v>
      </c>
      <c r="E252" s="1245">
        <v>1</v>
      </c>
      <c r="F252" s="85">
        <v>144.43625394888977</v>
      </c>
      <c r="G252" s="101">
        <f t="shared" si="14"/>
        <v>-5.1963721735746038E-3</v>
      </c>
      <c r="H252" s="101">
        <f t="shared" si="16"/>
        <v>-2.0684148441362349E-2</v>
      </c>
      <c r="I252" s="98">
        <v>1</v>
      </c>
      <c r="J252" s="84"/>
      <c r="K252" s="84"/>
      <c r="L252" s="84"/>
      <c r="M252" s="84"/>
      <c r="N252" s="84"/>
      <c r="O252" s="84"/>
      <c r="P252" s="84"/>
      <c r="Q252" s="84"/>
      <c r="R252" s="84"/>
      <c r="S252" s="84"/>
      <c r="T252" s="84"/>
      <c r="U252" s="84"/>
      <c r="V252" s="84"/>
      <c r="W252" s="84"/>
      <c r="X252" s="84"/>
      <c r="Y252" s="84"/>
      <c r="Z252" s="84"/>
    </row>
    <row r="253" spans="1:26" ht="12.75" customHeight="1" x14ac:dyDescent="0.2">
      <c r="A253" s="453">
        <f t="shared" si="12"/>
        <v>2014.04</v>
      </c>
      <c r="B253" s="85">
        <v>165.22894695889681</v>
      </c>
      <c r="C253" s="101">
        <f t="shared" si="13"/>
        <v>-1.9626550232172413E-3</v>
      </c>
      <c r="D253" s="101">
        <f t="shared" si="15"/>
        <v>-1.6352955665138946E-2</v>
      </c>
      <c r="E253" s="1245">
        <v>0</v>
      </c>
      <c r="F253" s="85">
        <v>143.86617077735562</v>
      </c>
      <c r="G253" s="101">
        <f t="shared" si="14"/>
        <v>-3.9469534548844942E-3</v>
      </c>
      <c r="H253" s="101">
        <f t="shared" si="16"/>
        <v>-2.7743156538567515E-2</v>
      </c>
      <c r="I253" s="98">
        <v>1</v>
      </c>
      <c r="J253" s="84"/>
      <c r="K253" s="84"/>
      <c r="L253" s="84"/>
      <c r="M253" s="84"/>
      <c r="N253" s="84"/>
      <c r="O253" s="84"/>
      <c r="P253" s="84"/>
      <c r="Q253" s="84"/>
      <c r="R253" s="84"/>
      <c r="S253" s="84"/>
      <c r="T253" s="84"/>
      <c r="U253" s="84"/>
      <c r="V253" s="84"/>
      <c r="W253" s="84"/>
      <c r="X253" s="84"/>
      <c r="Y253" s="84"/>
      <c r="Z253" s="84"/>
    </row>
    <row r="254" spans="1:26" ht="12.75" customHeight="1" x14ac:dyDescent="0.2">
      <c r="A254" s="453">
        <f t="shared" si="12"/>
        <v>2014.05</v>
      </c>
      <c r="B254" s="85">
        <v>165.4158083400653</v>
      </c>
      <c r="C254" s="101">
        <f t="shared" si="13"/>
        <v>1.1309239973245067E-3</v>
      </c>
      <c r="D254" s="101">
        <f t="shared" si="15"/>
        <v>-1.9013217950984651E-2</v>
      </c>
      <c r="E254" s="1245">
        <v>0</v>
      </c>
      <c r="F254" s="85">
        <v>143.66704902741989</v>
      </c>
      <c r="G254" s="101">
        <f t="shared" si="14"/>
        <v>-1.3840762485010094E-3</v>
      </c>
      <c r="H254" s="101">
        <f t="shared" si="16"/>
        <v>-2.9489647513293527E-2</v>
      </c>
      <c r="I254" s="98">
        <v>1</v>
      </c>
      <c r="J254" s="84"/>
      <c r="K254" s="84"/>
      <c r="L254" s="84"/>
      <c r="M254" s="84"/>
      <c r="N254" s="84"/>
      <c r="O254" s="84"/>
      <c r="P254" s="84"/>
      <c r="Q254" s="84"/>
      <c r="R254" s="84"/>
      <c r="S254" s="84"/>
      <c r="T254" s="84"/>
      <c r="U254" s="84"/>
      <c r="V254" s="84"/>
      <c r="W254" s="84"/>
      <c r="X254" s="84"/>
      <c r="Y254" s="84"/>
      <c r="Z254" s="84"/>
    </row>
    <row r="255" spans="1:26" ht="12.75" customHeight="1" x14ac:dyDescent="0.2">
      <c r="A255" s="453">
        <f t="shared" si="12"/>
        <v>2014.06</v>
      </c>
      <c r="B255" s="85">
        <v>165.75111170081101</v>
      </c>
      <c r="C255" s="101">
        <f t="shared" si="13"/>
        <v>2.0270333537675267E-3</v>
      </c>
      <c r="D255" s="101">
        <f t="shared" si="15"/>
        <v>-2.0872416115205406E-2</v>
      </c>
      <c r="E255" s="1245">
        <v>0</v>
      </c>
      <c r="F255" s="85">
        <v>143.70421595442613</v>
      </c>
      <c r="G255" s="101">
        <f t="shared" si="14"/>
        <v>2.587018196438251E-4</v>
      </c>
      <c r="H255" s="101">
        <f t="shared" si="16"/>
        <v>-2.6501981638961336E-2</v>
      </c>
      <c r="I255" s="98">
        <v>1</v>
      </c>
      <c r="J255" s="84"/>
      <c r="K255" s="84"/>
      <c r="L255" s="84"/>
      <c r="M255" s="84"/>
      <c r="N255" s="84"/>
      <c r="O255" s="84"/>
      <c r="P255" s="84"/>
      <c r="Q255" s="84"/>
      <c r="R255" s="84"/>
      <c r="S255" s="84"/>
      <c r="T255" s="84"/>
      <c r="U255" s="84"/>
      <c r="V255" s="84"/>
      <c r="W255" s="84"/>
      <c r="X255" s="84"/>
      <c r="Y255" s="84"/>
      <c r="Z255" s="84"/>
    </row>
    <row r="256" spans="1:26" ht="12.75" customHeight="1" x14ac:dyDescent="0.2">
      <c r="A256" s="453">
        <f t="shared" si="12"/>
        <v>2014.07</v>
      </c>
      <c r="B256" s="85">
        <v>166.30591683121389</v>
      </c>
      <c r="C256" s="101">
        <f t="shared" si="13"/>
        <v>3.3472181556424285E-3</v>
      </c>
      <c r="D256" s="101">
        <f t="shared" si="15"/>
        <v>-1.8257490804236332E-2</v>
      </c>
      <c r="E256" s="1245">
        <v>0</v>
      </c>
      <c r="F256" s="85">
        <v>143.23428669380189</v>
      </c>
      <c r="G256" s="101">
        <f t="shared" si="14"/>
        <v>-3.2701146414053639E-3</v>
      </c>
      <c r="H256" s="101">
        <f t="shared" si="16"/>
        <v>-2.7851099944202762E-2</v>
      </c>
      <c r="I256" s="98">
        <v>1</v>
      </c>
      <c r="J256" s="84"/>
      <c r="K256" s="84"/>
      <c r="L256" s="84"/>
      <c r="M256" s="84"/>
      <c r="N256" s="84"/>
      <c r="O256" s="84"/>
      <c r="P256" s="84"/>
      <c r="Q256" s="84"/>
      <c r="R256" s="84"/>
      <c r="S256" s="84"/>
      <c r="T256" s="84"/>
      <c r="U256" s="84"/>
      <c r="V256" s="84"/>
      <c r="W256" s="84"/>
      <c r="X256" s="84"/>
      <c r="Y256" s="84"/>
      <c r="Z256" s="84"/>
    </row>
    <row r="257" spans="1:26" ht="12.75" customHeight="1" x14ac:dyDescent="0.2">
      <c r="A257" s="453">
        <f t="shared" si="12"/>
        <v>2014.08</v>
      </c>
      <c r="B257" s="85">
        <v>167.2536296240651</v>
      </c>
      <c r="C257" s="101">
        <f t="shared" si="13"/>
        <v>5.698611395847486E-3</v>
      </c>
      <c r="D257" s="101">
        <f t="shared" si="15"/>
        <v>-1.5964080852445717E-2</v>
      </c>
      <c r="E257" s="1245">
        <v>0</v>
      </c>
      <c r="F257" s="85">
        <v>142.64718783510773</v>
      </c>
      <c r="G257" s="101">
        <f t="shared" si="14"/>
        <v>-4.0988709634113274E-3</v>
      </c>
      <c r="H257" s="101">
        <f t="shared" si="16"/>
        <v>-3.3208355178153792E-2</v>
      </c>
      <c r="I257" s="98">
        <v>1</v>
      </c>
      <c r="J257" s="84"/>
      <c r="K257" s="84"/>
      <c r="L257" s="84"/>
      <c r="M257" s="84"/>
      <c r="N257" s="84"/>
      <c r="O257" s="84"/>
      <c r="P257" s="84"/>
      <c r="Q257" s="84"/>
      <c r="R257" s="84"/>
      <c r="S257" s="84"/>
      <c r="T257" s="84"/>
      <c r="U257" s="84"/>
      <c r="V257" s="84"/>
      <c r="W257" s="84"/>
      <c r="X257" s="84"/>
      <c r="Y257" s="84"/>
      <c r="Z257" s="84"/>
    </row>
    <row r="258" spans="1:26" ht="12.75" customHeight="1" x14ac:dyDescent="0.2">
      <c r="A258" s="453">
        <f t="shared" si="12"/>
        <v>2014.09</v>
      </c>
      <c r="B258" s="85">
        <v>167.29423612799752</v>
      </c>
      <c r="C258" s="101">
        <f t="shared" si="13"/>
        <v>2.4278399233357284E-4</v>
      </c>
      <c r="D258" s="101">
        <f t="shared" si="15"/>
        <v>-1.7010080782143944E-2</v>
      </c>
      <c r="E258" s="1245">
        <v>0</v>
      </c>
      <c r="F258" s="85">
        <v>142.99712143445223</v>
      </c>
      <c r="G258" s="101">
        <f t="shared" si="14"/>
        <v>2.4531405396439609E-3</v>
      </c>
      <c r="H258" s="101">
        <f t="shared" si="16"/>
        <v>-3.0540441321809109E-2</v>
      </c>
      <c r="I258" s="98">
        <v>0</v>
      </c>
      <c r="J258" s="84"/>
      <c r="K258" s="84"/>
      <c r="L258" s="84"/>
      <c r="M258" s="84"/>
      <c r="N258" s="84"/>
      <c r="O258" s="84"/>
      <c r="P258" s="84"/>
      <c r="Q258" s="84"/>
      <c r="R258" s="84"/>
      <c r="S258" s="84"/>
      <c r="T258" s="84"/>
      <c r="U258" s="84"/>
      <c r="V258" s="84"/>
      <c r="W258" s="84"/>
      <c r="X258" s="84"/>
      <c r="Y258" s="84"/>
      <c r="Z258" s="84"/>
    </row>
    <row r="259" spans="1:26" ht="12.75" customHeight="1" x14ac:dyDescent="0.2">
      <c r="A259" s="453">
        <f t="shared" si="12"/>
        <v>2014.1</v>
      </c>
      <c r="B259" s="85">
        <v>167.92292447127369</v>
      </c>
      <c r="C259" s="101">
        <f t="shared" si="13"/>
        <v>3.7579796998812309E-3</v>
      </c>
      <c r="D259" s="101">
        <f t="shared" si="15"/>
        <v>-1.078343078052002E-2</v>
      </c>
      <c r="E259" s="1245">
        <v>0</v>
      </c>
      <c r="F259" s="85">
        <v>143.77682110898269</v>
      </c>
      <c r="G259" s="101">
        <f t="shared" si="14"/>
        <v>5.4525550354374008E-3</v>
      </c>
      <c r="H259" s="101">
        <f t="shared" si="16"/>
        <v>-2.3450072111072973E-2</v>
      </c>
      <c r="I259" s="98">
        <v>0</v>
      </c>
      <c r="J259" s="84"/>
      <c r="K259" s="84"/>
      <c r="L259" s="84"/>
      <c r="M259" s="84"/>
      <c r="N259" s="84"/>
      <c r="O259" s="84"/>
      <c r="P259" s="84"/>
      <c r="Q259" s="84"/>
      <c r="R259" s="84"/>
      <c r="S259" s="84"/>
      <c r="T259" s="84"/>
      <c r="U259" s="84"/>
      <c r="V259" s="84"/>
      <c r="W259" s="84"/>
      <c r="X259" s="84"/>
      <c r="Y259" s="84"/>
      <c r="Z259" s="84"/>
    </row>
    <row r="260" spans="1:26" ht="12.75" customHeight="1" x14ac:dyDescent="0.2">
      <c r="A260" s="453">
        <f t="shared" si="12"/>
        <v>2014.11</v>
      </c>
      <c r="B260" s="85">
        <v>168.0897589919245</v>
      </c>
      <c r="C260" s="101">
        <f t="shared" si="13"/>
        <v>9.9351843219808167E-4</v>
      </c>
      <c r="D260" s="101">
        <f t="shared" si="15"/>
        <v>-5.9449510237099545E-3</v>
      </c>
      <c r="E260" s="1245">
        <v>0</v>
      </c>
      <c r="F260" s="85">
        <v>144.07111180552295</v>
      </c>
      <c r="G260" s="101">
        <f t="shared" si="14"/>
        <v>2.046857722060702E-3</v>
      </c>
      <c r="H260" s="101">
        <f t="shared" si="16"/>
        <v>-1.9503561840870764E-2</v>
      </c>
      <c r="I260" s="98">
        <v>0</v>
      </c>
      <c r="J260" s="84"/>
      <c r="K260" s="84"/>
      <c r="L260" s="84"/>
      <c r="M260" s="84"/>
      <c r="N260" s="84"/>
      <c r="O260" s="84"/>
      <c r="P260" s="84"/>
      <c r="Q260" s="84"/>
      <c r="R260" s="84"/>
      <c r="S260" s="84"/>
      <c r="T260" s="84"/>
      <c r="U260" s="84"/>
      <c r="V260" s="84"/>
      <c r="W260" s="84"/>
      <c r="X260" s="84"/>
      <c r="Y260" s="84"/>
      <c r="Z260" s="84"/>
    </row>
    <row r="261" spans="1:26" ht="12.75" customHeight="1" x14ac:dyDescent="0.2">
      <c r="A261" s="453">
        <f t="shared" si="12"/>
        <v>2014.12</v>
      </c>
      <c r="B261" s="85">
        <v>167.85670979778925</v>
      </c>
      <c r="C261" s="101">
        <f t="shared" si="13"/>
        <v>-1.3864568283808998E-3</v>
      </c>
      <c r="D261" s="101">
        <f t="shared" si="15"/>
        <v>-4.9870203692161663E-3</v>
      </c>
      <c r="E261" s="1245">
        <v>0</v>
      </c>
      <c r="F261" s="85">
        <v>144.10976008399277</v>
      </c>
      <c r="G261" s="101">
        <f t="shared" si="14"/>
        <v>2.6825834815502603E-4</v>
      </c>
      <c r="H261" s="101">
        <f t="shared" si="16"/>
        <v>-1.6622054607572601E-2</v>
      </c>
      <c r="I261" s="98">
        <v>0</v>
      </c>
      <c r="J261" s="84"/>
      <c r="K261" s="84"/>
      <c r="L261" s="84"/>
      <c r="M261" s="84"/>
      <c r="N261" s="84"/>
      <c r="O261" s="84"/>
      <c r="P261" s="84"/>
      <c r="Q261" s="84"/>
      <c r="R261" s="84"/>
      <c r="S261" s="84"/>
      <c r="T261" s="84"/>
      <c r="U261" s="84"/>
      <c r="V261" s="84"/>
      <c r="W261" s="84"/>
      <c r="X261" s="84"/>
      <c r="Y261" s="84"/>
      <c r="Z261" s="84"/>
    </row>
    <row r="262" spans="1:26" ht="12.75" customHeight="1" x14ac:dyDescent="0.2">
      <c r="A262" s="453">
        <f t="shared" si="12"/>
        <v>2015.01</v>
      </c>
      <c r="B262" s="85">
        <v>168.37418850173017</v>
      </c>
      <c r="C262" s="101">
        <f t="shared" si="13"/>
        <v>3.0828598068215474E-3</v>
      </c>
      <c r="D262" s="101">
        <f t="shared" si="15"/>
        <v>2.6497383008461384E-3</v>
      </c>
      <c r="E262" s="1245">
        <v>0</v>
      </c>
      <c r="F262" s="85">
        <v>144.76616803646732</v>
      </c>
      <c r="G262" s="101">
        <f t="shared" si="14"/>
        <v>4.554916697466993E-3</v>
      </c>
      <c r="H262" s="101">
        <f t="shared" si="16"/>
        <v>-8.4463432711499031E-3</v>
      </c>
      <c r="I262" s="98">
        <v>0</v>
      </c>
      <c r="J262" s="84"/>
      <c r="K262" s="84"/>
      <c r="L262" s="84"/>
      <c r="M262" s="84"/>
      <c r="N262" s="84"/>
      <c r="O262" s="84"/>
      <c r="P262" s="84"/>
      <c r="Q262" s="84"/>
      <c r="R262" s="84"/>
      <c r="S262" s="84"/>
      <c r="T262" s="84"/>
      <c r="U262" s="84"/>
      <c r="V262" s="84"/>
      <c r="W262" s="84"/>
      <c r="X262" s="84"/>
      <c r="Y262" s="84"/>
      <c r="Z262" s="84"/>
    </row>
    <row r="263" spans="1:26" ht="12.75" customHeight="1" x14ac:dyDescent="0.2">
      <c r="A263" s="453">
        <f t="shared" si="12"/>
        <v>2015.02</v>
      </c>
      <c r="B263" s="85">
        <v>169.31278825264809</v>
      </c>
      <c r="C263" s="101">
        <f t="shared" si="13"/>
        <v>5.5744871542959817E-3</v>
      </c>
      <c r="D263" s="101">
        <f t="shared" si="15"/>
        <v>1.5180500502421479E-2</v>
      </c>
      <c r="E263" s="1245">
        <v>0</v>
      </c>
      <c r="F263" s="85">
        <v>145.80627576846885</v>
      </c>
      <c r="G263" s="101">
        <f t="shared" si="14"/>
        <v>7.1847431351468316E-3</v>
      </c>
      <c r="H263" s="101">
        <f t="shared" si="16"/>
        <v>4.2396429476767583E-3</v>
      </c>
      <c r="I263" s="98">
        <v>0</v>
      </c>
      <c r="J263" s="84"/>
      <c r="K263" s="84"/>
      <c r="L263" s="84"/>
      <c r="M263" s="84"/>
      <c r="N263" s="84"/>
      <c r="O263" s="84"/>
      <c r="P263" s="84"/>
      <c r="Q263" s="84"/>
      <c r="R263" s="84"/>
      <c r="S263" s="84"/>
      <c r="T263" s="84"/>
      <c r="U263" s="84"/>
      <c r="V263" s="84"/>
      <c r="W263" s="84"/>
      <c r="X263" s="84"/>
      <c r="Y263" s="84"/>
      <c r="Z263" s="84"/>
    </row>
    <row r="264" spans="1:26" ht="12.75" customHeight="1" x14ac:dyDescent="0.2">
      <c r="A264" s="453">
        <f t="shared" si="12"/>
        <v>2015.03</v>
      </c>
      <c r="B264" s="85">
        <v>170.07238679038855</v>
      </c>
      <c r="C264" s="101">
        <f t="shared" si="13"/>
        <v>4.4863624631057419E-3</v>
      </c>
      <c r="D264" s="101">
        <f t="shared" si="15"/>
        <v>2.7293319301785912E-2</v>
      </c>
      <c r="E264" s="1245">
        <v>0</v>
      </c>
      <c r="F264" s="85">
        <v>146.71148872683807</v>
      </c>
      <c r="G264" s="101">
        <f t="shared" si="14"/>
        <v>6.2083264495873536E-3</v>
      </c>
      <c r="H264" s="101">
        <f t="shared" si="16"/>
        <v>1.575251860764415E-2</v>
      </c>
      <c r="I264" s="98">
        <v>0</v>
      </c>
      <c r="J264" s="84"/>
      <c r="K264" s="84"/>
      <c r="L264" s="84"/>
      <c r="M264" s="84"/>
      <c r="N264" s="84"/>
      <c r="O264" s="84"/>
      <c r="P264" s="84"/>
      <c r="Q264" s="84"/>
      <c r="R264" s="84"/>
      <c r="S264" s="84"/>
      <c r="T264" s="84"/>
      <c r="U264" s="84"/>
      <c r="V264" s="84"/>
      <c r="W264" s="84"/>
      <c r="X264" s="84"/>
      <c r="Y264" s="84"/>
      <c r="Z264" s="84"/>
    </row>
    <row r="265" spans="1:26" ht="12.75" customHeight="1" x14ac:dyDescent="0.2">
      <c r="A265" s="453">
        <f t="shared" si="12"/>
        <v>2015.04</v>
      </c>
      <c r="B265" s="85">
        <v>171.1702023558399</v>
      </c>
      <c r="C265" s="101">
        <f t="shared" si="13"/>
        <v>6.4549900555250783E-3</v>
      </c>
      <c r="D265" s="101">
        <f t="shared" si="15"/>
        <v>3.5957715075319419E-2</v>
      </c>
      <c r="E265" s="1245">
        <v>0</v>
      </c>
      <c r="F265" s="85">
        <v>147.51356660356831</v>
      </c>
      <c r="G265" s="101">
        <f t="shared" si="14"/>
        <v>5.4670420407472164E-3</v>
      </c>
      <c r="H265" s="101">
        <f t="shared" si="16"/>
        <v>2.5352699710464499E-2</v>
      </c>
      <c r="I265" s="98">
        <v>0</v>
      </c>
      <c r="J265" s="84"/>
      <c r="K265" s="84"/>
      <c r="L265" s="84"/>
      <c r="M265" s="84"/>
      <c r="N265" s="84"/>
      <c r="O265" s="84"/>
      <c r="P265" s="84"/>
      <c r="Q265" s="84"/>
      <c r="R265" s="84"/>
      <c r="S265" s="84"/>
      <c r="T265" s="84"/>
      <c r="U265" s="84"/>
      <c r="V265" s="84"/>
      <c r="W265" s="84"/>
      <c r="X265" s="84"/>
      <c r="Y265" s="84"/>
      <c r="Z265" s="84"/>
    </row>
    <row r="266" spans="1:26" ht="12.75" customHeight="1" x14ac:dyDescent="0.2">
      <c r="A266" s="453">
        <f t="shared" si="12"/>
        <v>2015.05</v>
      </c>
      <c r="B266" s="85">
        <v>172.26351356327703</v>
      </c>
      <c r="C266" s="101">
        <f t="shared" si="13"/>
        <v>6.3872753107125924E-3</v>
      </c>
      <c r="D266" s="101">
        <f t="shared" si="15"/>
        <v>4.1396921442562906E-2</v>
      </c>
      <c r="E266" s="1245">
        <v>0</v>
      </c>
      <c r="F266" s="85">
        <v>148.05201447087879</v>
      </c>
      <c r="G266" s="101">
        <f t="shared" si="14"/>
        <v>3.6501582851529157E-3</v>
      </c>
      <c r="H266" s="101">
        <f t="shared" si="16"/>
        <v>3.0521719998731101E-2</v>
      </c>
      <c r="I266" s="98">
        <v>0</v>
      </c>
      <c r="J266" s="84"/>
      <c r="K266" s="84"/>
      <c r="L266" s="84"/>
      <c r="M266" s="84"/>
      <c r="N266" s="84"/>
      <c r="O266" s="84"/>
      <c r="P266" s="84"/>
      <c r="Q266" s="84"/>
      <c r="R266" s="84"/>
      <c r="S266" s="84"/>
      <c r="T266" s="84"/>
      <c r="U266" s="84"/>
      <c r="V266" s="84"/>
      <c r="W266" s="84"/>
      <c r="X266" s="84"/>
      <c r="Y266" s="84"/>
      <c r="Z266" s="84"/>
    </row>
    <row r="267" spans="1:26" ht="12.75" customHeight="1" x14ac:dyDescent="0.2">
      <c r="A267" s="453">
        <f t="shared" si="12"/>
        <v>2015.06</v>
      </c>
      <c r="B267" s="85">
        <v>173.0948336833118</v>
      </c>
      <c r="C267" s="101">
        <f t="shared" si="13"/>
        <v>4.8258630213611209E-3</v>
      </c>
      <c r="D267" s="101">
        <f t="shared" si="15"/>
        <v>4.4305717814771439E-2</v>
      </c>
      <c r="E267" s="1245">
        <v>0</v>
      </c>
      <c r="F267" s="85">
        <v>148.41388170406248</v>
      </c>
      <c r="G267" s="101">
        <f t="shared" si="14"/>
        <v>2.4441898644673721E-3</v>
      </c>
      <c r="H267" s="101">
        <f t="shared" si="16"/>
        <v>3.2773330402011025E-2</v>
      </c>
      <c r="I267" s="98">
        <v>0</v>
      </c>
      <c r="J267" s="84"/>
      <c r="K267" s="84"/>
      <c r="L267" s="84"/>
      <c r="M267" s="84"/>
      <c r="N267" s="84"/>
      <c r="O267" s="84"/>
      <c r="P267" s="84"/>
      <c r="Q267" s="84"/>
      <c r="R267" s="84"/>
      <c r="S267" s="84"/>
      <c r="T267" s="84"/>
      <c r="U267" s="84"/>
      <c r="V267" s="84"/>
      <c r="W267" s="84"/>
      <c r="X267" s="84"/>
      <c r="Y267" s="84"/>
      <c r="Z267" s="84"/>
    </row>
    <row r="268" spans="1:26" ht="12.75" customHeight="1" x14ac:dyDescent="0.2">
      <c r="A268" s="453">
        <f t="shared" si="12"/>
        <v>2015.07</v>
      </c>
      <c r="B268" s="85">
        <v>173.38760113879965</v>
      </c>
      <c r="C268" s="101">
        <f t="shared" si="13"/>
        <v>1.6913702694529853E-3</v>
      </c>
      <c r="D268" s="101">
        <f t="shared" si="15"/>
        <v>4.2582275138010051E-2</v>
      </c>
      <c r="E268" s="1245">
        <v>0</v>
      </c>
      <c r="F268" s="85">
        <v>148.53012294149889</v>
      </c>
      <c r="G268" s="101">
        <f t="shared" si="14"/>
        <v>7.8322348355652771E-4</v>
      </c>
      <c r="H268" s="101">
        <f t="shared" si="16"/>
        <v>3.697324411590186E-2</v>
      </c>
      <c r="I268" s="98">
        <v>0</v>
      </c>
      <c r="J268" s="84"/>
      <c r="K268" s="84"/>
      <c r="L268" s="84"/>
      <c r="M268" s="84"/>
      <c r="N268" s="84"/>
      <c r="O268" s="84"/>
      <c r="P268" s="84"/>
      <c r="Q268" s="84"/>
      <c r="R268" s="84"/>
      <c r="S268" s="84"/>
      <c r="T268" s="84"/>
      <c r="U268" s="84"/>
      <c r="V268" s="84"/>
      <c r="W268" s="84"/>
      <c r="X268" s="84"/>
      <c r="Y268" s="84"/>
      <c r="Z268" s="84"/>
    </row>
    <row r="269" spans="1:26" ht="12.75" customHeight="1" x14ac:dyDescent="0.2">
      <c r="A269" s="453">
        <f t="shared" si="12"/>
        <v>2015.08</v>
      </c>
      <c r="B269" s="85">
        <v>172.37878768960064</v>
      </c>
      <c r="C269" s="101">
        <f t="shared" ref="C269:C332" si="17">B269/B268-1</f>
        <v>-5.8182559916233334E-3</v>
      </c>
      <c r="D269" s="101">
        <f t="shared" si="15"/>
        <v>3.0643030450551834E-2</v>
      </c>
      <c r="E269" s="1245">
        <v>1</v>
      </c>
      <c r="F269" s="85">
        <v>148.52121833772543</v>
      </c>
      <c r="G269" s="101">
        <f t="shared" ref="G269:G332" si="18">F269/F268-1</f>
        <v>-5.995150072668487E-5</v>
      </c>
      <c r="H269" s="101">
        <f t="shared" si="16"/>
        <v>4.1178733291312719E-2</v>
      </c>
      <c r="I269" s="98">
        <v>1</v>
      </c>
      <c r="J269" s="84"/>
      <c r="K269" s="84"/>
      <c r="L269" s="84"/>
      <c r="M269" s="84"/>
      <c r="N269" s="84"/>
      <c r="O269" s="84"/>
      <c r="P269" s="84"/>
      <c r="Q269" s="84"/>
      <c r="R269" s="84"/>
      <c r="S269" s="84"/>
      <c r="T269" s="84"/>
      <c r="U269" s="84"/>
      <c r="V269" s="84"/>
      <c r="W269" s="84"/>
      <c r="X269" s="84"/>
      <c r="Y269" s="84"/>
      <c r="Z269" s="84"/>
    </row>
    <row r="270" spans="1:26" ht="12.75" customHeight="1" x14ac:dyDescent="0.2">
      <c r="A270" s="453">
        <f t="shared" si="12"/>
        <v>2015.09</v>
      </c>
      <c r="B270" s="85">
        <v>171.95368476034625</v>
      </c>
      <c r="C270" s="101">
        <f t="shared" si="17"/>
        <v>-2.4660976849417704E-3</v>
      </c>
      <c r="D270" s="101">
        <f t="shared" si="15"/>
        <v>2.7851818091232827E-2</v>
      </c>
      <c r="E270" s="1245">
        <v>1</v>
      </c>
      <c r="F270" s="85">
        <v>148.18035917036491</v>
      </c>
      <c r="G270" s="101">
        <f t="shared" si="18"/>
        <v>-2.2950200057303416E-3</v>
      </c>
      <c r="H270" s="101">
        <f t="shared" si="16"/>
        <v>3.6247147382533873E-2</v>
      </c>
      <c r="I270" s="98">
        <v>1</v>
      </c>
      <c r="J270" s="84"/>
      <c r="K270" s="84"/>
      <c r="L270" s="84"/>
      <c r="M270" s="84"/>
      <c r="N270" s="84"/>
      <c r="O270" s="84"/>
      <c r="P270" s="84"/>
      <c r="Q270" s="84"/>
      <c r="R270" s="84"/>
      <c r="S270" s="84"/>
      <c r="T270" s="84"/>
      <c r="U270" s="84"/>
      <c r="V270" s="84"/>
      <c r="W270" s="84"/>
      <c r="X270" s="84"/>
      <c r="Y270" s="84"/>
      <c r="Z270" s="84"/>
    </row>
    <row r="271" spans="1:26" ht="12.75" customHeight="1" x14ac:dyDescent="0.2">
      <c r="A271" s="453">
        <f t="shared" si="12"/>
        <v>2015.1</v>
      </c>
      <c r="B271" s="103">
        <v>171.81041604247406</v>
      </c>
      <c r="C271" s="101">
        <f t="shared" si="17"/>
        <v>-8.3318201684290383E-4</v>
      </c>
      <c r="D271" s="101">
        <f t="shared" si="15"/>
        <v>2.3150451812583794E-2</v>
      </c>
      <c r="E271" s="1245">
        <v>1</v>
      </c>
      <c r="F271" s="103">
        <v>147.65624814455302</v>
      </c>
      <c r="G271" s="101">
        <f t="shared" si="18"/>
        <v>-3.5369803983894554E-3</v>
      </c>
      <c r="H271" s="101">
        <f t="shared" si="16"/>
        <v>2.6982284109826837E-2</v>
      </c>
      <c r="I271" s="98">
        <v>1</v>
      </c>
      <c r="J271" s="84"/>
      <c r="K271" s="84"/>
      <c r="L271" s="84"/>
      <c r="M271" s="84"/>
      <c r="N271" s="84"/>
      <c r="O271" s="84"/>
      <c r="P271" s="84"/>
      <c r="Q271" s="84"/>
      <c r="R271" s="84"/>
      <c r="S271" s="84"/>
      <c r="T271" s="84"/>
      <c r="U271" s="84"/>
      <c r="V271" s="84"/>
      <c r="W271" s="84"/>
      <c r="X271" s="84"/>
      <c r="Y271" s="84"/>
      <c r="Z271" s="84"/>
    </row>
    <row r="272" spans="1:26" ht="12.75" customHeight="1" x14ac:dyDescent="0.2">
      <c r="A272" s="453">
        <f t="shared" si="12"/>
        <v>2015.11</v>
      </c>
      <c r="B272" s="103">
        <v>170.95791057341475</v>
      </c>
      <c r="C272" s="101">
        <f t="shared" si="17"/>
        <v>-4.9618963081292655E-3</v>
      </c>
      <c r="D272" s="101">
        <f t="shared" si="15"/>
        <v>1.7063214312943664E-2</v>
      </c>
      <c r="E272" s="1245">
        <v>1</v>
      </c>
      <c r="F272" s="103">
        <v>146.76219393792587</v>
      </c>
      <c r="G272" s="101">
        <f t="shared" si="18"/>
        <v>-6.0549703643552055E-3</v>
      </c>
      <c r="H272" s="101">
        <f t="shared" si="16"/>
        <v>1.8678846152277551E-2</v>
      </c>
      <c r="I272" s="98">
        <v>1</v>
      </c>
      <c r="J272" s="84"/>
      <c r="K272" s="84"/>
      <c r="L272" s="84"/>
      <c r="M272" s="84"/>
      <c r="N272" s="84"/>
      <c r="O272" s="84"/>
      <c r="P272" s="84"/>
      <c r="Q272" s="84"/>
      <c r="R272" s="84"/>
      <c r="S272" s="84"/>
      <c r="T272" s="84"/>
      <c r="U272" s="84"/>
      <c r="V272" s="84"/>
      <c r="W272" s="84"/>
      <c r="X272" s="84"/>
      <c r="Y272" s="84"/>
      <c r="Z272" s="84"/>
    </row>
    <row r="273" spans="1:26" ht="12.75" customHeight="1" x14ac:dyDescent="0.2">
      <c r="A273" s="453">
        <f t="shared" si="12"/>
        <v>2015.12</v>
      </c>
      <c r="B273" s="103">
        <v>169.88899738047371</v>
      </c>
      <c r="C273" s="101">
        <f t="shared" si="17"/>
        <v>-6.2524933146163031E-3</v>
      </c>
      <c r="D273" s="101">
        <f t="shared" si="15"/>
        <v>1.2107276409341505E-2</v>
      </c>
      <c r="E273" s="1245">
        <v>1</v>
      </c>
      <c r="F273" s="103">
        <v>145.67045200272162</v>
      </c>
      <c r="G273" s="101">
        <f t="shared" si="18"/>
        <v>-7.4388499238844386E-3</v>
      </c>
      <c r="H273" s="101">
        <f t="shared" si="16"/>
        <v>1.0829883540290464E-2</v>
      </c>
      <c r="I273" s="98">
        <v>1</v>
      </c>
      <c r="J273" s="84"/>
      <c r="K273" s="84"/>
      <c r="L273" s="84"/>
      <c r="M273" s="84"/>
      <c r="N273" s="84"/>
      <c r="O273" s="84"/>
      <c r="P273" s="84"/>
      <c r="Q273" s="84"/>
      <c r="R273" s="84"/>
      <c r="S273" s="84"/>
      <c r="T273" s="84"/>
      <c r="U273" s="84"/>
      <c r="V273" s="84"/>
      <c r="W273" s="84"/>
      <c r="X273" s="84"/>
      <c r="Y273" s="84"/>
      <c r="Z273" s="84"/>
    </row>
    <row r="274" spans="1:26" ht="12.75" customHeight="1" x14ac:dyDescent="0.2">
      <c r="A274" s="453">
        <f t="shared" si="12"/>
        <v>2016.01</v>
      </c>
      <c r="B274" s="103">
        <v>168.90744315309689</v>
      </c>
      <c r="C274" s="101">
        <f t="shared" si="17"/>
        <v>-5.7776209319699845E-3</v>
      </c>
      <c r="D274" s="101">
        <f t="shared" si="15"/>
        <v>3.1670807509860399E-3</v>
      </c>
      <c r="E274" s="1245">
        <v>1</v>
      </c>
      <c r="F274" s="103">
        <v>144.88860386570457</v>
      </c>
      <c r="G274" s="101">
        <f t="shared" si="18"/>
        <v>-5.3672390403679548E-3</v>
      </c>
      <c r="H274" s="101">
        <f t="shared" si="16"/>
        <v>8.4574891287036991E-4</v>
      </c>
      <c r="I274" s="98">
        <v>1</v>
      </c>
      <c r="J274" s="84"/>
      <c r="K274" s="84"/>
      <c r="L274" s="84"/>
      <c r="M274" s="84"/>
      <c r="N274" s="84"/>
      <c r="O274" s="84"/>
      <c r="P274" s="84"/>
      <c r="Q274" s="84"/>
      <c r="R274" s="84"/>
      <c r="S274" s="84"/>
      <c r="T274" s="84"/>
      <c r="U274" s="84"/>
      <c r="V274" s="84"/>
      <c r="W274" s="84"/>
      <c r="X274" s="84"/>
      <c r="Y274" s="84"/>
      <c r="Z274" s="84"/>
    </row>
    <row r="275" spans="1:26" ht="12.75" customHeight="1" x14ac:dyDescent="0.2">
      <c r="A275" s="453">
        <f t="shared" si="12"/>
        <v>2016.02</v>
      </c>
      <c r="B275" s="103">
        <v>167.72435739716789</v>
      </c>
      <c r="C275" s="101">
        <f t="shared" si="17"/>
        <v>-7.0043435259193876E-3</v>
      </c>
      <c r="D275" s="101">
        <f t="shared" si="15"/>
        <v>-9.3816354445119821E-3</v>
      </c>
      <c r="E275" s="1245">
        <v>1</v>
      </c>
      <c r="F275" s="103">
        <v>144.31683614024496</v>
      </c>
      <c r="G275" s="101">
        <f t="shared" si="18"/>
        <v>-3.9462574019250019E-3</v>
      </c>
      <c r="H275" s="101">
        <f t="shared" si="16"/>
        <v>-1.0215195610571826E-2</v>
      </c>
      <c r="I275" s="98">
        <v>1</v>
      </c>
      <c r="J275" s="84"/>
      <c r="K275" s="84"/>
      <c r="L275" s="84"/>
      <c r="M275" s="84"/>
      <c r="N275" s="84"/>
      <c r="O275" s="84"/>
      <c r="P275" s="84"/>
      <c r="Q275" s="84"/>
      <c r="R275" s="84"/>
      <c r="S275" s="84"/>
      <c r="T275" s="84"/>
      <c r="U275" s="84"/>
      <c r="V275" s="84"/>
      <c r="W275" s="84"/>
      <c r="X275" s="84"/>
      <c r="Y275" s="84"/>
      <c r="Z275" s="84"/>
    </row>
    <row r="276" spans="1:26" ht="12.75" customHeight="1" x14ac:dyDescent="0.2">
      <c r="A276" s="453">
        <f t="shared" si="12"/>
        <v>2016.03</v>
      </c>
      <c r="B276" s="103">
        <v>167.32144947254855</v>
      </c>
      <c r="C276" s="101">
        <f t="shared" si="17"/>
        <v>-2.4022028217718372E-3</v>
      </c>
      <c r="D276" s="101">
        <f t="shared" si="15"/>
        <v>-1.6175096791170906E-2</v>
      </c>
      <c r="E276" s="1245">
        <v>1</v>
      </c>
      <c r="F276" s="103">
        <v>143.87875323579146</v>
      </c>
      <c r="G276" s="101">
        <f t="shared" si="18"/>
        <v>-3.0355633907312995E-3</v>
      </c>
      <c r="H276" s="101">
        <f t="shared" si="16"/>
        <v>-1.9308204937657392E-2</v>
      </c>
      <c r="I276" s="98">
        <v>1</v>
      </c>
      <c r="J276" s="84"/>
      <c r="K276" s="84"/>
      <c r="L276" s="84"/>
      <c r="M276" s="84"/>
      <c r="N276" s="84"/>
      <c r="O276" s="84"/>
      <c r="P276" s="84"/>
      <c r="Q276" s="84"/>
      <c r="R276" s="84"/>
      <c r="S276" s="84"/>
      <c r="T276" s="84"/>
      <c r="U276" s="84"/>
      <c r="V276" s="84"/>
      <c r="W276" s="84"/>
      <c r="X276" s="84"/>
      <c r="Y276" s="84"/>
      <c r="Z276" s="84"/>
    </row>
    <row r="277" spans="1:26" ht="12.75" customHeight="1" x14ac:dyDescent="0.2">
      <c r="A277" s="453">
        <f t="shared" si="12"/>
        <v>2016.04</v>
      </c>
      <c r="B277" s="103">
        <v>166.19398267020591</v>
      </c>
      <c r="C277" s="101">
        <f t="shared" si="17"/>
        <v>-6.7383279662994733E-3</v>
      </c>
      <c r="D277" s="101">
        <f t="shared" si="15"/>
        <v>-2.9071763759962677E-2</v>
      </c>
      <c r="E277" s="1245">
        <v>1</v>
      </c>
      <c r="F277" s="103">
        <v>143.50475534775714</v>
      </c>
      <c r="G277" s="101">
        <f t="shared" si="18"/>
        <v>-2.5993962251077418E-3</v>
      </c>
      <c r="H277" s="101">
        <f t="shared" si="16"/>
        <v>-2.7175881839970328E-2</v>
      </c>
      <c r="I277" s="98">
        <v>1</v>
      </c>
      <c r="J277" s="84"/>
      <c r="K277" s="84"/>
      <c r="L277" s="84"/>
      <c r="M277" s="84"/>
      <c r="N277" s="84"/>
      <c r="O277" s="84"/>
      <c r="P277" s="84"/>
      <c r="Q277" s="84"/>
      <c r="R277" s="84"/>
      <c r="S277" s="84"/>
      <c r="T277" s="84"/>
      <c r="U277" s="84"/>
      <c r="V277" s="84"/>
      <c r="W277" s="84"/>
      <c r="X277" s="84"/>
      <c r="Y277" s="84"/>
      <c r="Z277" s="84"/>
    </row>
    <row r="278" spans="1:26" ht="12.75" customHeight="1" x14ac:dyDescent="0.2">
      <c r="A278" s="453">
        <f t="shared" si="12"/>
        <v>2016.05</v>
      </c>
      <c r="B278" s="103">
        <v>165.49690781588299</v>
      </c>
      <c r="C278" s="101">
        <f t="shared" si="17"/>
        <v>-4.1943447236967302E-3</v>
      </c>
      <c r="D278" s="101">
        <f t="shared" si="15"/>
        <v>-3.9280551101196992E-2</v>
      </c>
      <c r="E278" s="1245">
        <v>1</v>
      </c>
      <c r="F278" s="103">
        <v>143.00849465125575</v>
      </c>
      <c r="G278" s="101">
        <f t="shared" si="18"/>
        <v>-3.458148096199265E-3</v>
      </c>
      <c r="H278" s="101">
        <f t="shared" si="16"/>
        <v>-3.4065864200821694E-2</v>
      </c>
      <c r="I278" s="98">
        <v>1</v>
      </c>
      <c r="J278" s="84"/>
      <c r="K278" s="84"/>
      <c r="L278" s="84"/>
      <c r="M278" s="84"/>
      <c r="N278" s="84"/>
      <c r="O278" s="84"/>
      <c r="P278" s="84"/>
      <c r="Q278" s="84"/>
      <c r="R278" s="84"/>
      <c r="S278" s="84"/>
      <c r="T278" s="84"/>
      <c r="U278" s="84"/>
      <c r="V278" s="84"/>
      <c r="W278" s="84"/>
      <c r="X278" s="84"/>
      <c r="Y278" s="84"/>
      <c r="Z278" s="84"/>
    </row>
    <row r="279" spans="1:26" ht="12.75" customHeight="1" x14ac:dyDescent="0.2">
      <c r="A279" s="453">
        <f t="shared" si="12"/>
        <v>2016.06</v>
      </c>
      <c r="B279" s="103">
        <v>164.50921828774699</v>
      </c>
      <c r="C279" s="101">
        <f t="shared" si="17"/>
        <v>-5.9680240626297509E-3</v>
      </c>
      <c r="D279" s="101">
        <f t="shared" si="15"/>
        <v>-4.9600644992517484E-2</v>
      </c>
      <c r="E279" s="1245">
        <v>1</v>
      </c>
      <c r="F279" s="103">
        <v>142.6167654828314</v>
      </c>
      <c r="G279" s="101">
        <f t="shared" si="18"/>
        <v>-2.7392020969078112E-3</v>
      </c>
      <c r="H279" s="101">
        <f t="shared" si="16"/>
        <v>-3.9060471666596097E-2</v>
      </c>
      <c r="I279" s="98">
        <v>1</v>
      </c>
      <c r="J279" s="84"/>
      <c r="K279" s="84"/>
      <c r="L279" s="84"/>
      <c r="M279" s="84"/>
      <c r="N279" s="84"/>
      <c r="O279" s="84"/>
      <c r="P279" s="84"/>
      <c r="Q279" s="84"/>
      <c r="R279" s="84"/>
      <c r="S279" s="84"/>
      <c r="T279" s="84"/>
      <c r="U279" s="84"/>
      <c r="V279" s="84"/>
      <c r="W279" s="84"/>
      <c r="X279" s="84"/>
      <c r="Y279" s="84"/>
      <c r="Z279" s="84"/>
    </row>
    <row r="280" spans="1:26" ht="12.75" customHeight="1" x14ac:dyDescent="0.2">
      <c r="A280" s="453">
        <f t="shared" si="12"/>
        <v>2016.07</v>
      </c>
      <c r="B280" s="103">
        <v>164.91884999890522</v>
      </c>
      <c r="C280" s="101">
        <f t="shared" si="17"/>
        <v>2.4900228414053149E-3</v>
      </c>
      <c r="D280" s="101">
        <f t="shared" ref="D280:D343" si="19">B280/B268-1</f>
        <v>-4.8842887751328057E-2</v>
      </c>
      <c r="E280" s="1245">
        <v>0</v>
      </c>
      <c r="F280" s="103">
        <v>142.77863878090423</v>
      </c>
      <c r="G280" s="101">
        <f t="shared" si="18"/>
        <v>1.1350229233204612E-3</v>
      </c>
      <c r="H280" s="101">
        <f t="shared" ref="H280:H343" si="20">F280/F268-1</f>
        <v>-3.8722678246620568E-2</v>
      </c>
      <c r="I280" s="98">
        <v>0</v>
      </c>
      <c r="J280" s="84"/>
      <c r="K280" s="84"/>
      <c r="L280" s="84"/>
      <c r="M280" s="84"/>
      <c r="N280" s="84"/>
      <c r="O280" s="84"/>
      <c r="P280" s="84"/>
      <c r="Q280" s="84"/>
      <c r="R280" s="84"/>
      <c r="S280" s="84"/>
      <c r="T280" s="84"/>
      <c r="U280" s="84"/>
      <c r="V280" s="84"/>
      <c r="W280" s="84"/>
      <c r="X280" s="84"/>
      <c r="Y280" s="84"/>
      <c r="Z280" s="84"/>
    </row>
    <row r="281" spans="1:26" ht="12.75" customHeight="1" x14ac:dyDescent="0.2">
      <c r="A281" s="453">
        <f t="shared" si="12"/>
        <v>2016.08</v>
      </c>
      <c r="B281" s="103">
        <v>165.98825248829291</v>
      </c>
      <c r="C281" s="101">
        <f t="shared" si="17"/>
        <v>6.4844163623187789E-3</v>
      </c>
      <c r="D281" s="101">
        <f t="shared" si="19"/>
        <v>-3.7072631075785512E-2</v>
      </c>
      <c r="E281" s="1245">
        <v>0</v>
      </c>
      <c r="F281" s="103">
        <v>143.18935409408871</v>
      </c>
      <c r="G281" s="101">
        <f t="shared" si="18"/>
        <v>2.8765879594547794E-3</v>
      </c>
      <c r="H281" s="101">
        <f t="shared" si="20"/>
        <v>-3.5899680216145868E-2</v>
      </c>
      <c r="I281" s="98">
        <v>0</v>
      </c>
      <c r="J281" s="84"/>
      <c r="K281" s="84"/>
      <c r="L281" s="84"/>
      <c r="M281" s="84"/>
      <c r="N281" s="84"/>
      <c r="O281" s="84"/>
      <c r="P281" s="84"/>
      <c r="Q281" s="84"/>
      <c r="R281" s="84"/>
      <c r="S281" s="84"/>
      <c r="T281" s="84"/>
      <c r="U281" s="84"/>
      <c r="V281" s="84"/>
      <c r="W281" s="84"/>
      <c r="X281" s="84"/>
      <c r="Y281" s="84"/>
      <c r="Z281" s="84"/>
    </row>
    <row r="282" spans="1:26" ht="12.75" customHeight="1" x14ac:dyDescent="0.2">
      <c r="A282" s="453">
        <f t="shared" si="12"/>
        <v>2016.09</v>
      </c>
      <c r="B282" s="103">
        <v>166.74992142725714</v>
      </c>
      <c r="C282" s="101">
        <f t="shared" si="17"/>
        <v>4.5886918353932327E-3</v>
      </c>
      <c r="D282" s="101">
        <f t="shared" si="19"/>
        <v>-3.0262586930554281E-2</v>
      </c>
      <c r="E282" s="1245">
        <v>0</v>
      </c>
      <c r="F282" s="103">
        <v>143.51558354136733</v>
      </c>
      <c r="G282" s="101">
        <f t="shared" si="18"/>
        <v>2.2783079743782242E-3</v>
      </c>
      <c r="H282" s="101">
        <f t="shared" si="20"/>
        <v>-3.1480390890633592E-2</v>
      </c>
      <c r="I282" s="98">
        <v>0</v>
      </c>
      <c r="J282" s="84"/>
      <c r="K282" s="84"/>
      <c r="L282" s="84"/>
      <c r="M282" s="84"/>
      <c r="N282" s="84"/>
      <c r="O282" s="84"/>
      <c r="P282" s="84"/>
      <c r="Q282" s="84"/>
      <c r="R282" s="84"/>
      <c r="S282" s="84"/>
      <c r="T282" s="84"/>
      <c r="U282" s="84"/>
      <c r="V282" s="84"/>
      <c r="W282" s="84"/>
      <c r="X282" s="84"/>
      <c r="Y282" s="84"/>
      <c r="Z282" s="84"/>
    </row>
    <row r="283" spans="1:26" ht="12.75" customHeight="1" x14ac:dyDescent="0.2">
      <c r="A283" s="453">
        <f t="shared" si="12"/>
        <v>2016.1</v>
      </c>
      <c r="B283" s="103">
        <v>167.16286606836317</v>
      </c>
      <c r="C283" s="101">
        <f t="shared" si="17"/>
        <v>2.4764307987166223E-3</v>
      </c>
      <c r="D283" s="101">
        <f t="shared" si="19"/>
        <v>-2.7050455270197005E-2</v>
      </c>
      <c r="E283" s="1245">
        <v>0</v>
      </c>
      <c r="F283" s="103">
        <v>143.98336037435956</v>
      </c>
      <c r="G283" s="101">
        <f t="shared" si="18"/>
        <v>3.259414911255254E-3</v>
      </c>
      <c r="H283" s="101">
        <f t="shared" si="20"/>
        <v>-2.4874584153037338E-2</v>
      </c>
      <c r="I283" s="98">
        <v>0</v>
      </c>
      <c r="J283" s="84"/>
      <c r="K283" s="84"/>
      <c r="L283" s="84"/>
      <c r="M283" s="84"/>
      <c r="N283" s="84"/>
      <c r="O283" s="84"/>
      <c r="P283" s="84"/>
      <c r="Q283" s="84"/>
      <c r="R283" s="84"/>
      <c r="S283" s="84"/>
      <c r="T283" s="84"/>
      <c r="U283" s="84"/>
      <c r="V283" s="84"/>
      <c r="W283" s="84"/>
      <c r="X283" s="84"/>
      <c r="Y283" s="84"/>
      <c r="Z283" s="84"/>
    </row>
    <row r="284" spans="1:26" ht="12.75" customHeight="1" x14ac:dyDescent="0.2">
      <c r="A284" s="453">
        <f t="shared" si="12"/>
        <v>2016.11</v>
      </c>
      <c r="B284" s="103">
        <v>168.07406017020409</v>
      </c>
      <c r="C284" s="101">
        <f t="shared" si="17"/>
        <v>5.4509361036456649E-3</v>
      </c>
      <c r="D284" s="101">
        <f t="shared" si="19"/>
        <v>-1.6868774270449749E-2</v>
      </c>
      <c r="E284" s="1245">
        <v>0</v>
      </c>
      <c r="F284" s="103">
        <v>144.82338773895214</v>
      </c>
      <c r="G284" s="101">
        <f t="shared" si="18"/>
        <v>5.834197523995055E-3</v>
      </c>
      <c r="H284" s="101">
        <f t="shared" si="20"/>
        <v>-1.3210528862724447E-2</v>
      </c>
      <c r="I284" s="98">
        <v>0</v>
      </c>
      <c r="J284" s="84"/>
      <c r="K284" s="84"/>
      <c r="L284" s="84"/>
      <c r="M284" s="84"/>
      <c r="N284" s="84"/>
      <c r="O284" s="84"/>
      <c r="P284" s="84"/>
      <c r="Q284" s="84"/>
      <c r="R284" s="84"/>
      <c r="S284" s="84"/>
      <c r="T284" s="84"/>
      <c r="U284" s="84"/>
      <c r="V284" s="84"/>
      <c r="W284" s="84"/>
      <c r="X284" s="84"/>
      <c r="Y284" s="84"/>
      <c r="Z284" s="84"/>
    </row>
    <row r="285" spans="1:26" ht="12.75" customHeight="1" x14ac:dyDescent="0.2">
      <c r="A285" s="453">
        <f t="shared" si="12"/>
        <v>2016.12</v>
      </c>
      <c r="B285" s="103">
        <v>169.32584660859956</v>
      </c>
      <c r="C285" s="101">
        <f t="shared" si="17"/>
        <v>7.4478264946287176E-3</v>
      </c>
      <c r="D285" s="101">
        <f t="shared" si="19"/>
        <v>-3.3148160302162166E-3</v>
      </c>
      <c r="E285" s="1245">
        <v>0</v>
      </c>
      <c r="F285" s="103">
        <v>145.69816028308804</v>
      </c>
      <c r="G285" s="101">
        <f t="shared" si="18"/>
        <v>6.0402712420504212E-3</v>
      </c>
      <c r="H285" s="101">
        <f t="shared" si="20"/>
        <v>1.9021208478098295E-4</v>
      </c>
      <c r="I285" s="98">
        <v>0</v>
      </c>
      <c r="J285" s="84"/>
      <c r="K285" s="84"/>
      <c r="L285" s="84"/>
      <c r="M285" s="84"/>
      <c r="N285" s="84"/>
      <c r="O285" s="84"/>
      <c r="P285" s="84"/>
      <c r="Q285" s="84"/>
      <c r="R285" s="84"/>
      <c r="S285" s="84"/>
      <c r="T285" s="84"/>
      <c r="U285" s="84"/>
      <c r="V285" s="84"/>
      <c r="W285" s="84"/>
      <c r="X285" s="84"/>
      <c r="Y285" s="84"/>
      <c r="Z285" s="84"/>
    </row>
    <row r="286" spans="1:26" ht="12.75" customHeight="1" x14ac:dyDescent="0.2">
      <c r="A286" s="453">
        <f t="shared" si="12"/>
        <v>2017.01</v>
      </c>
      <c r="B286" s="103">
        <v>169.88565469186577</v>
      </c>
      <c r="C286" s="101">
        <f t="shared" si="17"/>
        <v>3.3060994200146965E-3</v>
      </c>
      <c r="D286" s="101">
        <f t="shared" si="19"/>
        <v>5.7914057575438882E-3</v>
      </c>
      <c r="E286" s="1245">
        <v>0</v>
      </c>
      <c r="F286" s="103">
        <v>146.1867580515719</v>
      </c>
      <c r="G286" s="101">
        <f t="shared" si="18"/>
        <v>3.3534930539584895E-3</v>
      </c>
      <c r="H286" s="101">
        <f t="shared" si="20"/>
        <v>8.9596707486434557E-3</v>
      </c>
      <c r="I286" s="98">
        <v>0</v>
      </c>
      <c r="J286" s="84"/>
      <c r="K286" s="84"/>
      <c r="L286" s="84"/>
      <c r="M286" s="84"/>
      <c r="N286" s="84"/>
      <c r="O286" s="84"/>
      <c r="P286" s="84"/>
      <c r="Q286" s="84"/>
      <c r="R286" s="84"/>
      <c r="S286" s="84"/>
      <c r="T286" s="84"/>
      <c r="U286" s="84"/>
      <c r="V286" s="84"/>
      <c r="W286" s="84"/>
      <c r="X286" s="84"/>
      <c r="Y286" s="84"/>
      <c r="Z286" s="84"/>
    </row>
    <row r="287" spans="1:26" ht="12.75" customHeight="1" x14ac:dyDescent="0.2">
      <c r="A287" s="453">
        <f t="shared" si="12"/>
        <v>2017.02</v>
      </c>
      <c r="B287" s="103">
        <v>170.0077257471936</v>
      </c>
      <c r="C287" s="101">
        <f t="shared" si="17"/>
        <v>7.1854834093709741E-4</v>
      </c>
      <c r="D287" s="101">
        <f t="shared" si="19"/>
        <v>1.3613814865414797E-2</v>
      </c>
      <c r="E287" s="1245">
        <v>0</v>
      </c>
      <c r="F287" s="103">
        <v>146.43099664086944</v>
      </c>
      <c r="G287" s="101">
        <f t="shared" si="18"/>
        <v>1.6707299111959895E-3</v>
      </c>
      <c r="H287" s="101">
        <f t="shared" si="20"/>
        <v>1.464943770365057E-2</v>
      </c>
      <c r="I287" s="98">
        <v>0</v>
      </c>
      <c r="J287" s="84"/>
      <c r="K287" s="84"/>
      <c r="L287" s="84"/>
      <c r="M287" s="84"/>
      <c r="N287" s="84"/>
      <c r="O287" s="84"/>
      <c r="P287" s="84"/>
      <c r="Q287" s="84"/>
      <c r="R287" s="84"/>
      <c r="S287" s="84"/>
      <c r="T287" s="84"/>
      <c r="U287" s="84"/>
      <c r="V287" s="84"/>
      <c r="W287" s="84"/>
      <c r="X287" s="84"/>
      <c r="Y287" s="84"/>
      <c r="Z287" s="84"/>
    </row>
    <row r="288" spans="1:26" ht="12.75" customHeight="1" x14ac:dyDescent="0.2">
      <c r="A288" s="453">
        <f t="shared" si="12"/>
        <v>2017.03</v>
      </c>
      <c r="B288" s="103">
        <v>170.72916280958663</v>
      </c>
      <c r="C288" s="101">
        <f t="shared" si="17"/>
        <v>4.2435545750774128E-3</v>
      </c>
      <c r="D288" s="101">
        <f t="shared" si="19"/>
        <v>2.0366267132996274E-2</v>
      </c>
      <c r="E288" s="1245">
        <v>0</v>
      </c>
      <c r="F288" s="103">
        <v>147.19620554667731</v>
      </c>
      <c r="G288" s="101">
        <f t="shared" si="18"/>
        <v>5.225730366942738E-3</v>
      </c>
      <c r="H288" s="101">
        <f t="shared" si="20"/>
        <v>2.3057277299652013E-2</v>
      </c>
      <c r="I288" s="98">
        <v>0</v>
      </c>
      <c r="J288" s="84"/>
      <c r="K288" s="84"/>
      <c r="L288" s="84"/>
      <c r="M288" s="84"/>
      <c r="N288" s="84"/>
      <c r="O288" s="84"/>
      <c r="P288" s="84"/>
      <c r="Q288" s="84"/>
      <c r="R288" s="84"/>
      <c r="S288" s="84"/>
      <c r="T288" s="84"/>
      <c r="U288" s="84"/>
      <c r="V288" s="84"/>
      <c r="W288" s="84"/>
      <c r="X288" s="84"/>
      <c r="Y288" s="84"/>
      <c r="Z288" s="84"/>
    </row>
    <row r="289" spans="1:26" ht="12.75" customHeight="1" x14ac:dyDescent="0.2">
      <c r="A289" s="453">
        <f t="shared" si="12"/>
        <v>2017.04</v>
      </c>
      <c r="B289" s="103">
        <v>171.79574689174956</v>
      </c>
      <c r="C289" s="101">
        <f t="shared" si="17"/>
        <v>6.2472284442258719E-3</v>
      </c>
      <c r="D289" s="101">
        <f t="shared" si="19"/>
        <v>3.3706179559218841E-2</v>
      </c>
      <c r="E289" s="1245">
        <v>0</v>
      </c>
      <c r="F289" s="103">
        <v>148.15825080192676</v>
      </c>
      <c r="G289" s="101">
        <f t="shared" si="18"/>
        <v>6.5358020043824183E-3</v>
      </c>
      <c r="H289" s="101">
        <f t="shared" si="20"/>
        <v>3.2427465158856528E-2</v>
      </c>
      <c r="I289" s="98">
        <v>0</v>
      </c>
      <c r="J289" s="84"/>
      <c r="K289" s="84"/>
      <c r="L289" s="84"/>
      <c r="M289" s="84"/>
      <c r="N289" s="84"/>
      <c r="O289" s="84"/>
      <c r="P289" s="84"/>
      <c r="Q289" s="84"/>
      <c r="R289" s="84"/>
      <c r="S289" s="84"/>
      <c r="T289" s="84"/>
      <c r="U289" s="84"/>
      <c r="V289" s="84"/>
      <c r="W289" s="84"/>
      <c r="X289" s="84"/>
      <c r="Y289" s="84"/>
      <c r="Z289" s="84"/>
    </row>
    <row r="290" spans="1:26" ht="12.75" customHeight="1" x14ac:dyDescent="0.2">
      <c r="A290" s="453">
        <f t="shared" si="12"/>
        <v>2017.05</v>
      </c>
      <c r="B290" s="103">
        <v>171.88564559418018</v>
      </c>
      <c r="C290" s="101">
        <f t="shared" si="17"/>
        <v>5.2328828889613987E-4</v>
      </c>
      <c r="D290" s="101">
        <f t="shared" si="19"/>
        <v>3.8603366447213183E-2</v>
      </c>
      <c r="E290" s="1245">
        <v>0</v>
      </c>
      <c r="F290" s="103">
        <v>148.69913474942709</v>
      </c>
      <c r="G290" s="101">
        <f t="shared" si="18"/>
        <v>3.650717692553318E-3</v>
      </c>
      <c r="H290" s="101">
        <f t="shared" si="20"/>
        <v>3.9792322211688713E-2</v>
      </c>
      <c r="I290" s="98">
        <v>0</v>
      </c>
      <c r="J290" s="84"/>
      <c r="K290" s="84"/>
      <c r="L290" s="84"/>
      <c r="M290" s="84"/>
      <c r="N290" s="84"/>
      <c r="O290" s="84"/>
      <c r="P290" s="84"/>
      <c r="Q290" s="84"/>
      <c r="R290" s="84"/>
      <c r="S290" s="84"/>
      <c r="T290" s="84"/>
      <c r="U290" s="84"/>
      <c r="V290" s="84"/>
      <c r="W290" s="84"/>
      <c r="X290" s="84"/>
      <c r="Y290" s="84"/>
      <c r="Z290" s="84"/>
    </row>
    <row r="291" spans="1:26" ht="12.75" customHeight="1" x14ac:dyDescent="0.2">
      <c r="A291" s="453">
        <f t="shared" si="12"/>
        <v>2017.06</v>
      </c>
      <c r="B291" s="103">
        <v>172.51448484913234</v>
      </c>
      <c r="C291" s="101">
        <f t="shared" si="17"/>
        <v>3.6584745211176717E-3</v>
      </c>
      <c r="D291" s="101">
        <f t="shared" si="19"/>
        <v>4.8661507511288171E-2</v>
      </c>
      <c r="E291" s="1245">
        <v>0</v>
      </c>
      <c r="F291" s="103">
        <v>149.25331458570818</v>
      </c>
      <c r="G291" s="101">
        <f t="shared" si="18"/>
        <v>3.7268531334424537E-3</v>
      </c>
      <c r="H291" s="101">
        <f t="shared" si="20"/>
        <v>4.6534144007604139E-2</v>
      </c>
      <c r="I291" s="98">
        <v>0</v>
      </c>
      <c r="J291" s="84"/>
      <c r="K291" s="84"/>
      <c r="L291" s="84"/>
      <c r="M291" s="84"/>
      <c r="N291" s="84"/>
      <c r="O291" s="84"/>
      <c r="P291" s="84"/>
      <c r="Q291" s="84"/>
      <c r="R291" s="84"/>
      <c r="S291" s="84"/>
      <c r="T291" s="84"/>
      <c r="U291" s="84"/>
      <c r="V291" s="84"/>
      <c r="W291" s="84"/>
      <c r="X291" s="84"/>
      <c r="Y291" s="84"/>
      <c r="Z291" s="84"/>
    </row>
    <row r="292" spans="1:26" ht="12.75" customHeight="1" x14ac:dyDescent="0.2">
      <c r="A292" s="453">
        <f t="shared" si="12"/>
        <v>2017.07</v>
      </c>
      <c r="B292" s="103">
        <v>172.46702886249844</v>
      </c>
      <c r="C292" s="101">
        <f t="shared" si="17"/>
        <v>-2.7508407004439572E-4</v>
      </c>
      <c r="D292" s="101">
        <f t="shared" si="19"/>
        <v>4.5769048617810171E-2</v>
      </c>
      <c r="E292" s="1245">
        <v>0</v>
      </c>
      <c r="F292" s="103">
        <v>149.99413357224296</v>
      </c>
      <c r="G292" s="101">
        <f t="shared" si="18"/>
        <v>4.9635010692465897E-3</v>
      </c>
      <c r="H292" s="101">
        <f t="shared" si="20"/>
        <v>5.0536234642291289E-2</v>
      </c>
      <c r="I292" s="98">
        <v>0</v>
      </c>
      <c r="J292" s="84"/>
      <c r="K292" s="84"/>
      <c r="L292" s="84"/>
      <c r="M292" s="84"/>
      <c r="N292" s="84"/>
      <c r="O292" s="84"/>
      <c r="P292" s="84"/>
      <c r="Q292" s="84"/>
      <c r="R292" s="84"/>
      <c r="S292" s="84"/>
      <c r="T292" s="84"/>
      <c r="U292" s="84"/>
      <c r="V292" s="84"/>
      <c r="W292" s="84"/>
      <c r="X292" s="84"/>
      <c r="Y292" s="84"/>
      <c r="Z292" s="84"/>
    </row>
    <row r="293" spans="1:26" ht="12.75" customHeight="1" x14ac:dyDescent="0.2">
      <c r="A293" s="453">
        <f t="shared" si="12"/>
        <v>2017.08</v>
      </c>
      <c r="B293" s="103">
        <v>173.05890447193391</v>
      </c>
      <c r="C293" s="101">
        <f t="shared" si="17"/>
        <v>3.4318189009179267E-3</v>
      </c>
      <c r="D293" s="101">
        <f t="shared" si="19"/>
        <v>4.2597303590142355E-2</v>
      </c>
      <c r="E293" s="1245">
        <v>0</v>
      </c>
      <c r="F293" s="103">
        <v>150.23667862513361</v>
      </c>
      <c r="G293" s="101">
        <f t="shared" si="18"/>
        <v>1.6170302605456044E-3</v>
      </c>
      <c r="H293" s="101">
        <f t="shared" si="20"/>
        <v>4.9216819054956673E-2</v>
      </c>
      <c r="I293" s="98">
        <v>0</v>
      </c>
      <c r="J293" s="84"/>
      <c r="K293" s="84"/>
      <c r="L293" s="84"/>
      <c r="M293" s="84"/>
      <c r="N293" s="84"/>
      <c r="O293" s="84"/>
      <c r="P293" s="84"/>
      <c r="Q293" s="84"/>
      <c r="R293" s="84"/>
      <c r="S293" s="84"/>
      <c r="T293" s="84"/>
      <c r="U293" s="84"/>
      <c r="V293" s="84"/>
      <c r="W293" s="84"/>
      <c r="X293" s="84"/>
      <c r="Y293" s="84"/>
      <c r="Z293" s="84"/>
    </row>
    <row r="294" spans="1:26" ht="12.75" customHeight="1" x14ac:dyDescent="0.2">
      <c r="A294" s="453">
        <f t="shared" si="12"/>
        <v>2017.09</v>
      </c>
      <c r="B294" s="103">
        <v>173.9979112281199</v>
      </c>
      <c r="C294" s="101">
        <f t="shared" si="17"/>
        <v>5.4259372498124403E-3</v>
      </c>
      <c r="D294" s="101">
        <f t="shared" si="19"/>
        <v>4.3466226183648482E-2</v>
      </c>
      <c r="E294" s="1245">
        <v>0</v>
      </c>
      <c r="F294" s="103">
        <v>150.18110657633116</v>
      </c>
      <c r="G294" s="101">
        <f t="shared" si="18"/>
        <v>-3.6989668109677076E-4</v>
      </c>
      <c r="H294" s="101">
        <f t="shared" si="20"/>
        <v>4.6444594172189824E-2</v>
      </c>
      <c r="I294" s="98">
        <v>0</v>
      </c>
      <c r="J294" s="84"/>
      <c r="K294" s="84"/>
      <c r="L294" s="84"/>
      <c r="M294" s="84"/>
      <c r="N294" s="84"/>
      <c r="O294" s="84"/>
      <c r="P294" s="84"/>
      <c r="Q294" s="84"/>
      <c r="R294" s="84"/>
      <c r="S294" s="84"/>
      <c r="T294" s="84"/>
      <c r="U294" s="84"/>
      <c r="V294" s="84"/>
      <c r="W294" s="84"/>
      <c r="X294" s="84"/>
      <c r="Y294" s="84"/>
      <c r="Z294" s="84"/>
    </row>
    <row r="295" spans="1:26" ht="12.75" customHeight="1" x14ac:dyDescent="0.2">
      <c r="A295" s="453">
        <f t="shared" si="12"/>
        <v>2017.1</v>
      </c>
      <c r="B295" s="103">
        <v>174.33604212003212</v>
      </c>
      <c r="C295" s="101">
        <f t="shared" si="17"/>
        <v>1.943304316273764E-3</v>
      </c>
      <c r="D295" s="101">
        <f t="shared" si="19"/>
        <v>4.2911300938902164E-2</v>
      </c>
      <c r="E295" s="1245">
        <v>0</v>
      </c>
      <c r="F295" s="103">
        <v>150.45641984284447</v>
      </c>
      <c r="G295" s="101">
        <f t="shared" si="18"/>
        <v>1.833208402771902E-3</v>
      </c>
      <c r="H295" s="101">
        <f t="shared" si="20"/>
        <v>4.4956996778341862E-2</v>
      </c>
      <c r="I295" s="98">
        <v>0</v>
      </c>
      <c r="J295" s="84"/>
      <c r="K295" s="84"/>
      <c r="L295" s="84"/>
      <c r="M295" s="84"/>
      <c r="N295" s="84"/>
      <c r="O295" s="84"/>
      <c r="P295" s="84"/>
      <c r="Q295" s="84"/>
      <c r="R295" s="84"/>
      <c r="S295" s="84"/>
      <c r="T295" s="84"/>
      <c r="U295" s="84"/>
      <c r="V295" s="84"/>
      <c r="W295" s="84"/>
      <c r="X295" s="84"/>
      <c r="Y295" s="84"/>
      <c r="Z295" s="84"/>
    </row>
    <row r="296" spans="1:26" ht="12.75" customHeight="1" x14ac:dyDescent="0.2">
      <c r="A296" s="453">
        <f t="shared" si="12"/>
        <v>2017.11</v>
      </c>
      <c r="B296" s="103">
        <v>174.95720752730455</v>
      </c>
      <c r="C296" s="101">
        <f t="shared" si="17"/>
        <v>3.5630349279396345E-3</v>
      </c>
      <c r="D296" s="101">
        <f t="shared" si="19"/>
        <v>4.09530617046443E-2</v>
      </c>
      <c r="E296" s="1245">
        <v>0</v>
      </c>
      <c r="F296" s="103">
        <v>151.0600930668104</v>
      </c>
      <c r="G296" s="101">
        <f t="shared" si="18"/>
        <v>4.012279599610924E-3</v>
      </c>
      <c r="H296" s="101">
        <f t="shared" si="20"/>
        <v>4.3064213765666715E-2</v>
      </c>
      <c r="I296" s="98">
        <v>0</v>
      </c>
      <c r="J296" s="84"/>
      <c r="K296" s="84"/>
      <c r="L296" s="84"/>
      <c r="M296" s="84"/>
      <c r="N296" s="84"/>
      <c r="O296" s="84"/>
      <c r="P296" s="84"/>
      <c r="Q296" s="84"/>
      <c r="R296" s="84"/>
      <c r="S296" s="84"/>
      <c r="T296" s="84"/>
      <c r="U296" s="84"/>
      <c r="V296" s="84"/>
      <c r="W296" s="84"/>
      <c r="X296" s="84"/>
      <c r="Y296" s="84"/>
      <c r="Z296" s="84"/>
    </row>
    <row r="297" spans="1:26" ht="12.75" customHeight="1" x14ac:dyDescent="0.2">
      <c r="A297" s="453">
        <f t="shared" si="12"/>
        <v>2017.12</v>
      </c>
      <c r="B297" s="103">
        <v>175.63610341071839</v>
      </c>
      <c r="C297" s="101">
        <f t="shared" si="17"/>
        <v>3.8803539048706259E-3</v>
      </c>
      <c r="D297" s="101">
        <f t="shared" si="19"/>
        <v>3.7266943756703252E-2</v>
      </c>
      <c r="E297" s="1245">
        <v>0</v>
      </c>
      <c r="F297" s="103">
        <v>151.10832649581457</v>
      </c>
      <c r="G297" s="101">
        <f t="shared" si="18"/>
        <v>3.1929961133303486E-4</v>
      </c>
      <c r="H297" s="101">
        <f t="shared" si="20"/>
        <v>3.7132700936063356E-2</v>
      </c>
      <c r="I297" s="98">
        <v>1</v>
      </c>
      <c r="J297" s="84"/>
      <c r="K297" s="84"/>
      <c r="L297" s="84"/>
      <c r="M297" s="84"/>
      <c r="N297" s="84"/>
      <c r="O297" s="84"/>
      <c r="P297" s="84"/>
      <c r="Q297" s="84"/>
      <c r="R297" s="84"/>
      <c r="S297" s="84"/>
      <c r="T297" s="84"/>
      <c r="U297" s="84"/>
      <c r="V297" s="84"/>
      <c r="W297" s="84"/>
      <c r="X297" s="84"/>
      <c r="Y297" s="84"/>
      <c r="Z297" s="84"/>
    </row>
    <row r="298" spans="1:26" ht="12.75" customHeight="1" x14ac:dyDescent="0.2">
      <c r="A298" s="453">
        <f t="shared" si="12"/>
        <v>2018.01</v>
      </c>
      <c r="B298" s="103">
        <v>175.5425444315583</v>
      </c>
      <c r="C298" s="101">
        <f t="shared" si="17"/>
        <v>-5.3268648838844523E-4</v>
      </c>
      <c r="D298" s="101">
        <f t="shared" si="19"/>
        <v>3.3298219028280229E-2</v>
      </c>
      <c r="E298" s="1245">
        <v>0</v>
      </c>
      <c r="F298" s="103">
        <v>150.61488674093354</v>
      </c>
      <c r="G298" s="101">
        <f t="shared" si="18"/>
        <v>-3.2654703173798927E-3</v>
      </c>
      <c r="H298" s="101">
        <f t="shared" si="20"/>
        <v>3.0290901504221646E-2</v>
      </c>
      <c r="I298" s="98">
        <v>1</v>
      </c>
      <c r="J298" s="84"/>
      <c r="K298" s="84"/>
      <c r="L298" s="84"/>
      <c r="M298" s="84"/>
      <c r="N298" s="84"/>
      <c r="O298" s="84"/>
      <c r="P298" s="84"/>
      <c r="Q298" s="84"/>
      <c r="R298" s="84"/>
      <c r="S298" s="84"/>
      <c r="T298" s="84"/>
      <c r="U298" s="84"/>
      <c r="V298" s="84"/>
      <c r="W298" s="84"/>
      <c r="X298" s="84"/>
      <c r="Y298" s="84"/>
      <c r="Z298" s="84"/>
    </row>
    <row r="299" spans="1:26" ht="12.75" customHeight="1" x14ac:dyDescent="0.2">
      <c r="A299" s="453">
        <f t="shared" si="12"/>
        <v>2018.02</v>
      </c>
      <c r="B299" s="103">
        <v>175.37152167545412</v>
      </c>
      <c r="C299" s="101">
        <f t="shared" si="17"/>
        <v>-9.7425246203408644E-4</v>
      </c>
      <c r="D299" s="101">
        <f t="shared" si="19"/>
        <v>3.1550306932736971E-2</v>
      </c>
      <c r="E299" s="1245">
        <v>1</v>
      </c>
      <c r="F299" s="103">
        <v>150.34314662256401</v>
      </c>
      <c r="G299" s="101">
        <f t="shared" si="18"/>
        <v>-1.8042049112777514E-3</v>
      </c>
      <c r="H299" s="101">
        <f t="shared" si="20"/>
        <v>2.6716679333196991E-2</v>
      </c>
      <c r="I299" s="98">
        <v>1</v>
      </c>
      <c r="J299" s="84"/>
      <c r="K299" s="84"/>
      <c r="L299" s="84"/>
      <c r="M299" s="84"/>
      <c r="N299" s="84"/>
      <c r="O299" s="84"/>
      <c r="P299" s="84"/>
      <c r="Q299" s="84"/>
      <c r="R299" s="84"/>
      <c r="S299" s="84"/>
      <c r="T299" s="84"/>
      <c r="U299" s="84"/>
      <c r="V299" s="84"/>
      <c r="W299" s="84"/>
      <c r="X299" s="84"/>
      <c r="Y299" s="84"/>
      <c r="Z299" s="84"/>
    </row>
    <row r="300" spans="1:26" ht="12.75" customHeight="1" x14ac:dyDescent="0.2">
      <c r="A300" s="453">
        <f t="shared" si="12"/>
        <v>2018.03</v>
      </c>
      <c r="B300" s="103">
        <v>175.04947826557986</v>
      </c>
      <c r="C300" s="101">
        <f t="shared" si="17"/>
        <v>-1.8363495212765368E-3</v>
      </c>
      <c r="D300" s="101">
        <f t="shared" si="19"/>
        <v>2.5305081949073216E-2</v>
      </c>
      <c r="E300" s="1245">
        <v>1</v>
      </c>
      <c r="F300" s="103">
        <v>150.21149916756755</v>
      </c>
      <c r="G300" s="101">
        <f t="shared" si="18"/>
        <v>-8.7564653230887135E-4</v>
      </c>
      <c r="H300" s="101">
        <f t="shared" si="20"/>
        <v>2.0484859712868619E-2</v>
      </c>
      <c r="I300" s="98">
        <v>1</v>
      </c>
      <c r="J300" s="84"/>
      <c r="K300" s="84"/>
      <c r="L300" s="84"/>
      <c r="M300" s="84"/>
      <c r="N300" s="84"/>
      <c r="O300" s="84"/>
      <c r="P300" s="84"/>
      <c r="Q300" s="84"/>
      <c r="R300" s="84"/>
      <c r="S300" s="84"/>
      <c r="T300" s="84"/>
      <c r="U300" s="84"/>
      <c r="V300" s="84"/>
      <c r="W300" s="84"/>
      <c r="X300" s="84"/>
      <c r="Y300" s="84"/>
      <c r="Z300" s="84"/>
    </row>
    <row r="301" spans="1:26" ht="12.75" customHeight="1" x14ac:dyDescent="0.2">
      <c r="A301" s="453">
        <f t="shared" si="12"/>
        <v>2018.04</v>
      </c>
      <c r="B301" s="103">
        <v>173.86958161340328</v>
      </c>
      <c r="C301" s="101">
        <f t="shared" si="17"/>
        <v>-6.7403608617814248E-3</v>
      </c>
      <c r="D301" s="101">
        <f t="shared" si="19"/>
        <v>1.2071513754996932E-2</v>
      </c>
      <c r="E301" s="1245">
        <v>1</v>
      </c>
      <c r="F301" s="103">
        <v>149.76467696637906</v>
      </c>
      <c r="G301" s="101">
        <f t="shared" si="18"/>
        <v>-2.9746204762263195E-3</v>
      </c>
      <c r="H301" s="101">
        <f t="shared" si="20"/>
        <v>1.0842637219036444E-2</v>
      </c>
      <c r="I301" s="98">
        <v>1</v>
      </c>
      <c r="J301" s="84"/>
      <c r="K301" s="84"/>
      <c r="L301" s="84"/>
      <c r="M301" s="84"/>
      <c r="N301" s="84"/>
      <c r="O301" s="84"/>
      <c r="P301" s="84"/>
      <c r="Q301" s="84"/>
      <c r="R301" s="84"/>
      <c r="S301" s="84"/>
      <c r="T301" s="84"/>
      <c r="U301" s="84"/>
      <c r="V301" s="84"/>
      <c r="W301" s="84"/>
      <c r="X301" s="84"/>
      <c r="Y301" s="84"/>
      <c r="Z301" s="84"/>
    </row>
    <row r="302" spans="1:26" ht="12.75" customHeight="1" x14ac:dyDescent="0.2">
      <c r="A302" s="453">
        <f t="shared" si="12"/>
        <v>2018.05</v>
      </c>
      <c r="B302" s="103">
        <v>172.34675811229903</v>
      </c>
      <c r="C302" s="101">
        <f t="shared" si="17"/>
        <v>-8.7584239116088591E-3</v>
      </c>
      <c r="D302" s="101">
        <f t="shared" si="19"/>
        <v>2.6826703098148386E-3</v>
      </c>
      <c r="E302" s="1245">
        <v>1</v>
      </c>
      <c r="F302" s="103">
        <v>149.08073180184405</v>
      </c>
      <c r="G302" s="101">
        <f t="shared" si="18"/>
        <v>-4.5667989167335055E-3</v>
      </c>
      <c r="H302" s="101">
        <f t="shared" si="20"/>
        <v>2.5662358631741711E-3</v>
      </c>
      <c r="I302" s="98">
        <v>1</v>
      </c>
      <c r="J302" s="84"/>
      <c r="K302" s="84"/>
      <c r="L302" s="84"/>
      <c r="M302" s="84"/>
      <c r="N302" s="84"/>
      <c r="O302" s="84"/>
      <c r="P302" s="84"/>
      <c r="Q302" s="84"/>
      <c r="R302" s="84"/>
      <c r="S302" s="84"/>
      <c r="T302" s="84"/>
      <c r="U302" s="84"/>
      <c r="V302" s="84"/>
      <c r="W302" s="84"/>
      <c r="X302" s="84"/>
      <c r="Y302" s="84"/>
      <c r="Z302" s="84"/>
    </row>
    <row r="303" spans="1:26" ht="12.75" customHeight="1" x14ac:dyDescent="0.2">
      <c r="A303" s="453">
        <f t="shared" si="12"/>
        <v>2018.06</v>
      </c>
      <c r="B303" s="103">
        <v>170.76138423829491</v>
      </c>
      <c r="C303" s="101">
        <f t="shared" si="17"/>
        <v>-9.1987449683916811E-3</v>
      </c>
      <c r="D303" s="101">
        <f t="shared" si="19"/>
        <v>-1.0162048783153299E-2</v>
      </c>
      <c r="E303" s="1245">
        <v>1</v>
      </c>
      <c r="F303" s="103">
        <v>147.70383151941911</v>
      </c>
      <c r="G303" s="101">
        <f t="shared" si="18"/>
        <v>-9.235937238724401E-3</v>
      </c>
      <c r="H303" s="101">
        <f t="shared" si="20"/>
        <v>-1.0381565532330495E-2</v>
      </c>
      <c r="I303" s="98">
        <v>1</v>
      </c>
      <c r="J303" s="84"/>
      <c r="K303" s="84"/>
      <c r="L303" s="84"/>
      <c r="M303" s="84"/>
      <c r="N303" s="84"/>
      <c r="O303" s="84"/>
      <c r="P303" s="84"/>
      <c r="Q303" s="84"/>
      <c r="R303" s="84"/>
      <c r="S303" s="84"/>
      <c r="T303" s="84"/>
      <c r="U303" s="84"/>
      <c r="V303" s="84"/>
      <c r="W303" s="84"/>
      <c r="X303" s="84"/>
      <c r="Y303" s="84"/>
      <c r="Z303" s="84"/>
    </row>
    <row r="304" spans="1:26" ht="12.75" customHeight="1" x14ac:dyDescent="0.2">
      <c r="A304" s="453">
        <f t="shared" si="12"/>
        <v>2018.07</v>
      </c>
      <c r="B304" s="103">
        <v>167.70601274769027</v>
      </c>
      <c r="C304" s="101">
        <f t="shared" si="17"/>
        <v>-1.789263716872258E-2</v>
      </c>
      <c r="D304" s="101">
        <f t="shared" si="19"/>
        <v>-2.7605369827550907E-2</v>
      </c>
      <c r="E304" s="1245">
        <v>1</v>
      </c>
      <c r="F304" s="103">
        <v>145.95761368975403</v>
      </c>
      <c r="G304" s="101">
        <f t="shared" si="18"/>
        <v>-1.1822427432666149E-2</v>
      </c>
      <c r="H304" s="101">
        <f t="shared" si="20"/>
        <v>-2.6911185033411944E-2</v>
      </c>
      <c r="I304" s="98">
        <v>1</v>
      </c>
      <c r="J304" s="84"/>
      <c r="K304" s="84"/>
      <c r="L304" s="84"/>
      <c r="M304" s="84"/>
      <c r="N304" s="84"/>
      <c r="O304" s="84"/>
      <c r="P304" s="84"/>
      <c r="Q304" s="84"/>
      <c r="R304" s="84"/>
      <c r="S304" s="84"/>
      <c r="T304" s="84"/>
      <c r="U304" s="84"/>
      <c r="V304" s="84"/>
      <c r="W304" s="84"/>
      <c r="X304" s="84"/>
      <c r="Y304" s="84"/>
      <c r="Z304" s="84"/>
    </row>
    <row r="305" spans="1:26" ht="12.75" customHeight="1" x14ac:dyDescent="0.2">
      <c r="A305" s="453">
        <f t="shared" si="12"/>
        <v>2018.08</v>
      </c>
      <c r="B305" s="103">
        <v>165.27476979900317</v>
      </c>
      <c r="C305" s="101">
        <f t="shared" si="17"/>
        <v>-1.4497052961033985E-2</v>
      </c>
      <c r="D305" s="101">
        <f t="shared" si="19"/>
        <v>-4.4979683054639619E-2</v>
      </c>
      <c r="E305" s="1245">
        <v>1</v>
      </c>
      <c r="F305" s="103">
        <v>144.49542921572458</v>
      </c>
      <c r="G305" s="101">
        <f t="shared" si="18"/>
        <v>-1.0017870510937832E-2</v>
      </c>
      <c r="H305" s="101">
        <f t="shared" si="20"/>
        <v>-3.8214698713717077E-2</v>
      </c>
      <c r="I305" s="98">
        <v>1</v>
      </c>
      <c r="J305" s="84"/>
      <c r="K305" s="84"/>
      <c r="L305" s="84"/>
      <c r="M305" s="84"/>
      <c r="N305" s="84"/>
      <c r="O305" s="84"/>
      <c r="P305" s="84"/>
      <c r="Q305" s="84"/>
      <c r="R305" s="84"/>
      <c r="S305" s="84"/>
      <c r="T305" s="84"/>
      <c r="U305" s="84"/>
      <c r="V305" s="84"/>
      <c r="W305" s="84"/>
      <c r="X305" s="84"/>
      <c r="Y305" s="84"/>
      <c r="Z305" s="84"/>
    </row>
    <row r="306" spans="1:26" ht="12.75" customHeight="1" x14ac:dyDescent="0.2">
      <c r="A306" s="453">
        <f t="shared" si="12"/>
        <v>2018.09</v>
      </c>
      <c r="B306" s="103">
        <v>163.34547425577574</v>
      </c>
      <c r="C306" s="101">
        <f t="shared" si="17"/>
        <v>-1.1673261112834843E-2</v>
      </c>
      <c r="D306" s="101">
        <f t="shared" si="19"/>
        <v>-6.1221637071138701E-2</v>
      </c>
      <c r="E306" s="1245">
        <v>1</v>
      </c>
      <c r="F306" s="103">
        <v>142.9953592496642</v>
      </c>
      <c r="G306" s="101">
        <f t="shared" si="18"/>
        <v>-1.0381435414270834E-2</v>
      </c>
      <c r="H306" s="101">
        <f t="shared" si="20"/>
        <v>-4.7847212545439111E-2</v>
      </c>
      <c r="I306" s="98">
        <v>1</v>
      </c>
      <c r="J306" s="84"/>
      <c r="K306" s="84"/>
      <c r="L306" s="84"/>
      <c r="M306" s="84"/>
      <c r="N306" s="84"/>
      <c r="O306" s="84"/>
      <c r="P306" s="84"/>
      <c r="Q306" s="84"/>
      <c r="R306" s="84"/>
      <c r="S306" s="84"/>
      <c r="T306" s="84"/>
      <c r="U306" s="84"/>
      <c r="V306" s="84"/>
      <c r="W306" s="84"/>
      <c r="X306" s="84"/>
      <c r="Y306" s="84"/>
      <c r="Z306" s="84"/>
    </row>
    <row r="307" spans="1:26" ht="12.75" customHeight="1" x14ac:dyDescent="0.2">
      <c r="A307" s="453">
        <f t="shared" si="12"/>
        <v>2018.1</v>
      </c>
      <c r="B307" s="103">
        <v>161.71381870392977</v>
      </c>
      <c r="C307" s="101">
        <f t="shared" si="17"/>
        <v>-9.9889853654042682E-3</v>
      </c>
      <c r="D307" s="101">
        <f t="shared" si="19"/>
        <v>-7.2401686206755911E-2</v>
      </c>
      <c r="E307" s="1245">
        <v>1</v>
      </c>
      <c r="F307" s="103">
        <v>141.20878032302946</v>
      </c>
      <c r="G307" s="101">
        <f t="shared" si="18"/>
        <v>-1.2493964391637746E-2</v>
      </c>
      <c r="H307" s="101">
        <f t="shared" si="20"/>
        <v>-6.1463907817788099E-2</v>
      </c>
      <c r="I307" s="98">
        <v>1</v>
      </c>
      <c r="J307" s="84"/>
      <c r="K307" s="84"/>
      <c r="L307" s="84"/>
      <c r="M307" s="84"/>
      <c r="N307" s="84"/>
      <c r="O307" s="84"/>
      <c r="P307" s="84"/>
      <c r="Q307" s="84"/>
      <c r="R307" s="84"/>
      <c r="S307" s="84"/>
      <c r="T307" s="84"/>
      <c r="U307" s="84"/>
      <c r="V307" s="84"/>
      <c r="W307" s="84"/>
      <c r="X307" s="84"/>
      <c r="Y307" s="84"/>
      <c r="Z307" s="84"/>
    </row>
    <row r="308" spans="1:26" ht="12.75" customHeight="1" x14ac:dyDescent="0.2">
      <c r="A308" s="453">
        <f t="shared" si="12"/>
        <v>2018.11</v>
      </c>
      <c r="B308" s="103">
        <v>160.26527654516633</v>
      </c>
      <c r="C308" s="101">
        <f t="shared" si="17"/>
        <v>-8.9574420440561298E-3</v>
      </c>
      <c r="D308" s="101">
        <f t="shared" si="19"/>
        <v>-8.3974425459696134E-2</v>
      </c>
      <c r="E308" s="1245">
        <v>1</v>
      </c>
      <c r="F308" s="103">
        <v>139.82343424632887</v>
      </c>
      <c r="G308" s="101">
        <f t="shared" si="18"/>
        <v>-9.8106227780698774E-3</v>
      </c>
      <c r="H308" s="101">
        <f t="shared" si="20"/>
        <v>-7.4385356134474279E-2</v>
      </c>
      <c r="I308" s="98">
        <v>1</v>
      </c>
      <c r="J308" s="84"/>
      <c r="K308" s="84"/>
      <c r="L308" s="84"/>
      <c r="M308" s="84"/>
      <c r="N308" s="84"/>
      <c r="O308" s="84"/>
      <c r="P308" s="84"/>
      <c r="Q308" s="84"/>
      <c r="R308" s="84"/>
      <c r="S308" s="84"/>
      <c r="T308" s="84"/>
      <c r="U308" s="84"/>
      <c r="V308" s="84"/>
      <c r="W308" s="84"/>
      <c r="X308" s="84"/>
      <c r="Y308" s="84"/>
      <c r="Z308" s="84"/>
    </row>
    <row r="309" spans="1:26" ht="12.75" customHeight="1" x14ac:dyDescent="0.2">
      <c r="A309" s="453">
        <f t="shared" si="12"/>
        <v>2018.12</v>
      </c>
      <c r="B309" s="103">
        <v>159.8355090234526</v>
      </c>
      <c r="C309" s="101">
        <f t="shared" si="17"/>
        <v>-2.6816009741985614E-3</v>
      </c>
      <c r="D309" s="101">
        <f t="shared" si="19"/>
        <v>-8.9962109614312613E-2</v>
      </c>
      <c r="E309" s="1245">
        <v>1</v>
      </c>
      <c r="F309" s="103">
        <v>139.74914824038711</v>
      </c>
      <c r="G309" s="101">
        <f t="shared" si="18"/>
        <v>-5.3128437548521923E-4</v>
      </c>
      <c r="H309" s="101">
        <f t="shared" si="20"/>
        <v>-7.5172417820020487E-2</v>
      </c>
      <c r="I309" s="98">
        <v>1</v>
      </c>
      <c r="J309" s="84"/>
      <c r="K309" s="84"/>
      <c r="L309" s="84"/>
      <c r="M309" s="84"/>
      <c r="N309" s="84"/>
      <c r="O309" s="84"/>
      <c r="P309" s="84"/>
      <c r="Q309" s="84"/>
      <c r="R309" s="84"/>
      <c r="S309" s="84"/>
      <c r="T309" s="84"/>
      <c r="U309" s="84"/>
      <c r="V309" s="84"/>
      <c r="W309" s="84"/>
      <c r="X309" s="84"/>
      <c r="Y309" s="84"/>
      <c r="Z309" s="84"/>
    </row>
    <row r="310" spans="1:26" ht="12.75" customHeight="1" x14ac:dyDescent="0.2">
      <c r="A310" s="453">
        <f t="shared" si="12"/>
        <v>2019.01</v>
      </c>
      <c r="B310" s="103">
        <v>159.91188212087718</v>
      </c>
      <c r="C310" s="101">
        <f t="shared" si="17"/>
        <v>4.7782309382427002E-4</v>
      </c>
      <c r="D310" s="101">
        <f t="shared" si="19"/>
        <v>-8.9042017485255864E-2</v>
      </c>
      <c r="E310" s="1245">
        <v>1</v>
      </c>
      <c r="F310" s="103">
        <v>140.33313440309041</v>
      </c>
      <c r="G310" s="101">
        <f t="shared" si="18"/>
        <v>4.1788173313139776E-3</v>
      </c>
      <c r="H310" s="101">
        <f t="shared" si="20"/>
        <v>-6.8265179892398997E-2</v>
      </c>
      <c r="I310" s="98">
        <v>1</v>
      </c>
      <c r="J310" s="84"/>
      <c r="K310" s="84"/>
      <c r="L310" s="84"/>
      <c r="M310" s="84"/>
      <c r="N310" s="84"/>
      <c r="O310" s="84"/>
      <c r="P310" s="84"/>
      <c r="Q310" s="84"/>
      <c r="R310" s="84"/>
      <c r="S310" s="84"/>
      <c r="T310" s="84"/>
      <c r="U310" s="84"/>
      <c r="V310" s="84"/>
      <c r="W310" s="84"/>
      <c r="X310" s="84"/>
      <c r="Y310" s="84"/>
      <c r="Z310" s="84"/>
    </row>
    <row r="311" spans="1:26" ht="12.75" customHeight="1" x14ac:dyDescent="0.2">
      <c r="A311" s="453">
        <f t="shared" si="12"/>
        <v>2019.02</v>
      </c>
      <c r="B311" s="103">
        <v>160.05242033217033</v>
      </c>
      <c r="C311" s="101">
        <f t="shared" si="17"/>
        <v>8.788478343773054E-4</v>
      </c>
      <c r="D311" s="101">
        <f t="shared" si="19"/>
        <v>-8.7352274741811287E-2</v>
      </c>
      <c r="E311" s="1245">
        <v>1</v>
      </c>
      <c r="F311" s="103">
        <v>140.8519404656337</v>
      </c>
      <c r="G311" s="101">
        <f t="shared" si="18"/>
        <v>3.6969605556809171E-3</v>
      </c>
      <c r="H311" s="101">
        <f t="shared" si="20"/>
        <v>-6.3130288078630858E-2</v>
      </c>
      <c r="I311" s="98">
        <v>1</v>
      </c>
      <c r="J311" s="84"/>
      <c r="K311" s="84"/>
      <c r="L311" s="84"/>
      <c r="M311" s="84"/>
      <c r="N311" s="84"/>
      <c r="O311" s="84"/>
      <c r="P311" s="84"/>
      <c r="Q311" s="84"/>
      <c r="R311" s="84"/>
      <c r="S311" s="84"/>
      <c r="T311" s="84"/>
      <c r="U311" s="84"/>
      <c r="V311" s="84"/>
      <c r="W311" s="84"/>
      <c r="X311" s="84"/>
      <c r="Y311" s="84"/>
      <c r="Z311" s="84"/>
    </row>
    <row r="312" spans="1:26" ht="12.75" customHeight="1" x14ac:dyDescent="0.2">
      <c r="A312" s="453">
        <f t="shared" si="12"/>
        <v>2019.03</v>
      </c>
      <c r="B312" s="103">
        <v>159.8874928889002</v>
      </c>
      <c r="C312" s="101">
        <f t="shared" si="17"/>
        <v>-1.0304589141972853E-3</v>
      </c>
      <c r="D312" s="101">
        <f t="shared" si="19"/>
        <v>-8.6615427403195944E-2</v>
      </c>
      <c r="E312" s="1245">
        <v>1</v>
      </c>
      <c r="F312" s="103">
        <v>140.78577451789309</v>
      </c>
      <c r="G312" s="101">
        <f t="shared" si="18"/>
        <v>-4.697553155595946E-4</v>
      </c>
      <c r="H312" s="101">
        <f t="shared" si="20"/>
        <v>-6.2749687619851557E-2</v>
      </c>
      <c r="I312" s="98">
        <v>1</v>
      </c>
      <c r="J312" s="84"/>
      <c r="K312" s="84"/>
      <c r="L312" s="84"/>
      <c r="M312" s="84"/>
      <c r="N312" s="84"/>
      <c r="O312" s="84"/>
      <c r="P312" s="84"/>
      <c r="Q312" s="84"/>
      <c r="R312" s="84"/>
      <c r="S312" s="84"/>
      <c r="T312" s="84"/>
      <c r="U312" s="84"/>
      <c r="V312" s="84"/>
      <c r="W312" s="84"/>
      <c r="X312" s="84"/>
      <c r="Y312" s="84"/>
      <c r="Z312" s="84"/>
    </row>
    <row r="313" spans="1:26" ht="12.75" customHeight="1" x14ac:dyDescent="0.2">
      <c r="A313" s="453">
        <f t="shared" si="12"/>
        <v>2019.04</v>
      </c>
      <c r="B313" s="103">
        <v>159.57310320914689</v>
      </c>
      <c r="C313" s="101">
        <f t="shared" si="17"/>
        <v>-1.9663181533015051E-3</v>
      </c>
      <c r="D313" s="101">
        <f t="shared" si="19"/>
        <v>-8.2225299397363338E-2</v>
      </c>
      <c r="E313" s="1245">
        <v>1</v>
      </c>
      <c r="F313" s="103">
        <v>140.9389241775354</v>
      </c>
      <c r="G313" s="101">
        <f t="shared" si="18"/>
        <v>1.087820556918917E-3</v>
      </c>
      <c r="H313" s="101">
        <f t="shared" si="20"/>
        <v>-5.8930803762391681E-2</v>
      </c>
      <c r="I313" s="98">
        <v>1</v>
      </c>
      <c r="J313" s="84"/>
      <c r="K313" s="84"/>
      <c r="L313" s="84"/>
      <c r="M313" s="84"/>
      <c r="N313" s="84"/>
      <c r="O313" s="84"/>
      <c r="P313" s="84"/>
      <c r="Q313" s="84"/>
      <c r="R313" s="84"/>
      <c r="S313" s="84"/>
      <c r="T313" s="84"/>
      <c r="U313" s="84"/>
      <c r="V313" s="84"/>
      <c r="W313" s="84"/>
      <c r="X313" s="84"/>
      <c r="Y313" s="84"/>
      <c r="Z313" s="84"/>
    </row>
    <row r="314" spans="1:26" ht="12.75" customHeight="1" x14ac:dyDescent="0.2">
      <c r="A314" s="453">
        <f t="shared" si="12"/>
        <v>2019.05</v>
      </c>
      <c r="B314" s="103">
        <v>159.98961095908456</v>
      </c>
      <c r="C314" s="101">
        <f t="shared" si="17"/>
        <v>2.6101375580305231E-3</v>
      </c>
      <c r="D314" s="101">
        <f t="shared" si="19"/>
        <v>-7.1699330399720651E-2</v>
      </c>
      <c r="E314" s="1245">
        <v>1</v>
      </c>
      <c r="F314" s="103">
        <v>141.40198938339302</v>
      </c>
      <c r="G314" s="101">
        <f t="shared" si="18"/>
        <v>3.2855735813217546E-3</v>
      </c>
      <c r="H314" s="101">
        <f t="shared" si="20"/>
        <v>-5.1507276129134638E-2</v>
      </c>
      <c r="I314" s="98">
        <v>1</v>
      </c>
      <c r="J314" s="84"/>
      <c r="K314" s="84"/>
      <c r="L314" s="84"/>
      <c r="M314" s="84"/>
      <c r="N314" s="84"/>
      <c r="O314" s="84"/>
      <c r="P314" s="84"/>
      <c r="Q314" s="84"/>
      <c r="R314" s="84"/>
      <c r="S314" s="84"/>
      <c r="T314" s="84"/>
      <c r="U314" s="84"/>
      <c r="V314" s="84"/>
      <c r="W314" s="84"/>
      <c r="X314" s="84"/>
      <c r="Y314" s="84"/>
      <c r="Z314" s="84"/>
    </row>
    <row r="315" spans="1:26" ht="12.75" customHeight="1" x14ac:dyDescent="0.2">
      <c r="A315" s="453">
        <f t="shared" si="12"/>
        <v>2019.06</v>
      </c>
      <c r="B315" s="103">
        <v>160.0183814192338</v>
      </c>
      <c r="C315" s="101">
        <f t="shared" si="17"/>
        <v>1.7982705237407082E-4</v>
      </c>
      <c r="D315" s="101">
        <f t="shared" si="19"/>
        <v>-6.2912366674595543E-2</v>
      </c>
      <c r="E315" s="1245">
        <v>1</v>
      </c>
      <c r="F315" s="103">
        <v>141.39622475448149</v>
      </c>
      <c r="G315" s="101">
        <f t="shared" si="18"/>
        <v>-4.0767664844398865E-5</v>
      </c>
      <c r="H315" s="101">
        <f t="shared" si="20"/>
        <v>-4.2704422086087379E-2</v>
      </c>
      <c r="I315" s="98">
        <v>1</v>
      </c>
      <c r="J315" s="84"/>
      <c r="K315" s="84"/>
      <c r="L315" s="84"/>
      <c r="M315" s="84"/>
      <c r="N315" s="84"/>
      <c r="O315" s="84"/>
      <c r="P315" s="84"/>
      <c r="Q315" s="84"/>
      <c r="R315" s="84"/>
      <c r="S315" s="84"/>
      <c r="T315" s="84"/>
      <c r="U315" s="84"/>
      <c r="V315" s="84"/>
      <c r="W315" s="84"/>
      <c r="X315" s="84"/>
      <c r="Y315" s="84"/>
      <c r="Z315" s="84"/>
    </row>
    <row r="316" spans="1:26" ht="12.75" customHeight="1" x14ac:dyDescent="0.2">
      <c r="A316" s="453">
        <f t="shared" si="12"/>
        <v>2019.07</v>
      </c>
      <c r="B316" s="103">
        <v>160.30826229869399</v>
      </c>
      <c r="C316" s="101">
        <f t="shared" si="17"/>
        <v>1.811547379052092E-3</v>
      </c>
      <c r="D316" s="101">
        <f t="shared" si="19"/>
        <v>-4.4111420501815934E-2</v>
      </c>
      <c r="E316" s="1245">
        <v>1</v>
      </c>
      <c r="F316" s="103">
        <v>141.06010019507389</v>
      </c>
      <c r="G316" s="101">
        <f t="shared" si="18"/>
        <v>-2.3771819933046112E-3</v>
      </c>
      <c r="H316" s="101">
        <f t="shared" si="20"/>
        <v>-3.3554354383254381E-2</v>
      </c>
      <c r="I316" s="98">
        <v>1</v>
      </c>
      <c r="J316" s="84"/>
      <c r="K316" s="84"/>
      <c r="L316" s="84"/>
      <c r="M316" s="84"/>
      <c r="N316" s="84"/>
      <c r="O316" s="84"/>
      <c r="P316" s="84"/>
      <c r="Q316" s="84"/>
      <c r="R316" s="84"/>
      <c r="S316" s="84"/>
      <c r="T316" s="84"/>
      <c r="U316" s="84"/>
      <c r="V316" s="84"/>
      <c r="W316" s="84"/>
      <c r="X316" s="84"/>
      <c r="Y316" s="84"/>
      <c r="Z316" s="84"/>
    </row>
    <row r="317" spans="1:26" ht="12.75" customHeight="1" x14ac:dyDescent="0.2">
      <c r="A317" s="453">
        <f t="shared" si="12"/>
        <v>2019.08</v>
      </c>
      <c r="B317" s="103">
        <v>159.48632820487521</v>
      </c>
      <c r="C317" s="101">
        <f t="shared" si="17"/>
        <v>-5.1272098021205581E-3</v>
      </c>
      <c r="D317" s="101">
        <f t="shared" si="19"/>
        <v>-3.5023141167690008E-2</v>
      </c>
      <c r="E317" s="1245">
        <v>1</v>
      </c>
      <c r="F317" s="103">
        <v>140.23955117989215</v>
      </c>
      <c r="G317" s="101">
        <f t="shared" si="18"/>
        <v>-5.817017101554578E-3</v>
      </c>
      <c r="H317" s="101">
        <f t="shared" si="20"/>
        <v>-2.9453374815604838E-2</v>
      </c>
      <c r="I317" s="98">
        <v>1</v>
      </c>
      <c r="J317" s="84"/>
      <c r="K317" s="84"/>
      <c r="L317" s="84"/>
      <c r="M317" s="84"/>
      <c r="N317" s="84"/>
      <c r="O317" s="84"/>
      <c r="P317" s="84"/>
      <c r="Q317" s="84"/>
      <c r="R317" s="84"/>
      <c r="S317" s="84"/>
      <c r="T317" s="84"/>
      <c r="U317" s="84"/>
      <c r="V317" s="84"/>
      <c r="W317" s="84"/>
      <c r="X317" s="84"/>
      <c r="Y317" s="84"/>
      <c r="Z317" s="84"/>
    </row>
    <row r="318" spans="1:26" ht="12.75" customHeight="1" x14ac:dyDescent="0.2">
      <c r="A318" s="453">
        <f t="shared" si="12"/>
        <v>2019.09</v>
      </c>
      <c r="B318" s="103">
        <v>157.86000369366744</v>
      </c>
      <c r="C318" s="101">
        <f t="shared" si="17"/>
        <v>-1.0197265994603688E-2</v>
      </c>
      <c r="D318" s="101">
        <f t="shared" si="19"/>
        <v>-3.3582017421057153E-2</v>
      </c>
      <c r="E318" s="1245">
        <v>1</v>
      </c>
      <c r="F318" s="103">
        <v>138.83794443706847</v>
      </c>
      <c r="G318" s="101">
        <f t="shared" si="18"/>
        <v>-9.9943755597574624E-3</v>
      </c>
      <c r="H318" s="101">
        <f t="shared" si="20"/>
        <v>-2.9073774382684991E-2</v>
      </c>
      <c r="I318" s="98">
        <v>1</v>
      </c>
      <c r="J318" s="84"/>
      <c r="K318" s="84"/>
      <c r="L318" s="84"/>
      <c r="M318" s="84"/>
      <c r="N318" s="84"/>
      <c r="O318" s="84"/>
      <c r="P318" s="84"/>
      <c r="Q318" s="84"/>
      <c r="R318" s="84"/>
      <c r="S318" s="84"/>
      <c r="T318" s="84"/>
      <c r="U318" s="84"/>
      <c r="V318" s="84"/>
      <c r="W318" s="84"/>
      <c r="X318" s="84"/>
      <c r="Y318" s="84"/>
      <c r="Z318" s="84"/>
    </row>
    <row r="319" spans="1:26" ht="12.75" customHeight="1" x14ac:dyDescent="0.2">
      <c r="A319" s="453">
        <f t="shared" si="12"/>
        <v>2019.1</v>
      </c>
      <c r="B319" s="103">
        <v>156.19003633956538</v>
      </c>
      <c r="C319" s="101">
        <f t="shared" si="17"/>
        <v>-1.0578786994979938E-2</v>
      </c>
      <c r="D319" s="101">
        <f t="shared" si="19"/>
        <v>-3.4157763440596844E-2</v>
      </c>
      <c r="E319" s="1245">
        <v>1</v>
      </c>
      <c r="F319" s="103">
        <v>137.53614185758263</v>
      </c>
      <c r="G319" s="101">
        <f t="shared" si="18"/>
        <v>-9.3764178428606959E-3</v>
      </c>
      <c r="H319" s="101">
        <f t="shared" si="20"/>
        <v>-2.6008570126059394E-2</v>
      </c>
      <c r="I319" s="98">
        <v>1</v>
      </c>
      <c r="J319" s="84"/>
      <c r="K319" s="84"/>
      <c r="L319" s="84"/>
      <c r="M319" s="84"/>
      <c r="N319" s="84"/>
      <c r="O319" s="84"/>
      <c r="P319" s="84"/>
      <c r="Q319" s="84"/>
      <c r="R319" s="84"/>
      <c r="S319" s="84"/>
      <c r="T319" s="84"/>
      <c r="U319" s="84"/>
      <c r="V319" s="84"/>
      <c r="W319" s="84"/>
      <c r="X319" s="84"/>
      <c r="Y319" s="84"/>
      <c r="Z319" s="84"/>
    </row>
    <row r="320" spans="1:26" ht="12.75" customHeight="1" x14ac:dyDescent="0.2">
      <c r="A320" s="453">
        <f t="shared" si="12"/>
        <v>2019.11</v>
      </c>
      <c r="B320" s="103">
        <v>155.38222501049097</v>
      </c>
      <c r="C320" s="101">
        <f t="shared" si="17"/>
        <v>-5.1719773425122906E-3</v>
      </c>
      <c r="D320" s="101">
        <f t="shared" si="19"/>
        <v>-3.0468555883964132E-2</v>
      </c>
      <c r="E320" s="1245">
        <v>1</v>
      </c>
      <c r="F320" s="103">
        <v>136.2949042644388</v>
      </c>
      <c r="G320" s="101">
        <f t="shared" si="18"/>
        <v>-9.0248103253407486E-3</v>
      </c>
      <c r="H320" s="101">
        <f t="shared" si="20"/>
        <v>-2.5235612334294499E-2</v>
      </c>
      <c r="I320" s="98">
        <v>1</v>
      </c>
      <c r="J320" s="84"/>
      <c r="K320" s="84"/>
      <c r="L320" s="84"/>
      <c r="M320" s="84"/>
      <c r="N320" s="84"/>
      <c r="O320" s="84"/>
      <c r="P320" s="84"/>
      <c r="Q320" s="84"/>
      <c r="R320" s="84"/>
      <c r="S320" s="84"/>
      <c r="T320" s="84"/>
      <c r="U320" s="84"/>
      <c r="V320" s="84"/>
      <c r="W320" s="84"/>
      <c r="X320" s="84"/>
      <c r="Y320" s="84"/>
      <c r="Z320" s="84"/>
    </row>
    <row r="321" spans="1:26" ht="12.75" customHeight="1" x14ac:dyDescent="0.2">
      <c r="A321" s="453">
        <f t="shared" si="12"/>
        <v>2019.12</v>
      </c>
      <c r="B321" s="103">
        <v>154.12073853097689</v>
      </c>
      <c r="C321" s="101">
        <f t="shared" si="17"/>
        <v>-8.1186022367031319E-3</v>
      </c>
      <c r="D321" s="101">
        <f t="shared" si="19"/>
        <v>-3.5754073218093096E-2</v>
      </c>
      <c r="E321" s="1245">
        <v>1</v>
      </c>
      <c r="F321" s="103">
        <v>135.00021452813675</v>
      </c>
      <c r="G321" s="101">
        <f t="shared" si="18"/>
        <v>-9.4991793221417264E-3</v>
      </c>
      <c r="H321" s="101">
        <f t="shared" si="20"/>
        <v>-3.3981843696689773E-2</v>
      </c>
      <c r="I321" s="98">
        <v>1</v>
      </c>
      <c r="J321" s="84"/>
      <c r="K321" s="84"/>
      <c r="L321" s="84"/>
      <c r="M321" s="84"/>
      <c r="N321" s="84"/>
      <c r="O321" s="84"/>
      <c r="P321" s="84"/>
      <c r="Q321" s="84"/>
      <c r="R321" s="84"/>
      <c r="S321" s="84"/>
      <c r="T321" s="84"/>
      <c r="U321" s="84"/>
      <c r="V321" s="84"/>
      <c r="W321" s="84"/>
      <c r="X321" s="84"/>
      <c r="Y321" s="84"/>
      <c r="Z321" s="84"/>
    </row>
    <row r="322" spans="1:26" ht="12.75" customHeight="1" x14ac:dyDescent="0.2">
      <c r="A322" s="453">
        <f t="shared" si="12"/>
        <v>2020.01</v>
      </c>
      <c r="B322" s="103">
        <v>153.07011604362347</v>
      </c>
      <c r="C322" s="101">
        <f t="shared" si="17"/>
        <v>-6.8168793983702791E-3</v>
      </c>
      <c r="D322" s="101">
        <f t="shared" si="19"/>
        <v>-4.2784601034725034E-2</v>
      </c>
      <c r="E322" s="1245">
        <v>1</v>
      </c>
      <c r="F322" s="103">
        <v>133.48439829847658</v>
      </c>
      <c r="G322" s="101">
        <f t="shared" si="18"/>
        <v>-1.1228250525070482E-2</v>
      </c>
      <c r="H322" s="101">
        <f t="shared" si="20"/>
        <v>-4.8803414345051532E-2</v>
      </c>
      <c r="I322" s="98">
        <v>1</v>
      </c>
      <c r="J322" s="84"/>
      <c r="K322" s="84"/>
      <c r="L322" s="84"/>
      <c r="M322" s="84"/>
      <c r="N322" s="84"/>
      <c r="O322" s="84"/>
      <c r="P322" s="84"/>
      <c r="Q322" s="84"/>
      <c r="R322" s="84"/>
      <c r="S322" s="84"/>
      <c r="T322" s="84"/>
      <c r="U322" s="84"/>
      <c r="V322" s="84"/>
      <c r="W322" s="84"/>
      <c r="X322" s="84"/>
      <c r="Y322" s="84"/>
      <c r="Z322" s="84"/>
    </row>
    <row r="323" spans="1:26" ht="12.75" customHeight="1" x14ac:dyDescent="0.2">
      <c r="A323" s="453">
        <f t="shared" si="12"/>
        <v>2020.02</v>
      </c>
      <c r="B323" s="103">
        <v>151.83889026759243</v>
      </c>
      <c r="C323" s="101">
        <f t="shared" si="17"/>
        <v>-8.04354114215311E-3</v>
      </c>
      <c r="D323" s="101">
        <f t="shared" si="19"/>
        <v>-5.1317749819288383E-2</v>
      </c>
      <c r="E323" s="1245">
        <v>1</v>
      </c>
      <c r="F323" s="103">
        <v>131.47969535510114</v>
      </c>
      <c r="G323" s="101">
        <f t="shared" si="18"/>
        <v>-1.5018256582262413E-2</v>
      </c>
      <c r="H323" s="101">
        <f t="shared" si="20"/>
        <v>-6.6539694657733794E-2</v>
      </c>
      <c r="I323" s="98">
        <v>1</v>
      </c>
      <c r="J323" s="84"/>
      <c r="K323" s="84"/>
      <c r="L323" s="84"/>
      <c r="M323" s="84"/>
      <c r="N323" s="84"/>
      <c r="O323" s="84"/>
      <c r="P323" s="84"/>
      <c r="Q323" s="84"/>
      <c r="R323" s="84"/>
      <c r="S323" s="84"/>
      <c r="T323" s="84"/>
      <c r="U323" s="84"/>
      <c r="V323" s="84"/>
      <c r="W323" s="84"/>
      <c r="X323" s="84"/>
      <c r="Y323" s="84"/>
      <c r="Z323" s="84"/>
    </row>
    <row r="324" spans="1:26" ht="12.75" customHeight="1" x14ac:dyDescent="0.2">
      <c r="A324" s="453">
        <f t="shared" si="12"/>
        <v>2020.03</v>
      </c>
      <c r="B324" s="103">
        <v>149.43937748261126</v>
      </c>
      <c r="C324" s="101">
        <f t="shared" si="17"/>
        <v>-1.5803018454312978E-2</v>
      </c>
      <c r="D324" s="101">
        <f t="shared" si="19"/>
        <v>-6.5346671071695006E-2</v>
      </c>
      <c r="E324" s="1245">
        <v>1</v>
      </c>
      <c r="F324" s="103">
        <v>129.51088216817217</v>
      </c>
      <c r="G324" s="101">
        <f t="shared" si="18"/>
        <v>-1.4974275545829197E-2</v>
      </c>
      <c r="H324" s="101">
        <f t="shared" si="20"/>
        <v>-8.0085451732113344E-2</v>
      </c>
      <c r="I324" s="98">
        <v>1</v>
      </c>
      <c r="J324" s="84"/>
      <c r="K324" s="84"/>
      <c r="L324" s="84"/>
      <c r="M324" s="84"/>
      <c r="N324" s="84"/>
      <c r="O324" s="84"/>
      <c r="P324" s="84"/>
      <c r="Q324" s="84"/>
      <c r="R324" s="84"/>
      <c r="S324" s="84"/>
      <c r="T324" s="84"/>
      <c r="U324" s="84"/>
      <c r="V324" s="84"/>
      <c r="W324" s="84"/>
      <c r="X324" s="84"/>
      <c r="Y324" s="84"/>
      <c r="Z324" s="84"/>
    </row>
    <row r="325" spans="1:26" ht="12.75" customHeight="1" x14ac:dyDescent="0.2">
      <c r="A325" s="453">
        <f t="shared" si="12"/>
        <v>2020.04</v>
      </c>
      <c r="B325" s="103">
        <v>148.1609241809372</v>
      </c>
      <c r="C325" s="101">
        <f t="shared" si="17"/>
        <v>-8.5549961677457986E-3</v>
      </c>
      <c r="D325" s="101">
        <f t="shared" si="19"/>
        <v>-7.1516933610372591E-2</v>
      </c>
      <c r="E325" s="1245">
        <v>1</v>
      </c>
      <c r="F325" s="103">
        <v>128.14147843649405</v>
      </c>
      <c r="G325" s="101">
        <f t="shared" si="18"/>
        <v>-1.0573657662990232E-2</v>
      </c>
      <c r="H325" s="101">
        <f t="shared" si="20"/>
        <v>-9.0801358217555861E-2</v>
      </c>
      <c r="I325" s="98">
        <v>1</v>
      </c>
      <c r="J325" s="84"/>
      <c r="K325" s="84"/>
      <c r="L325" s="84"/>
      <c r="M325" s="84"/>
      <c r="N325" s="84"/>
      <c r="O325" s="84"/>
      <c r="P325" s="84"/>
      <c r="Q325" s="84"/>
      <c r="R325" s="84"/>
      <c r="S325" s="84"/>
      <c r="T325" s="84"/>
      <c r="U325" s="84"/>
      <c r="V325" s="84"/>
      <c r="W325" s="84"/>
      <c r="X325" s="84"/>
      <c r="Y325" s="84"/>
      <c r="Z325" s="84"/>
    </row>
    <row r="326" spans="1:26" ht="12.75" customHeight="1" x14ac:dyDescent="0.2">
      <c r="A326" s="453">
        <f t="shared" si="12"/>
        <v>2020.05</v>
      </c>
      <c r="B326" s="103">
        <v>147.90267595823315</v>
      </c>
      <c r="C326" s="101">
        <f t="shared" si="17"/>
        <v>-1.7430251878604031E-3</v>
      </c>
      <c r="D326" s="101">
        <f t="shared" si="19"/>
        <v>-7.5548249216897623E-2</v>
      </c>
      <c r="E326" s="1245">
        <v>0</v>
      </c>
      <c r="F326" s="103">
        <v>127.79953726391733</v>
      </c>
      <c r="G326" s="101">
        <f t="shared" si="18"/>
        <v>-2.6684659545752609E-3</v>
      </c>
      <c r="H326" s="101">
        <f t="shared" si="20"/>
        <v>-9.6197034983676377E-2</v>
      </c>
      <c r="I326" s="98">
        <v>1</v>
      </c>
      <c r="J326" s="84"/>
      <c r="K326" s="84"/>
      <c r="L326" s="84"/>
      <c r="M326" s="84"/>
      <c r="N326" s="84"/>
      <c r="O326" s="84"/>
      <c r="P326" s="84"/>
      <c r="Q326" s="84"/>
      <c r="R326" s="84"/>
      <c r="S326" s="84"/>
      <c r="T326" s="84"/>
      <c r="U326" s="84"/>
      <c r="V326" s="84"/>
      <c r="W326" s="84"/>
      <c r="X326" s="84"/>
      <c r="Y326" s="84"/>
      <c r="Z326" s="84"/>
    </row>
    <row r="327" spans="1:26" ht="12.75" customHeight="1" x14ac:dyDescent="0.2">
      <c r="A327" s="453">
        <f t="shared" si="12"/>
        <v>2020.06</v>
      </c>
      <c r="B327" s="103">
        <v>148.86738843988857</v>
      </c>
      <c r="C327" s="101">
        <f t="shared" si="17"/>
        <v>6.522616818155802E-3</v>
      </c>
      <c r="D327" s="101">
        <f t="shared" si="19"/>
        <v>-6.9685700357952185E-2</v>
      </c>
      <c r="E327" s="1245">
        <v>0</v>
      </c>
      <c r="F327" s="103">
        <v>128.73499135165957</v>
      </c>
      <c r="G327" s="101">
        <f t="shared" si="18"/>
        <v>7.3196985511023716E-3</v>
      </c>
      <c r="H327" s="101">
        <f t="shared" si="20"/>
        <v>-8.9544352579474573E-2</v>
      </c>
      <c r="I327" s="98">
        <v>0</v>
      </c>
      <c r="J327" s="84"/>
      <c r="K327" s="84"/>
      <c r="L327" s="84"/>
      <c r="M327" s="84"/>
      <c r="N327" s="84"/>
      <c r="O327" s="84"/>
      <c r="P327" s="84"/>
      <c r="Q327" s="84"/>
      <c r="R327" s="84"/>
      <c r="S327" s="84"/>
      <c r="T327" s="84"/>
      <c r="U327" s="84"/>
      <c r="V327" s="84"/>
      <c r="W327" s="84"/>
      <c r="X327" s="84"/>
      <c r="Y327" s="84"/>
      <c r="Z327" s="84"/>
    </row>
    <row r="328" spans="1:26" ht="12.75" customHeight="1" x14ac:dyDescent="0.2">
      <c r="A328" s="453">
        <f t="shared" si="12"/>
        <v>2020.07</v>
      </c>
      <c r="B328" s="103">
        <v>150.6770797337409</v>
      </c>
      <c r="C328" s="101">
        <f t="shared" si="17"/>
        <v>1.2156398475298369E-2</v>
      </c>
      <c r="D328" s="101">
        <f t="shared" si="19"/>
        <v>-6.0079140194332692E-2</v>
      </c>
      <c r="E328" s="1245">
        <v>0</v>
      </c>
      <c r="F328" s="103">
        <v>130.34580206833843</v>
      </c>
      <c r="G328" s="101">
        <f t="shared" si="18"/>
        <v>1.2512609817781906E-2</v>
      </c>
      <c r="H328" s="101">
        <f t="shared" si="20"/>
        <v>-7.5955554490026E-2</v>
      </c>
      <c r="I328" s="98">
        <v>0</v>
      </c>
      <c r="J328" s="84"/>
      <c r="K328" s="84"/>
      <c r="L328" s="84"/>
      <c r="M328" s="84"/>
      <c r="N328" s="84"/>
      <c r="O328" s="84"/>
      <c r="P328" s="84"/>
      <c r="Q328" s="84"/>
      <c r="R328" s="84"/>
      <c r="S328" s="84"/>
      <c r="T328" s="84"/>
      <c r="U328" s="84"/>
      <c r="V328" s="84"/>
      <c r="W328" s="84"/>
      <c r="X328" s="84"/>
      <c r="Y328" s="84"/>
      <c r="Z328" s="84"/>
    </row>
    <row r="329" spans="1:26" ht="12.75" customHeight="1" x14ac:dyDescent="0.2">
      <c r="A329" s="453">
        <f t="shared" si="12"/>
        <v>2020.08</v>
      </c>
      <c r="B329" s="103">
        <v>152.48120951762357</v>
      </c>
      <c r="C329" s="101">
        <f t="shared" si="17"/>
        <v>1.1973485198085276E-2</v>
      </c>
      <c r="D329" s="101">
        <f t="shared" si="19"/>
        <v>-4.3923004348390915E-2</v>
      </c>
      <c r="E329" s="1245">
        <v>0</v>
      </c>
      <c r="F329" s="103">
        <v>132.01584168381098</v>
      </c>
      <c r="G329" s="101">
        <f t="shared" si="18"/>
        <v>1.2812377452685153E-2</v>
      </c>
      <c r="H329" s="101">
        <f t="shared" si="20"/>
        <v>-5.8640443632996364E-2</v>
      </c>
      <c r="I329" s="98">
        <v>0</v>
      </c>
      <c r="J329" s="84"/>
      <c r="K329" s="84"/>
      <c r="L329" s="84"/>
      <c r="M329" s="84"/>
      <c r="N329" s="84"/>
      <c r="O329" s="84"/>
      <c r="P329" s="84"/>
      <c r="Q329" s="84"/>
      <c r="R329" s="84"/>
      <c r="S329" s="84"/>
      <c r="T329" s="84"/>
      <c r="U329" s="84"/>
      <c r="V329" s="84"/>
      <c r="W329" s="84"/>
      <c r="X329" s="84"/>
      <c r="Y329" s="84"/>
      <c r="Z329" s="84"/>
    </row>
    <row r="330" spans="1:26" ht="12.75" customHeight="1" x14ac:dyDescent="0.2">
      <c r="A330" s="453">
        <f t="shared" si="12"/>
        <v>2020.09</v>
      </c>
      <c r="B330" s="103">
        <v>154.0733205630867</v>
      </c>
      <c r="C330" s="101">
        <f t="shared" si="17"/>
        <v>1.0441358974655257E-2</v>
      </c>
      <c r="D330" s="101">
        <f t="shared" si="19"/>
        <v>-2.3987603205235741E-2</v>
      </c>
      <c r="E330" s="1245">
        <v>0</v>
      </c>
      <c r="F330" s="103">
        <v>133.5325605424313</v>
      </c>
      <c r="G330" s="101">
        <f t="shared" si="18"/>
        <v>1.1488915567064995E-2</v>
      </c>
      <c r="H330" s="101">
        <f t="shared" si="20"/>
        <v>-3.8212780491301279E-2</v>
      </c>
      <c r="I330" s="98">
        <v>0</v>
      </c>
      <c r="J330" s="84"/>
      <c r="K330" s="84"/>
      <c r="L330" s="84"/>
      <c r="M330" s="84"/>
      <c r="N330" s="84"/>
      <c r="O330" s="84"/>
      <c r="P330" s="84"/>
      <c r="Q330" s="84"/>
      <c r="R330" s="84"/>
      <c r="S330" s="84"/>
      <c r="T330" s="84"/>
      <c r="U330" s="84"/>
      <c r="V330" s="84"/>
      <c r="W330" s="84"/>
      <c r="X330" s="84"/>
      <c r="Y330" s="84"/>
      <c r="Z330" s="84"/>
    </row>
    <row r="331" spans="1:26" ht="12.75" customHeight="1" x14ac:dyDescent="0.2">
      <c r="A331" s="453">
        <f t="shared" si="12"/>
        <v>2020.1</v>
      </c>
      <c r="B331" s="103">
        <v>156.23594745289984</v>
      </c>
      <c r="C331" s="101">
        <f t="shared" si="17"/>
        <v>1.4036348940293264E-2</v>
      </c>
      <c r="D331" s="101">
        <f t="shared" si="19"/>
        <v>2.9394393144666076E-4</v>
      </c>
      <c r="E331" s="1245">
        <v>0</v>
      </c>
      <c r="F331" s="103">
        <v>135.01023351390614</v>
      </c>
      <c r="G331" s="101">
        <f t="shared" si="18"/>
        <v>1.1066012405306136E-2</v>
      </c>
      <c r="H331" s="101">
        <f t="shared" si="20"/>
        <v>-1.8365415152418962E-2</v>
      </c>
      <c r="I331" s="98">
        <v>0</v>
      </c>
      <c r="J331" s="84"/>
      <c r="K331" s="84"/>
      <c r="L331" s="84"/>
      <c r="M331" s="84"/>
      <c r="N331" s="84"/>
      <c r="O331" s="84"/>
      <c r="P331" s="84"/>
      <c r="Q331" s="84"/>
      <c r="R331" s="84"/>
      <c r="S331" s="84"/>
      <c r="T331" s="84"/>
      <c r="U331" s="84"/>
      <c r="V331" s="84"/>
      <c r="W331" s="84"/>
      <c r="X331" s="84"/>
      <c r="Y331" s="84"/>
      <c r="Z331" s="84"/>
    </row>
    <row r="332" spans="1:26" ht="12.75" customHeight="1" x14ac:dyDescent="0.2">
      <c r="A332" s="453">
        <f t="shared" si="12"/>
        <v>2020.11</v>
      </c>
      <c r="B332" s="103">
        <v>157.6290463676612</v>
      </c>
      <c r="C332" s="101">
        <f t="shared" si="17"/>
        <v>8.916634983644478E-3</v>
      </c>
      <c r="D332" s="101">
        <f t="shared" si="19"/>
        <v>1.445996385377124E-2</v>
      </c>
      <c r="E332" s="1245">
        <v>0</v>
      </c>
      <c r="F332" s="103">
        <v>136.31724302382128</v>
      </c>
      <c r="G332" s="101">
        <f t="shared" si="18"/>
        <v>9.6808180824345946E-3</v>
      </c>
      <c r="H332" s="101">
        <f t="shared" si="20"/>
        <v>1.6390018029688314E-4</v>
      </c>
      <c r="I332" s="98">
        <v>0</v>
      </c>
      <c r="J332" s="84"/>
      <c r="K332" s="84"/>
      <c r="L332" s="84"/>
      <c r="M332" s="84"/>
      <c r="N332" s="84"/>
      <c r="O332" s="84"/>
      <c r="P332" s="84"/>
      <c r="Q332" s="84"/>
      <c r="R332" s="84"/>
      <c r="S332" s="84"/>
      <c r="T332" s="84"/>
      <c r="U332" s="84"/>
      <c r="V332" s="84"/>
      <c r="W332" s="84"/>
      <c r="X332" s="84"/>
      <c r="Y332" s="84"/>
      <c r="Z332" s="84"/>
    </row>
    <row r="333" spans="1:26" ht="12.75" customHeight="1" x14ac:dyDescent="0.2">
      <c r="A333" s="453">
        <f t="shared" si="12"/>
        <v>2020.12</v>
      </c>
      <c r="B333" s="103">
        <v>157.73819635264212</v>
      </c>
      <c r="C333" s="101">
        <f t="shared" ref="C333:C392" si="21">B333/B332-1</f>
        <v>6.9244842556703823E-4</v>
      </c>
      <c r="D333" s="101">
        <f t="shared" si="19"/>
        <v>2.3471583747557423E-2</v>
      </c>
      <c r="E333" s="1245">
        <v>0</v>
      </c>
      <c r="F333" s="103">
        <v>137.23689746734934</v>
      </c>
      <c r="G333" s="101">
        <f t="shared" ref="G333:G393" si="22">F333/F332-1</f>
        <v>6.7464278408810863E-3</v>
      </c>
      <c r="H333" s="101">
        <f t="shared" si="20"/>
        <v>1.6567995443788064E-2</v>
      </c>
      <c r="I333" s="98">
        <v>0</v>
      </c>
      <c r="J333" s="84"/>
      <c r="K333" s="84"/>
      <c r="L333" s="84"/>
      <c r="M333" s="84"/>
      <c r="N333" s="84"/>
      <c r="O333" s="84"/>
      <c r="P333" s="84"/>
      <c r="Q333" s="84"/>
      <c r="R333" s="84"/>
      <c r="S333" s="84"/>
      <c r="T333" s="84"/>
      <c r="U333" s="84"/>
      <c r="V333" s="84"/>
      <c r="W333" s="84"/>
      <c r="X333" s="84"/>
      <c r="Y333" s="84"/>
      <c r="Z333" s="84"/>
    </row>
    <row r="334" spans="1:26" ht="12.75" customHeight="1" x14ac:dyDescent="0.2">
      <c r="A334" s="453">
        <f t="shared" si="12"/>
        <v>2021.01</v>
      </c>
      <c r="B334" s="104">
        <v>158.46960853067529</v>
      </c>
      <c r="C334" s="101">
        <f t="shared" si="21"/>
        <v>4.6368742317681733E-3</v>
      </c>
      <c r="D334" s="101">
        <f t="shared" si="19"/>
        <v>3.527463509280282E-2</v>
      </c>
      <c r="E334" s="1245">
        <v>0</v>
      </c>
      <c r="F334" s="104">
        <v>138.05273428688156</v>
      </c>
      <c r="G334" s="101">
        <f t="shared" si="22"/>
        <v>5.9447337748677054E-3</v>
      </c>
      <c r="H334" s="101">
        <f t="shared" si="20"/>
        <v>3.422374484686963E-2</v>
      </c>
      <c r="I334" s="98">
        <v>0</v>
      </c>
      <c r="J334" s="84"/>
      <c r="K334" s="84"/>
      <c r="L334" s="84"/>
      <c r="M334" s="84"/>
      <c r="N334" s="84"/>
      <c r="O334" s="84"/>
      <c r="P334" s="84"/>
      <c r="Q334" s="84"/>
      <c r="R334" s="84"/>
      <c r="S334" s="84"/>
      <c r="T334" s="84"/>
      <c r="U334" s="84"/>
      <c r="V334" s="84"/>
      <c r="W334" s="84"/>
      <c r="X334" s="84"/>
      <c r="Y334" s="84"/>
      <c r="Z334" s="84"/>
    </row>
    <row r="335" spans="1:26" ht="12.75" customHeight="1" x14ac:dyDescent="0.2">
      <c r="A335" s="453">
        <f t="shared" si="12"/>
        <v>2021.02</v>
      </c>
      <c r="B335" s="104">
        <v>160.18800363440405</v>
      </c>
      <c r="C335" s="101">
        <f t="shared" si="21"/>
        <v>1.0843688702595111E-2</v>
      </c>
      <c r="D335" s="101">
        <f t="shared" si="19"/>
        <v>5.4986659558019735E-2</v>
      </c>
      <c r="E335" s="1245">
        <v>0</v>
      </c>
      <c r="F335" s="104">
        <v>138.92429510874956</v>
      </c>
      <c r="G335" s="101">
        <f t="shared" si="22"/>
        <v>6.3132456330552422E-3</v>
      </c>
      <c r="H335" s="101">
        <f t="shared" si="20"/>
        <v>5.6621668718823903E-2</v>
      </c>
      <c r="I335" s="98">
        <v>0</v>
      </c>
      <c r="J335" s="84"/>
      <c r="K335" s="84"/>
      <c r="L335" s="84"/>
      <c r="M335" s="84"/>
      <c r="N335" s="84"/>
      <c r="O335" s="84"/>
      <c r="P335" s="84"/>
      <c r="Q335" s="84"/>
      <c r="R335" s="84"/>
      <c r="S335" s="84"/>
      <c r="T335" s="84"/>
      <c r="U335" s="84"/>
      <c r="V335" s="84"/>
      <c r="W335" s="84"/>
      <c r="X335" s="84"/>
      <c r="Y335" s="84"/>
      <c r="Z335" s="84"/>
    </row>
    <row r="336" spans="1:26" ht="12.75" customHeight="1" x14ac:dyDescent="0.2">
      <c r="A336" s="453">
        <f t="shared" si="12"/>
        <v>2021.03</v>
      </c>
      <c r="B336" s="104">
        <v>161.9277867016998</v>
      </c>
      <c r="C336" s="101">
        <f t="shared" si="21"/>
        <v>1.0860882387088377E-2</v>
      </c>
      <c r="D336" s="101">
        <f t="shared" si="19"/>
        <v>8.35683969611134E-2</v>
      </c>
      <c r="E336" s="1245">
        <v>0</v>
      </c>
      <c r="F336" s="104">
        <v>139.86119748613473</v>
      </c>
      <c r="G336" s="101">
        <f t="shared" si="22"/>
        <v>6.7439779100679775E-3</v>
      </c>
      <c r="H336" s="101">
        <f t="shared" si="20"/>
        <v>7.9918499084289163E-2</v>
      </c>
      <c r="I336" s="98">
        <v>0</v>
      </c>
      <c r="J336" s="84"/>
      <c r="K336" s="84"/>
      <c r="L336" s="84"/>
      <c r="M336" s="84"/>
      <c r="N336" s="84"/>
      <c r="O336" s="84"/>
      <c r="P336" s="84"/>
      <c r="Q336" s="84"/>
      <c r="R336" s="84"/>
      <c r="S336" s="84"/>
      <c r="T336" s="84"/>
      <c r="U336" s="84"/>
      <c r="V336" s="84"/>
      <c r="W336" s="84"/>
      <c r="X336" s="84"/>
      <c r="Y336" s="84"/>
      <c r="Z336" s="84"/>
    </row>
    <row r="337" spans="1:26" ht="12.75" customHeight="1" x14ac:dyDescent="0.2">
      <c r="A337" s="453">
        <f t="shared" si="12"/>
        <v>2021.04</v>
      </c>
      <c r="B337" s="104">
        <v>161.87325584469687</v>
      </c>
      <c r="C337" s="101">
        <f t="shared" si="21"/>
        <v>-3.3676034307428271E-4</v>
      </c>
      <c r="D337" s="101">
        <f t="shared" si="19"/>
        <v>9.2550257360799693E-2</v>
      </c>
      <c r="E337" s="1245">
        <v>0</v>
      </c>
      <c r="F337" s="104">
        <v>140.11910884825286</v>
      </c>
      <c r="G337" s="101">
        <f t="shared" si="22"/>
        <v>1.844052294373455E-3</v>
      </c>
      <c r="H337" s="101">
        <f t="shared" si="20"/>
        <v>9.3471923048670247E-2</v>
      </c>
      <c r="I337" s="98">
        <v>0</v>
      </c>
      <c r="J337" s="84"/>
      <c r="K337" s="84"/>
      <c r="L337" s="84"/>
      <c r="M337" s="84"/>
      <c r="N337" s="84"/>
      <c r="O337" s="84"/>
      <c r="P337" s="84"/>
      <c r="Q337" s="84"/>
      <c r="R337" s="84"/>
      <c r="S337" s="84"/>
      <c r="T337" s="84"/>
      <c r="U337" s="84"/>
      <c r="V337" s="84"/>
      <c r="W337" s="84"/>
      <c r="X337" s="84"/>
      <c r="Y337" s="84"/>
      <c r="Z337" s="84"/>
    </row>
    <row r="338" spans="1:26" ht="12.75" customHeight="1" x14ac:dyDescent="0.2">
      <c r="A338" s="453">
        <f t="shared" si="12"/>
        <v>2021.05</v>
      </c>
      <c r="B338" s="104">
        <v>161.70654087559703</v>
      </c>
      <c r="C338" s="101">
        <f t="shared" si="21"/>
        <v>-1.0299105199922387E-3</v>
      </c>
      <c r="D338" s="101">
        <f t="shared" si="19"/>
        <v>9.3330731360546926E-2</v>
      </c>
      <c r="E338" s="1245">
        <v>0</v>
      </c>
      <c r="F338" s="104">
        <v>140.20735591271588</v>
      </c>
      <c r="G338" s="101">
        <f t="shared" si="22"/>
        <v>6.2980035477244733E-4</v>
      </c>
      <c r="H338" s="101">
        <f t="shared" si="20"/>
        <v>9.7088134389526903E-2</v>
      </c>
      <c r="I338" s="98">
        <v>0</v>
      </c>
      <c r="J338" s="84"/>
      <c r="K338" s="84"/>
      <c r="L338" s="84"/>
      <c r="M338" s="84"/>
      <c r="N338" s="84"/>
      <c r="O338" s="84"/>
      <c r="P338" s="84"/>
      <c r="Q338" s="84"/>
      <c r="R338" s="84"/>
      <c r="S338" s="84"/>
      <c r="T338" s="84"/>
      <c r="U338" s="84"/>
      <c r="V338" s="84"/>
      <c r="W338" s="84"/>
      <c r="X338" s="84"/>
      <c r="Y338" s="84"/>
      <c r="Z338" s="84"/>
    </row>
    <row r="339" spans="1:26" ht="12.75" customHeight="1" x14ac:dyDescent="0.2">
      <c r="A339" s="453">
        <f t="shared" si="12"/>
        <v>2021.06</v>
      </c>
      <c r="B339" s="104">
        <v>161.19922530587982</v>
      </c>
      <c r="C339" s="101">
        <f t="shared" si="21"/>
        <v>-3.1372606634847422E-3</v>
      </c>
      <c r="D339" s="101">
        <f t="shared" si="19"/>
        <v>8.283773226109048E-2</v>
      </c>
      <c r="E339" s="1245">
        <v>0</v>
      </c>
      <c r="F339" s="104">
        <v>140.41536735673125</v>
      </c>
      <c r="G339" s="101">
        <f t="shared" si="22"/>
        <v>1.4835986504506682E-3</v>
      </c>
      <c r="H339" s="101">
        <f t="shared" si="20"/>
        <v>9.0731943836193762E-2</v>
      </c>
      <c r="I339" s="98">
        <v>0</v>
      </c>
      <c r="J339" s="84"/>
      <c r="K339" s="84"/>
      <c r="L339" s="84"/>
      <c r="M339" s="84"/>
      <c r="N339" s="84"/>
      <c r="O339" s="84"/>
      <c r="P339" s="84"/>
      <c r="Q339" s="84"/>
      <c r="R339" s="84"/>
      <c r="S339" s="84"/>
      <c r="T339" s="84"/>
      <c r="U339" s="84"/>
      <c r="V339" s="84"/>
      <c r="W339" s="84"/>
      <c r="X339" s="84"/>
      <c r="Y339" s="84"/>
      <c r="Z339" s="84"/>
    </row>
    <row r="340" spans="1:26" ht="12.75" customHeight="1" x14ac:dyDescent="0.2">
      <c r="A340" s="453">
        <f t="shared" si="12"/>
        <v>2021.07</v>
      </c>
      <c r="B340" s="104">
        <v>161.16029405575219</v>
      </c>
      <c r="C340" s="101">
        <f t="shared" si="21"/>
        <v>-2.4151015647722041E-4</v>
      </c>
      <c r="D340" s="101">
        <f t="shared" si="19"/>
        <v>6.9574047629115343E-2</v>
      </c>
      <c r="E340" s="1245">
        <v>0</v>
      </c>
      <c r="F340" s="104">
        <v>140.54139695735671</v>
      </c>
      <c r="G340" s="101">
        <f t="shared" si="22"/>
        <v>8.9754848773271334E-4</v>
      </c>
      <c r="H340" s="101">
        <f t="shared" si="20"/>
        <v>7.8219587644816402E-2</v>
      </c>
      <c r="I340" s="98">
        <v>0</v>
      </c>
      <c r="J340" s="84"/>
      <c r="K340" s="84"/>
      <c r="L340" s="84"/>
      <c r="M340" s="84"/>
      <c r="N340" s="84"/>
      <c r="O340" s="84"/>
      <c r="P340" s="84"/>
      <c r="Q340" s="84"/>
      <c r="R340" s="84"/>
      <c r="S340" s="84"/>
      <c r="T340" s="84"/>
      <c r="U340" s="84"/>
      <c r="V340" s="84"/>
      <c r="W340" s="84"/>
      <c r="X340" s="84"/>
      <c r="Y340" s="84"/>
      <c r="Z340" s="84"/>
    </row>
    <row r="341" spans="1:26" ht="12.75" customHeight="1" x14ac:dyDescent="0.2">
      <c r="A341" s="453">
        <f t="shared" si="12"/>
        <v>2021.08</v>
      </c>
      <c r="B341" s="104">
        <v>161.53197277106887</v>
      </c>
      <c r="C341" s="101">
        <f t="shared" si="21"/>
        <v>2.3062672942759654E-3</v>
      </c>
      <c r="D341" s="101">
        <f t="shared" si="19"/>
        <v>5.9356580932677039E-2</v>
      </c>
      <c r="E341" s="1245">
        <v>0</v>
      </c>
      <c r="F341" s="104">
        <v>141.28017807561642</v>
      </c>
      <c r="G341" s="101">
        <f t="shared" si="22"/>
        <v>5.2566797701880663E-3</v>
      </c>
      <c r="H341" s="101">
        <f t="shared" si="20"/>
        <v>7.0175944596060802E-2</v>
      </c>
      <c r="I341" s="98">
        <v>0</v>
      </c>
      <c r="J341" s="84"/>
      <c r="K341" s="84"/>
      <c r="L341" s="84"/>
      <c r="M341" s="84"/>
      <c r="N341" s="84"/>
      <c r="O341" s="84"/>
      <c r="P341" s="84"/>
      <c r="Q341" s="84"/>
      <c r="R341" s="84"/>
      <c r="S341" s="84"/>
      <c r="T341" s="84"/>
      <c r="U341" s="84"/>
      <c r="V341" s="84"/>
      <c r="W341" s="84"/>
      <c r="X341" s="84"/>
      <c r="Y341" s="84"/>
      <c r="Z341" s="84"/>
    </row>
    <row r="342" spans="1:26" ht="12.75" customHeight="1" x14ac:dyDescent="0.2">
      <c r="A342" s="453">
        <f t="shared" si="12"/>
        <v>2021.09</v>
      </c>
      <c r="B342" s="104">
        <v>162.33320713930112</v>
      </c>
      <c r="C342" s="101">
        <f t="shared" si="21"/>
        <v>4.9602215244892722E-3</v>
      </c>
      <c r="D342" s="101">
        <f t="shared" si="19"/>
        <v>5.3610102943373317E-2</v>
      </c>
      <c r="E342" s="1245">
        <v>0</v>
      </c>
      <c r="F342" s="104">
        <v>142.13205427390582</v>
      </c>
      <c r="G342" s="101">
        <f t="shared" si="22"/>
        <v>6.0296936901753639E-3</v>
      </c>
      <c r="H342" s="101">
        <f t="shared" si="20"/>
        <v>6.4399976279507776E-2</v>
      </c>
      <c r="I342" s="98">
        <v>0</v>
      </c>
      <c r="J342" s="84"/>
      <c r="K342" s="84"/>
      <c r="L342" s="84"/>
      <c r="M342" s="84"/>
      <c r="N342" s="84"/>
      <c r="O342" s="84"/>
      <c r="P342" s="84"/>
      <c r="Q342" s="84"/>
      <c r="R342" s="84"/>
      <c r="S342" s="84"/>
      <c r="T342" s="84"/>
      <c r="U342" s="84"/>
      <c r="V342" s="84"/>
      <c r="W342" s="84"/>
      <c r="X342" s="84"/>
      <c r="Y342" s="84"/>
      <c r="Z342" s="84"/>
    </row>
    <row r="343" spans="1:26" ht="12.75" customHeight="1" x14ac:dyDescent="0.2">
      <c r="A343" s="453">
        <f t="shared" si="12"/>
        <v>2021.1</v>
      </c>
      <c r="B343" s="104">
        <v>162.57719308861516</v>
      </c>
      <c r="C343" s="101">
        <f t="shared" si="21"/>
        <v>1.5029946959939089E-3</v>
      </c>
      <c r="D343" s="101">
        <f t="shared" si="19"/>
        <v>4.0587622369218312E-2</v>
      </c>
      <c r="E343" s="1245">
        <v>0</v>
      </c>
      <c r="F343" s="104">
        <v>142.65730220284487</v>
      </c>
      <c r="G343" s="101">
        <f t="shared" si="22"/>
        <v>3.6954924181060722E-3</v>
      </c>
      <c r="H343" s="101">
        <f t="shared" si="20"/>
        <v>5.6640659673780069E-2</v>
      </c>
      <c r="I343" s="98">
        <v>0</v>
      </c>
      <c r="J343" s="84"/>
      <c r="K343" s="84"/>
      <c r="L343" s="84"/>
      <c r="M343" s="84"/>
      <c r="N343" s="84"/>
      <c r="O343" s="84"/>
      <c r="P343" s="84"/>
      <c r="Q343" s="84"/>
      <c r="R343" s="84"/>
      <c r="S343" s="84"/>
      <c r="T343" s="84"/>
      <c r="U343" s="84"/>
      <c r="V343" s="84"/>
      <c r="W343" s="84"/>
      <c r="X343" s="84"/>
      <c r="Y343" s="84"/>
      <c r="Z343" s="84"/>
    </row>
    <row r="344" spans="1:26" ht="12.75" customHeight="1" x14ac:dyDescent="0.2">
      <c r="A344" s="453">
        <f t="shared" si="12"/>
        <v>2021.11</v>
      </c>
      <c r="B344" s="104">
        <v>163.13228989709006</v>
      </c>
      <c r="C344" s="101">
        <f t="shared" si="21"/>
        <v>3.4143584221701939E-3</v>
      </c>
      <c r="D344" s="101">
        <f t="shared" ref="D344:D392" si="23">B344/B332-1</f>
        <v>3.491262337902401E-2</v>
      </c>
      <c r="E344" s="1245">
        <v>0</v>
      </c>
      <c r="F344" s="104">
        <v>143.78005606151467</v>
      </c>
      <c r="G344" s="101">
        <f t="shared" si="22"/>
        <v>7.8702866333006938E-3</v>
      </c>
      <c r="H344" s="101">
        <f t="shared" ref="H344:H393" si="24">F344/F332-1</f>
        <v>5.4745921147989041E-2</v>
      </c>
      <c r="I344" s="98">
        <v>0</v>
      </c>
      <c r="J344" s="84"/>
      <c r="K344" s="84"/>
      <c r="L344" s="84"/>
      <c r="M344" s="84"/>
      <c r="N344" s="84"/>
      <c r="O344" s="84"/>
      <c r="P344" s="84"/>
      <c r="Q344" s="84"/>
      <c r="R344" s="84"/>
      <c r="S344" s="84"/>
      <c r="T344" s="84"/>
      <c r="U344" s="84"/>
      <c r="V344" s="84"/>
      <c r="W344" s="84"/>
      <c r="X344" s="84"/>
      <c r="Y344" s="84"/>
      <c r="Z344" s="84"/>
    </row>
    <row r="345" spans="1:26" ht="12.75" customHeight="1" x14ac:dyDescent="0.2">
      <c r="A345" s="453">
        <f t="shared" si="12"/>
        <v>2021.12</v>
      </c>
      <c r="B345" s="104">
        <v>164.12878746713807</v>
      </c>
      <c r="C345" s="101">
        <f t="shared" si="21"/>
        <v>6.1085243802845302E-3</v>
      </c>
      <c r="D345" s="101">
        <f t="shared" si="23"/>
        <v>4.0513910151533938E-2</v>
      </c>
      <c r="E345" s="1245">
        <v>0</v>
      </c>
      <c r="F345" s="104">
        <v>144.95632390098035</v>
      </c>
      <c r="G345" s="101">
        <f t="shared" si="22"/>
        <v>8.1810222619640438E-3</v>
      </c>
      <c r="H345" s="101">
        <f t="shared" si="24"/>
        <v>5.6248913929780375E-2</v>
      </c>
      <c r="I345" s="98">
        <v>0</v>
      </c>
      <c r="J345" s="84"/>
      <c r="K345" s="84"/>
      <c r="L345" s="84"/>
      <c r="M345" s="84"/>
      <c r="N345" s="84"/>
      <c r="O345" s="84"/>
      <c r="P345" s="84"/>
      <c r="Q345" s="84"/>
      <c r="R345" s="84"/>
      <c r="S345" s="84"/>
      <c r="T345" s="84"/>
      <c r="U345" s="84"/>
      <c r="V345" s="84"/>
      <c r="W345" s="84"/>
      <c r="X345" s="84"/>
      <c r="Y345" s="84"/>
      <c r="Z345" s="84"/>
    </row>
    <row r="346" spans="1:26" ht="12.75" customHeight="1" x14ac:dyDescent="0.2">
      <c r="A346" s="453">
        <f t="shared" si="12"/>
        <v>2022.01</v>
      </c>
      <c r="B346" s="104">
        <v>164.49002538187659</v>
      </c>
      <c r="C346" s="101">
        <f t="shared" si="21"/>
        <v>2.2009418354524968E-3</v>
      </c>
      <c r="D346" s="101">
        <f t="shared" si="23"/>
        <v>3.7990987085930294E-2</v>
      </c>
      <c r="E346" s="1245">
        <v>0</v>
      </c>
      <c r="F346" s="104">
        <v>145.69871608281272</v>
      </c>
      <c r="G346" s="101">
        <f t="shared" si="22"/>
        <v>5.1214887481521032E-3</v>
      </c>
      <c r="H346" s="101">
        <f t="shared" si="24"/>
        <v>5.5384500969335226E-2</v>
      </c>
      <c r="I346" s="98">
        <v>0</v>
      </c>
      <c r="J346" s="84"/>
      <c r="K346" s="84"/>
      <c r="L346" s="84"/>
      <c r="M346" s="84"/>
      <c r="N346" s="84"/>
      <c r="O346" s="84"/>
      <c r="P346" s="84"/>
      <c r="Q346" s="84"/>
      <c r="R346" s="84"/>
      <c r="S346" s="84"/>
      <c r="T346" s="84"/>
      <c r="U346" s="84"/>
      <c r="V346" s="84"/>
      <c r="W346" s="84"/>
      <c r="X346" s="84"/>
      <c r="Y346" s="84"/>
      <c r="Z346" s="84"/>
    </row>
    <row r="347" spans="1:26" ht="12.75" customHeight="1" x14ac:dyDescent="0.2">
      <c r="A347" s="453">
        <f t="shared" ref="A347:A381" si="25">A335+1</f>
        <v>2022.02</v>
      </c>
      <c r="B347" s="104">
        <v>164.71696038895692</v>
      </c>
      <c r="C347" s="101">
        <f t="shared" si="21"/>
        <v>1.3796277710669269E-3</v>
      </c>
      <c r="D347" s="101">
        <f t="shared" si="23"/>
        <v>2.8272758582404744E-2</v>
      </c>
      <c r="E347" s="1245">
        <v>0</v>
      </c>
      <c r="F347" s="104">
        <v>146.65673485654412</v>
      </c>
      <c r="G347" s="101">
        <f t="shared" si="22"/>
        <v>6.5753412211737583E-3</v>
      </c>
      <c r="H347" s="101">
        <f t="shared" si="24"/>
        <v>5.5659377229458906E-2</v>
      </c>
      <c r="I347" s="98">
        <v>0</v>
      </c>
      <c r="J347" s="84"/>
      <c r="K347" s="84"/>
      <c r="L347" s="84"/>
      <c r="M347" s="84"/>
      <c r="N347" s="84"/>
      <c r="O347" s="84"/>
      <c r="P347" s="84"/>
      <c r="Q347" s="84"/>
      <c r="R347" s="84"/>
      <c r="S347" s="84"/>
      <c r="T347" s="84"/>
      <c r="U347" s="84"/>
      <c r="V347" s="84"/>
      <c r="W347" s="84"/>
      <c r="X347" s="84"/>
      <c r="Y347" s="84"/>
      <c r="Z347" s="84"/>
    </row>
    <row r="348" spans="1:26" ht="12.75" customHeight="1" x14ac:dyDescent="0.2">
      <c r="A348" s="453">
        <f t="shared" si="25"/>
        <v>2022.03</v>
      </c>
      <c r="B348" s="104">
        <v>165.30889151519557</v>
      </c>
      <c r="C348" s="101">
        <f t="shared" si="21"/>
        <v>3.593625846669779E-3</v>
      </c>
      <c r="D348" s="101">
        <f t="shared" si="23"/>
        <v>2.0880325003912903E-2</v>
      </c>
      <c r="E348" s="1245">
        <v>0</v>
      </c>
      <c r="F348" s="104">
        <v>147.62639255805925</v>
      </c>
      <c r="G348" s="101">
        <f t="shared" si="22"/>
        <v>6.6117502374754E-3</v>
      </c>
      <c r="H348" s="101">
        <f t="shared" si="24"/>
        <v>5.5520724915102626E-2</v>
      </c>
      <c r="I348" s="98">
        <v>0</v>
      </c>
      <c r="J348" s="84"/>
      <c r="K348" s="84"/>
      <c r="L348" s="84"/>
      <c r="M348" s="84"/>
      <c r="N348" s="84"/>
      <c r="O348" s="84"/>
      <c r="P348" s="84"/>
      <c r="Q348" s="84"/>
      <c r="R348" s="84"/>
      <c r="S348" s="84"/>
      <c r="T348" s="84"/>
      <c r="U348" s="84"/>
      <c r="V348" s="84"/>
      <c r="W348" s="84"/>
      <c r="X348" s="84"/>
      <c r="Y348" s="84"/>
      <c r="Z348" s="84"/>
    </row>
    <row r="349" spans="1:26" ht="12.75" customHeight="1" x14ac:dyDescent="0.2">
      <c r="A349" s="453">
        <f t="shared" si="25"/>
        <v>2022.04</v>
      </c>
      <c r="B349" s="104">
        <v>166.73456044278788</v>
      </c>
      <c r="C349" s="101">
        <f t="shared" si="21"/>
        <v>8.6242725029781475E-3</v>
      </c>
      <c r="D349" s="101">
        <f t="shared" si="23"/>
        <v>3.0031548897459626E-2</v>
      </c>
      <c r="E349" s="1245">
        <v>0</v>
      </c>
      <c r="F349" s="104">
        <v>148.31331912675543</v>
      </c>
      <c r="G349" s="101">
        <f t="shared" si="22"/>
        <v>4.6531420079645169E-3</v>
      </c>
      <c r="H349" s="101">
        <f t="shared" si="24"/>
        <v>5.8480319678430037E-2</v>
      </c>
      <c r="I349" s="98">
        <v>0</v>
      </c>
      <c r="J349" s="84"/>
      <c r="K349" s="84"/>
      <c r="L349" s="84"/>
      <c r="M349" s="84"/>
      <c r="N349" s="84"/>
      <c r="O349" s="84"/>
      <c r="P349" s="84"/>
      <c r="Q349" s="84"/>
      <c r="R349" s="84"/>
      <c r="S349" s="84"/>
      <c r="T349" s="84"/>
      <c r="U349" s="84"/>
      <c r="V349" s="84"/>
      <c r="W349" s="84"/>
      <c r="X349" s="84"/>
      <c r="Y349" s="84"/>
      <c r="Z349" s="84"/>
    </row>
    <row r="350" spans="1:26" ht="12.75" customHeight="1" x14ac:dyDescent="0.2">
      <c r="A350" s="453">
        <f t="shared" si="25"/>
        <v>2022.05</v>
      </c>
      <c r="B350" s="104">
        <v>166.85138298882566</v>
      </c>
      <c r="C350" s="101">
        <f t="shared" si="21"/>
        <v>7.0064985763917953E-4</v>
      </c>
      <c r="D350" s="101">
        <f t="shared" si="23"/>
        <v>3.18159184246396E-2</v>
      </c>
      <c r="E350" s="1245">
        <v>0</v>
      </c>
      <c r="F350" s="104">
        <v>148.56559500191884</v>
      </c>
      <c r="G350" s="101">
        <f t="shared" si="22"/>
        <v>1.7009657436619641E-3</v>
      </c>
      <c r="H350" s="101">
        <f t="shared" si="24"/>
        <v>5.961341353877514E-2</v>
      </c>
      <c r="I350" s="98">
        <v>0</v>
      </c>
      <c r="J350" s="84"/>
      <c r="K350" s="84"/>
      <c r="L350" s="84"/>
      <c r="M350" s="84"/>
      <c r="N350" s="84"/>
      <c r="O350" s="84"/>
      <c r="P350" s="84"/>
      <c r="Q350" s="84"/>
      <c r="R350" s="84"/>
      <c r="S350" s="84"/>
      <c r="T350" s="84"/>
      <c r="U350" s="84"/>
      <c r="V350" s="84"/>
      <c r="W350" s="84"/>
      <c r="X350" s="84"/>
      <c r="Y350" s="84"/>
      <c r="Z350" s="84"/>
    </row>
    <row r="351" spans="1:26" ht="12.75" customHeight="1" x14ac:dyDescent="0.2">
      <c r="A351" s="453">
        <f t="shared" si="25"/>
        <v>2022.06</v>
      </c>
      <c r="B351" s="104">
        <v>166.57887698882215</v>
      </c>
      <c r="C351" s="101">
        <f t="shared" si="21"/>
        <v>-1.6332258991330617E-3</v>
      </c>
      <c r="D351" s="101">
        <f t="shared" si="23"/>
        <v>3.337268943280769E-2</v>
      </c>
      <c r="E351" s="1245">
        <v>1</v>
      </c>
      <c r="F351" s="104">
        <v>148.37574953060394</v>
      </c>
      <c r="G351" s="101">
        <f t="shared" si="22"/>
        <v>-1.2778562311983599E-3</v>
      </c>
      <c r="H351" s="101">
        <f t="shared" si="24"/>
        <v>5.6691673594735592E-2</v>
      </c>
      <c r="I351" s="98">
        <v>1</v>
      </c>
      <c r="J351" s="84"/>
      <c r="K351" s="84"/>
      <c r="L351" s="84"/>
      <c r="M351" s="84"/>
      <c r="N351" s="84"/>
      <c r="O351" s="84"/>
      <c r="P351" s="84"/>
      <c r="Q351" s="84"/>
      <c r="R351" s="84"/>
      <c r="S351" s="84"/>
      <c r="T351" s="84"/>
      <c r="U351" s="84"/>
      <c r="V351" s="84"/>
      <c r="W351" s="84"/>
      <c r="X351" s="84"/>
      <c r="Y351" s="84"/>
      <c r="Z351" s="84"/>
    </row>
    <row r="352" spans="1:26" ht="12.75" customHeight="1" x14ac:dyDescent="0.2">
      <c r="A352" s="453">
        <f t="shared" si="25"/>
        <v>2022.07</v>
      </c>
      <c r="B352" s="104">
        <v>165.40215908461323</v>
      </c>
      <c r="C352" s="101">
        <f t="shared" si="21"/>
        <v>-7.0640283178753371E-3</v>
      </c>
      <c r="D352" s="101">
        <f t="shared" si="23"/>
        <v>2.6320782384484875E-2</v>
      </c>
      <c r="E352" s="1245">
        <v>1</v>
      </c>
      <c r="F352" s="104">
        <v>147.4559736911078</v>
      </c>
      <c r="G352" s="101">
        <f t="shared" si="22"/>
        <v>-6.1989633912947761E-3</v>
      </c>
      <c r="H352" s="101">
        <f t="shared" si="24"/>
        <v>4.9199573104066419E-2</v>
      </c>
      <c r="I352" s="98">
        <v>1</v>
      </c>
      <c r="J352" s="84"/>
      <c r="K352" s="84"/>
      <c r="L352" s="84"/>
      <c r="M352" s="84"/>
      <c r="N352" s="84"/>
      <c r="O352" s="84"/>
      <c r="P352" s="84"/>
      <c r="Q352" s="84"/>
      <c r="R352" s="84"/>
      <c r="S352" s="84"/>
      <c r="T352" s="84"/>
      <c r="U352" s="84"/>
      <c r="V352" s="84"/>
      <c r="W352" s="84"/>
      <c r="X352" s="84"/>
      <c r="Y352" s="84"/>
      <c r="Z352" s="84"/>
    </row>
    <row r="353" spans="1:26" ht="12.75" customHeight="1" x14ac:dyDescent="0.2">
      <c r="A353" s="453">
        <f t="shared" si="25"/>
        <v>2022.08</v>
      </c>
      <c r="B353" s="104">
        <v>164.23903412895095</v>
      </c>
      <c r="C353" s="101">
        <f t="shared" si="21"/>
        <v>-7.0321026164312794E-3</v>
      </c>
      <c r="D353" s="101">
        <f t="shared" si="23"/>
        <v>1.6758672053851953E-2</v>
      </c>
      <c r="E353" s="1245">
        <v>1</v>
      </c>
      <c r="F353" s="104">
        <v>146.16564853817246</v>
      </c>
      <c r="G353" s="101">
        <f t="shared" si="22"/>
        <v>-8.7505790415675078E-3</v>
      </c>
      <c r="H353" s="101">
        <f t="shared" si="24"/>
        <v>3.458001348173001E-2</v>
      </c>
      <c r="I353" s="98">
        <v>1</v>
      </c>
      <c r="J353" s="84"/>
      <c r="K353" s="84"/>
      <c r="L353" s="84"/>
      <c r="M353" s="84"/>
      <c r="N353" s="84"/>
      <c r="O353" s="84"/>
      <c r="P353" s="84"/>
      <c r="Q353" s="84"/>
      <c r="R353" s="84"/>
      <c r="S353" s="84"/>
      <c r="T353" s="84"/>
      <c r="U353" s="84"/>
      <c r="V353" s="84"/>
      <c r="W353" s="84"/>
      <c r="X353" s="84"/>
      <c r="Y353" s="84"/>
      <c r="Z353" s="84"/>
    </row>
    <row r="354" spans="1:26" ht="12.75" customHeight="1" x14ac:dyDescent="0.2">
      <c r="A354" s="453">
        <f t="shared" si="25"/>
        <v>2022.09</v>
      </c>
      <c r="B354" s="104">
        <v>163.48375468477099</v>
      </c>
      <c r="C354" s="101">
        <f t="shared" si="21"/>
        <v>-4.5986598020721914E-3</v>
      </c>
      <c r="D354" s="101">
        <f t="shared" si="23"/>
        <v>7.0875673914490012E-3</v>
      </c>
      <c r="E354" s="1245">
        <v>1</v>
      </c>
      <c r="F354" s="104">
        <v>145.53561182154382</v>
      </c>
      <c r="G354" s="101">
        <f t="shared" si="22"/>
        <v>-4.3104294540458055E-3</v>
      </c>
      <c r="H354" s="101">
        <f t="shared" si="24"/>
        <v>2.3946445895159707E-2</v>
      </c>
      <c r="I354" s="98">
        <v>1</v>
      </c>
      <c r="J354" s="84"/>
      <c r="K354" s="84"/>
      <c r="L354" s="84"/>
      <c r="M354" s="84"/>
      <c r="N354" s="84"/>
      <c r="O354" s="84"/>
      <c r="P354" s="84"/>
      <c r="Q354" s="84"/>
      <c r="R354" s="84"/>
      <c r="S354" s="84"/>
      <c r="T354" s="84"/>
      <c r="U354" s="84"/>
      <c r="V354" s="84"/>
      <c r="W354" s="84"/>
      <c r="X354" s="84"/>
      <c r="Y354" s="84"/>
      <c r="Z354" s="84"/>
    </row>
    <row r="355" spans="1:26" ht="12.75" customHeight="1" x14ac:dyDescent="0.2">
      <c r="A355" s="453">
        <f t="shared" si="25"/>
        <v>2022.1</v>
      </c>
      <c r="B355" s="104">
        <v>163.66010809418816</v>
      </c>
      <c r="C355" s="101">
        <f t="shared" si="21"/>
        <v>1.0787213063292445E-3</v>
      </c>
      <c r="D355" s="101">
        <f t="shared" si="23"/>
        <v>6.6609281720269031E-3</v>
      </c>
      <c r="E355" s="1245">
        <v>1</v>
      </c>
      <c r="F355" s="104">
        <v>145.41060962354354</v>
      </c>
      <c r="G355" s="101">
        <f t="shared" si="22"/>
        <v>-8.5891141306060348E-4</v>
      </c>
      <c r="H355" s="101">
        <f t="shared" si="24"/>
        <v>1.9300150627997503E-2</v>
      </c>
      <c r="I355" s="98">
        <v>1</v>
      </c>
      <c r="J355" s="84"/>
      <c r="K355" s="84"/>
      <c r="L355" s="84"/>
      <c r="M355" s="84"/>
      <c r="N355" s="84"/>
      <c r="O355" s="84"/>
      <c r="P355" s="84"/>
      <c r="Q355" s="84"/>
      <c r="R355" s="84"/>
      <c r="S355" s="84"/>
      <c r="T355" s="84"/>
      <c r="U355" s="84"/>
      <c r="V355" s="84"/>
      <c r="W355" s="84"/>
      <c r="X355" s="84"/>
      <c r="Y355" s="84"/>
      <c r="Z355" s="84"/>
    </row>
    <row r="356" spans="1:26" ht="12.75" customHeight="1" x14ac:dyDescent="0.2">
      <c r="A356" s="453">
        <f t="shared" si="25"/>
        <v>2022.11</v>
      </c>
      <c r="B356" s="104">
        <v>163.61713117913521</v>
      </c>
      <c r="C356" s="101">
        <f t="shared" si="21"/>
        <v>-2.6259859872646008E-4</v>
      </c>
      <c r="D356" s="101">
        <f t="shared" si="23"/>
        <v>2.9720742738976735E-3</v>
      </c>
      <c r="E356" s="1245">
        <v>1</v>
      </c>
      <c r="F356" s="104">
        <v>145.3766808718095</v>
      </c>
      <c r="G356" s="101">
        <f t="shared" si="22"/>
        <v>-2.3333064775588053E-4</v>
      </c>
      <c r="H356" s="101">
        <f t="shared" si="24"/>
        <v>1.1104633382614137E-2</v>
      </c>
      <c r="I356" s="98">
        <v>1</v>
      </c>
      <c r="J356" s="84"/>
      <c r="K356" s="84"/>
      <c r="L356" s="84"/>
      <c r="M356" s="84"/>
      <c r="N356" s="84"/>
      <c r="O356" s="84"/>
      <c r="P356" s="84"/>
      <c r="Q356" s="84"/>
      <c r="R356" s="84"/>
      <c r="S356" s="84"/>
      <c r="T356" s="84"/>
      <c r="U356" s="84"/>
      <c r="V356" s="84"/>
      <c r="W356" s="84"/>
      <c r="X356" s="84"/>
      <c r="Y356" s="84"/>
      <c r="Z356" s="84"/>
    </row>
    <row r="357" spans="1:26" ht="12.75" customHeight="1" x14ac:dyDescent="0.2">
      <c r="A357" s="453">
        <f t="shared" si="25"/>
        <v>2022.12</v>
      </c>
      <c r="B357" s="104">
        <v>163.89605740390064</v>
      </c>
      <c r="C357" s="101">
        <f t="shared" si="21"/>
        <v>1.7047495134236978E-3</v>
      </c>
      <c r="D357" s="101">
        <f t="shared" si="23"/>
        <v>-1.4179722328359068E-3</v>
      </c>
      <c r="E357" s="1245">
        <v>1</v>
      </c>
      <c r="F357" s="104">
        <v>145.70418232985864</v>
      </c>
      <c r="G357" s="101">
        <f t="shared" si="22"/>
        <v>2.2527784792247818E-3</v>
      </c>
      <c r="H357" s="101">
        <f t="shared" si="24"/>
        <v>5.1591983623229254E-3</v>
      </c>
      <c r="I357" s="98">
        <v>1</v>
      </c>
      <c r="J357" s="84"/>
      <c r="K357" s="84"/>
      <c r="L357" s="84"/>
      <c r="M357" s="84"/>
      <c r="N357" s="84"/>
      <c r="O357" s="84"/>
      <c r="P357" s="84"/>
      <c r="Q357" s="84"/>
      <c r="R357" s="84"/>
      <c r="S357" s="84"/>
      <c r="T357" s="84"/>
      <c r="U357" s="84"/>
      <c r="V357" s="84"/>
      <c r="W357" s="84"/>
      <c r="X357" s="84"/>
      <c r="Y357" s="84"/>
      <c r="Z357" s="84"/>
    </row>
    <row r="358" spans="1:26" ht="12.75" customHeight="1" x14ac:dyDescent="0.2">
      <c r="A358" s="453">
        <f t="shared" si="25"/>
        <v>2023.01</v>
      </c>
      <c r="B358" s="104">
        <v>163.30715979630943</v>
      </c>
      <c r="C358" s="101">
        <f t="shared" si="21"/>
        <v>-3.593116374605354E-3</v>
      </c>
      <c r="D358" s="101">
        <f t="shared" si="23"/>
        <v>-7.191108292560866E-3</v>
      </c>
      <c r="E358" s="1245">
        <v>1</v>
      </c>
      <c r="F358" s="104">
        <v>146.49482512767713</v>
      </c>
      <c r="G358" s="101">
        <f t="shared" si="22"/>
        <v>5.4263562320302494E-3</v>
      </c>
      <c r="H358" s="101">
        <f t="shared" si="24"/>
        <v>5.4640772840572893E-3</v>
      </c>
      <c r="I358" s="98">
        <v>1</v>
      </c>
      <c r="J358" s="84"/>
      <c r="K358" s="84"/>
      <c r="L358" s="84"/>
      <c r="M358" s="84"/>
      <c r="N358" s="84"/>
      <c r="O358" s="84"/>
      <c r="P358" s="84"/>
      <c r="Q358" s="84"/>
      <c r="R358" s="84"/>
      <c r="S358" s="84"/>
      <c r="T358" s="84"/>
      <c r="U358" s="84"/>
      <c r="V358" s="84"/>
      <c r="W358" s="84"/>
      <c r="X358" s="84"/>
      <c r="Y358" s="84"/>
      <c r="Z358" s="84"/>
    </row>
    <row r="359" spans="1:26" ht="12.75" customHeight="1" x14ac:dyDescent="0.2">
      <c r="A359" s="453">
        <f t="shared" si="25"/>
        <v>2023.02</v>
      </c>
      <c r="B359" s="104">
        <v>163.47866543935663</v>
      </c>
      <c r="C359" s="101">
        <f t="shared" si="21"/>
        <v>1.0502028402252783E-3</v>
      </c>
      <c r="D359" s="101">
        <f t="shared" si="23"/>
        <v>-7.5177136991614324E-3</v>
      </c>
      <c r="E359" s="1245">
        <v>1</v>
      </c>
      <c r="F359" s="104">
        <v>147.12962428304505</v>
      </c>
      <c r="G359" s="101">
        <f t="shared" si="22"/>
        <v>4.3332531017028497E-3</v>
      </c>
      <c r="H359" s="101">
        <f t="shared" si="24"/>
        <v>3.224464440473751E-3</v>
      </c>
      <c r="I359" s="98">
        <v>1</v>
      </c>
      <c r="J359" s="84"/>
      <c r="K359" s="84"/>
      <c r="L359" s="84"/>
      <c r="M359" s="84"/>
      <c r="N359" s="84"/>
      <c r="O359" s="84"/>
      <c r="P359" s="84"/>
      <c r="Q359" s="84"/>
      <c r="R359" s="84"/>
      <c r="S359" s="84"/>
      <c r="T359" s="84"/>
      <c r="U359" s="84"/>
      <c r="V359" s="84"/>
      <c r="W359" s="84"/>
      <c r="X359" s="84"/>
      <c r="Y359" s="84"/>
      <c r="Z359" s="84"/>
    </row>
    <row r="360" spans="1:26" ht="12.75" customHeight="1" x14ac:dyDescent="0.2">
      <c r="A360" s="453">
        <f t="shared" si="25"/>
        <v>2023.03</v>
      </c>
      <c r="B360" s="104">
        <v>163.93478857438893</v>
      </c>
      <c r="C360" s="101">
        <f t="shared" si="21"/>
        <v>2.7901080168868386E-3</v>
      </c>
      <c r="D360" s="101">
        <f t="shared" si="23"/>
        <v>-8.3123353390844867E-3</v>
      </c>
      <c r="E360" s="1245">
        <v>1</v>
      </c>
      <c r="F360" s="104">
        <v>147.67531397205394</v>
      </c>
      <c r="G360" s="101">
        <f t="shared" si="22"/>
        <v>3.7089042513906989E-3</v>
      </c>
      <c r="H360" s="101">
        <f t="shared" si="24"/>
        <v>3.3138663857457118E-4</v>
      </c>
      <c r="I360" s="98">
        <v>1</v>
      </c>
      <c r="J360" s="84"/>
      <c r="K360" s="84"/>
      <c r="L360" s="84"/>
      <c r="M360" s="84"/>
      <c r="N360" s="84"/>
      <c r="O360" s="84"/>
      <c r="P360" s="84"/>
      <c r="Q360" s="84"/>
      <c r="R360" s="84"/>
      <c r="S360" s="84"/>
      <c r="T360" s="84"/>
      <c r="U360" s="84"/>
      <c r="V360" s="84"/>
      <c r="W360" s="84"/>
      <c r="X360" s="84"/>
      <c r="Y360" s="84"/>
      <c r="Z360" s="84"/>
    </row>
    <row r="361" spans="1:26" ht="12.75" customHeight="1" x14ac:dyDescent="0.2">
      <c r="A361" s="453">
        <f t="shared" si="25"/>
        <v>2023.04</v>
      </c>
      <c r="B361" s="104">
        <v>163.95673523335336</v>
      </c>
      <c r="C361" s="101">
        <f t="shared" si="21"/>
        <v>1.338743237799811E-4</v>
      </c>
      <c r="D361" s="101">
        <f t="shared" si="23"/>
        <v>-1.6660164527723675E-2</v>
      </c>
      <c r="E361" s="1245">
        <v>1</v>
      </c>
      <c r="F361" s="104">
        <v>147.72078380699875</v>
      </c>
      <c r="G361" s="101">
        <f t="shared" si="22"/>
        <v>3.0790410205883134E-4</v>
      </c>
      <c r="H361" s="101">
        <f t="shared" si="24"/>
        <v>-3.9951591889753058E-3</v>
      </c>
      <c r="I361" s="98">
        <v>1</v>
      </c>
      <c r="J361" s="84"/>
      <c r="K361" s="84"/>
      <c r="L361" s="84"/>
      <c r="M361" s="84"/>
      <c r="N361" s="84"/>
      <c r="O361" s="84"/>
      <c r="P361" s="84"/>
      <c r="Q361" s="84"/>
      <c r="R361" s="84"/>
      <c r="S361" s="84"/>
      <c r="T361" s="84"/>
      <c r="U361" s="84"/>
      <c r="V361" s="84"/>
      <c r="W361" s="84"/>
      <c r="X361" s="84"/>
      <c r="Y361" s="84"/>
      <c r="Z361" s="84"/>
    </row>
    <row r="362" spans="1:26" ht="12.75" customHeight="1" x14ac:dyDescent="0.2">
      <c r="A362" s="453">
        <f t="shared" si="25"/>
        <v>2023.05</v>
      </c>
      <c r="B362" s="104">
        <v>162.93703258297055</v>
      </c>
      <c r="C362" s="101">
        <f t="shared" si="21"/>
        <v>-6.2193398089532836E-3</v>
      </c>
      <c r="D362" s="101">
        <f t="shared" si="23"/>
        <v>-2.3460101652961862E-2</v>
      </c>
      <c r="E362" s="1245">
        <v>1</v>
      </c>
      <c r="F362" s="104">
        <v>147.249240320985</v>
      </c>
      <c r="G362" s="101">
        <f t="shared" si="22"/>
        <v>-3.1921268887243892E-3</v>
      </c>
      <c r="H362" s="101">
        <f t="shared" si="24"/>
        <v>-8.8604274826674656E-3</v>
      </c>
      <c r="I362" s="98">
        <v>1</v>
      </c>
      <c r="J362" s="84"/>
      <c r="K362" s="84"/>
      <c r="L362" s="84"/>
      <c r="M362" s="84"/>
      <c r="N362" s="84"/>
      <c r="O362" s="84"/>
      <c r="P362" s="84"/>
      <c r="Q362" s="84"/>
      <c r="R362" s="84"/>
      <c r="S362" s="84"/>
      <c r="T362" s="84"/>
      <c r="U362" s="84"/>
      <c r="V362" s="84"/>
      <c r="W362" s="84"/>
      <c r="X362" s="84"/>
      <c r="Y362" s="84"/>
      <c r="Z362" s="84"/>
    </row>
    <row r="363" spans="1:26" ht="12.75" customHeight="1" x14ac:dyDescent="0.2">
      <c r="A363" s="453">
        <f t="shared" si="25"/>
        <v>2023.06</v>
      </c>
      <c r="B363" s="104">
        <v>162.64082718505745</v>
      </c>
      <c r="C363" s="101">
        <f t="shared" si="21"/>
        <v>-1.8179132958142663E-3</v>
      </c>
      <c r="D363" s="101">
        <f t="shared" si="23"/>
        <v>-2.3640751306235219E-2</v>
      </c>
      <c r="E363" s="1245">
        <v>1</v>
      </c>
      <c r="F363" s="104">
        <v>147.08840836307709</v>
      </c>
      <c r="G363" s="101">
        <f t="shared" si="22"/>
        <v>-1.0922430401495431E-3</v>
      </c>
      <c r="H363" s="101">
        <f t="shared" si="24"/>
        <v>-8.676223517653181E-3</v>
      </c>
      <c r="I363" s="98">
        <v>1</v>
      </c>
      <c r="J363" s="84"/>
      <c r="K363" s="84"/>
      <c r="L363" s="84"/>
      <c r="M363" s="84"/>
      <c r="N363" s="84"/>
      <c r="O363" s="84"/>
      <c r="P363" s="84"/>
      <c r="Q363" s="84"/>
      <c r="R363" s="84"/>
      <c r="S363" s="84"/>
      <c r="T363" s="84"/>
      <c r="U363" s="84"/>
      <c r="V363" s="84"/>
      <c r="W363" s="84"/>
      <c r="X363" s="84"/>
      <c r="Y363" s="84"/>
      <c r="Z363" s="84"/>
    </row>
    <row r="364" spans="1:26" ht="12.75" customHeight="1" x14ac:dyDescent="0.2">
      <c r="A364" s="453">
        <f t="shared" si="25"/>
        <v>2023.07</v>
      </c>
      <c r="B364" s="104">
        <v>162.4130532899504</v>
      </c>
      <c r="C364" s="101">
        <f t="shared" si="21"/>
        <v>-1.4004718190954168E-3</v>
      </c>
      <c r="D364" s="101">
        <f t="shared" si="23"/>
        <v>-1.8071745926446559E-2</v>
      </c>
      <c r="E364" s="1245">
        <v>1</v>
      </c>
      <c r="F364" s="104">
        <v>147.05652777660828</v>
      </c>
      <c r="G364" s="101">
        <f t="shared" si="22"/>
        <v>-2.1674438403140872E-4</v>
      </c>
      <c r="H364" s="101">
        <f t="shared" si="24"/>
        <v>-2.7089164616436179E-3</v>
      </c>
      <c r="I364" s="98">
        <v>1</v>
      </c>
      <c r="J364" s="84"/>
      <c r="K364" s="84"/>
      <c r="L364" s="84"/>
      <c r="M364" s="84"/>
      <c r="N364" s="84"/>
      <c r="O364" s="84"/>
      <c r="P364" s="84"/>
      <c r="Q364" s="84"/>
      <c r="R364" s="84"/>
      <c r="S364" s="84"/>
      <c r="T364" s="84"/>
      <c r="U364" s="84"/>
      <c r="V364" s="84"/>
      <c r="W364" s="84"/>
      <c r="X364" s="84"/>
      <c r="Y364" s="84"/>
      <c r="Z364" s="84"/>
    </row>
    <row r="365" spans="1:26" ht="12.75" customHeight="1" x14ac:dyDescent="0.2">
      <c r="A365" s="453">
        <f t="shared" si="25"/>
        <v>2023.08</v>
      </c>
      <c r="B365" s="104">
        <v>161.2975552775012</v>
      </c>
      <c r="C365" s="101">
        <f t="shared" si="21"/>
        <v>-6.86827807157675E-3</v>
      </c>
      <c r="D365" s="101">
        <f t="shared" si="23"/>
        <v>-1.7909742754211977E-2</v>
      </c>
      <c r="E365" s="1245">
        <v>1</v>
      </c>
      <c r="F365" s="104">
        <v>146.52332944021001</v>
      </c>
      <c r="G365" s="101">
        <f t="shared" si="22"/>
        <v>-3.6258052903863636E-3</v>
      </c>
      <c r="H365" s="101">
        <f t="shared" si="24"/>
        <v>2.4470927718980295E-3</v>
      </c>
      <c r="I365" s="98">
        <v>1</v>
      </c>
      <c r="J365" s="84"/>
      <c r="K365" s="84"/>
      <c r="L365" s="84"/>
      <c r="M365" s="84"/>
      <c r="N365" s="84"/>
      <c r="O365" s="84"/>
      <c r="P365" s="84"/>
      <c r="Q365" s="84"/>
      <c r="R365" s="84"/>
      <c r="S365" s="84"/>
      <c r="T365" s="84"/>
      <c r="U365" s="84"/>
      <c r="V365" s="84"/>
      <c r="W365" s="84"/>
      <c r="X365" s="84"/>
      <c r="Y365" s="84"/>
      <c r="Z365" s="84"/>
    </row>
    <row r="366" spans="1:26" ht="12.75" customHeight="1" x14ac:dyDescent="0.2">
      <c r="A366" s="453">
        <f t="shared" si="25"/>
        <v>2023.09</v>
      </c>
      <c r="B366" s="104">
        <v>159.977723936893</v>
      </c>
      <c r="C366" s="101">
        <f t="shared" si="21"/>
        <v>-8.1825873822918282E-3</v>
      </c>
      <c r="D366" s="101">
        <f t="shared" si="23"/>
        <v>-2.1445743980117782E-2</v>
      </c>
      <c r="E366" s="1245">
        <v>1</v>
      </c>
      <c r="F366" s="104">
        <v>145.83844823073991</v>
      </c>
      <c r="G366" s="101">
        <f t="shared" si="22"/>
        <v>-4.674212714703363E-3</v>
      </c>
      <c r="H366" s="101">
        <f t="shared" si="24"/>
        <v>2.0808405956846965E-3</v>
      </c>
      <c r="I366" s="98">
        <v>1</v>
      </c>
      <c r="J366" s="84"/>
      <c r="K366" s="84"/>
      <c r="L366" s="84"/>
      <c r="M366" s="84"/>
      <c r="N366" s="84"/>
      <c r="O366" s="84"/>
      <c r="P366" s="84"/>
      <c r="Q366" s="84"/>
      <c r="R366" s="84"/>
      <c r="S366" s="84"/>
      <c r="T366" s="84"/>
      <c r="U366" s="84"/>
      <c r="V366" s="84"/>
      <c r="W366" s="84"/>
      <c r="X366" s="84"/>
      <c r="Y366" s="84"/>
      <c r="Z366" s="84"/>
    </row>
    <row r="367" spans="1:26" ht="12.75" customHeight="1" x14ac:dyDescent="0.2">
      <c r="A367" s="453">
        <f t="shared" si="25"/>
        <v>2023.1</v>
      </c>
      <c r="B367" s="104">
        <v>157.71715492247947</v>
      </c>
      <c r="C367" s="101">
        <f t="shared" si="21"/>
        <v>-1.4130523667815531E-2</v>
      </c>
      <c r="D367" s="101">
        <f t="shared" si="23"/>
        <v>-3.6312777994063516E-2</v>
      </c>
      <c r="E367" s="1245">
        <v>1</v>
      </c>
      <c r="F367" s="104">
        <v>144.93632043003143</v>
      </c>
      <c r="G367" s="101">
        <f t="shared" si="22"/>
        <v>-6.1858022466144691E-3</v>
      </c>
      <c r="H367" s="101">
        <f t="shared" si="24"/>
        <v>-3.2617234377876336E-3</v>
      </c>
      <c r="I367" s="98">
        <v>1</v>
      </c>
      <c r="J367" s="84"/>
      <c r="K367" s="84"/>
      <c r="L367" s="84"/>
      <c r="M367" s="84"/>
      <c r="N367" s="84"/>
      <c r="O367" s="84"/>
      <c r="P367" s="84"/>
      <c r="Q367" s="84"/>
      <c r="R367" s="84"/>
      <c r="S367" s="84"/>
      <c r="T367" s="84"/>
      <c r="U367" s="84"/>
      <c r="V367" s="84"/>
      <c r="W367" s="84"/>
      <c r="X367" s="84"/>
      <c r="Y367" s="84"/>
      <c r="Z367" s="84"/>
    </row>
    <row r="368" spans="1:26" ht="12.75" customHeight="1" x14ac:dyDescent="0.2">
      <c r="A368" s="453">
        <f t="shared" si="25"/>
        <v>2023.11</v>
      </c>
      <c r="B368" s="104">
        <v>155.3670721342796</v>
      </c>
      <c r="C368" s="101">
        <f t="shared" si="21"/>
        <v>-1.4900616165406833E-2</v>
      </c>
      <c r="D368" s="101">
        <f t="shared" si="23"/>
        <v>-5.0422953790963954E-2</v>
      </c>
      <c r="E368" s="1245">
        <v>1</v>
      </c>
      <c r="F368" s="104">
        <v>143.19205441818286</v>
      </c>
      <c r="G368" s="101">
        <f t="shared" si="22"/>
        <v>-1.2034706046581412E-2</v>
      </c>
      <c r="H368" s="101">
        <f t="shared" si="24"/>
        <v>-1.5027351295446079E-2</v>
      </c>
      <c r="I368" s="98">
        <v>1</v>
      </c>
      <c r="J368" s="84"/>
      <c r="K368" s="84"/>
      <c r="L368" s="84"/>
      <c r="M368" s="84"/>
      <c r="N368" s="84"/>
      <c r="O368" s="84"/>
      <c r="P368" s="84"/>
      <c r="Q368" s="84"/>
      <c r="R368" s="84"/>
      <c r="S368" s="84"/>
      <c r="T368" s="84"/>
      <c r="U368" s="84"/>
      <c r="V368" s="84"/>
      <c r="W368" s="84"/>
      <c r="X368" s="84"/>
      <c r="Y368" s="84"/>
      <c r="Z368" s="84"/>
    </row>
    <row r="369" spans="1:26" ht="12.75" customHeight="1" x14ac:dyDescent="0.2">
      <c r="A369" s="453">
        <f t="shared" si="25"/>
        <v>2023.12</v>
      </c>
      <c r="B369" s="104">
        <v>153.03048176040804</v>
      </c>
      <c r="C369" s="101">
        <f t="shared" si="21"/>
        <v>-1.5039160755067282E-2</v>
      </c>
      <c r="D369" s="101">
        <f t="shared" si="23"/>
        <v>-6.6295527882747063E-2</v>
      </c>
      <c r="E369" s="1245">
        <v>1</v>
      </c>
      <c r="F369" s="104">
        <v>140.95560047544751</v>
      </c>
      <c r="G369" s="101">
        <f t="shared" si="22"/>
        <v>-1.5618561740890602E-2</v>
      </c>
      <c r="H369" s="101">
        <f t="shared" si="24"/>
        <v>-3.2590566574546509E-2</v>
      </c>
      <c r="I369" s="98">
        <v>1</v>
      </c>
      <c r="J369" s="84"/>
      <c r="K369" s="84"/>
      <c r="L369" s="84"/>
      <c r="M369" s="84"/>
      <c r="N369" s="84"/>
      <c r="O369" s="84"/>
      <c r="P369" s="84"/>
      <c r="Q369" s="84"/>
      <c r="R369" s="84"/>
      <c r="S369" s="84"/>
      <c r="T369" s="84"/>
      <c r="U369" s="84"/>
      <c r="V369" s="84"/>
      <c r="W369" s="84"/>
      <c r="X369" s="84"/>
      <c r="Y369" s="84"/>
      <c r="Z369" s="84"/>
    </row>
    <row r="370" spans="1:26" ht="12.75" customHeight="1" x14ac:dyDescent="0.2">
      <c r="A370" s="453">
        <f t="shared" si="25"/>
        <v>2024.01</v>
      </c>
      <c r="B370" s="104">
        <v>151.70032895745308</v>
      </c>
      <c r="C370" s="101">
        <f t="shared" si="21"/>
        <v>-8.6920774714511762E-3</v>
      </c>
      <c r="D370" s="101">
        <f t="shared" si="23"/>
        <v>-7.1073618899094027E-2</v>
      </c>
      <c r="E370" s="1245">
        <v>1</v>
      </c>
      <c r="F370" s="104">
        <v>138.85789524379919</v>
      </c>
      <c r="G370" s="101">
        <f t="shared" si="22"/>
        <v>-1.4882028273957904E-2</v>
      </c>
      <c r="H370" s="101">
        <f t="shared" si="24"/>
        <v>-5.2131055668498849E-2</v>
      </c>
      <c r="I370" s="98">
        <v>1</v>
      </c>
      <c r="J370" s="84"/>
      <c r="K370" s="84"/>
      <c r="L370" s="84"/>
      <c r="M370" s="84"/>
      <c r="N370" s="84"/>
      <c r="O370" s="84"/>
      <c r="P370" s="84"/>
      <c r="Q370" s="84"/>
      <c r="R370" s="84"/>
      <c r="S370" s="84"/>
      <c r="T370" s="84"/>
      <c r="U370" s="84"/>
      <c r="V370" s="84"/>
      <c r="W370" s="84"/>
      <c r="X370" s="84"/>
      <c r="Y370" s="84"/>
      <c r="Z370" s="84"/>
    </row>
    <row r="371" spans="1:26" ht="12.75" customHeight="1" x14ac:dyDescent="0.2">
      <c r="A371" s="453">
        <f t="shared" si="25"/>
        <v>2024.02</v>
      </c>
      <c r="B371" s="104">
        <v>150.55552075424848</v>
      </c>
      <c r="C371" s="101">
        <f t="shared" si="21"/>
        <v>-7.5465110133392521E-3</v>
      </c>
      <c r="D371" s="101">
        <f t="shared" si="23"/>
        <v>-7.9050955367029663E-2</v>
      </c>
      <c r="E371" s="1245">
        <v>0</v>
      </c>
      <c r="F371" s="104">
        <v>137.33456370869408</v>
      </c>
      <c r="G371" s="101">
        <f t="shared" si="22"/>
        <v>-1.0970435151926639E-2</v>
      </c>
      <c r="H371" s="101">
        <f t="shared" si="24"/>
        <v>-6.6574360004531985E-2</v>
      </c>
      <c r="I371" s="98">
        <v>1</v>
      </c>
      <c r="J371" s="84"/>
      <c r="K371" s="84"/>
      <c r="L371" s="84"/>
      <c r="M371" s="84"/>
      <c r="N371" s="84"/>
      <c r="O371" s="84"/>
      <c r="P371" s="84"/>
      <c r="Q371" s="84"/>
      <c r="R371" s="84"/>
      <c r="S371" s="84"/>
      <c r="T371" s="84"/>
      <c r="U371" s="84"/>
      <c r="V371" s="84"/>
      <c r="W371" s="84"/>
      <c r="X371" s="84"/>
      <c r="Y371" s="84"/>
      <c r="Z371" s="84"/>
    </row>
    <row r="372" spans="1:26" ht="12.75" customHeight="1" x14ac:dyDescent="0.2">
      <c r="A372" s="453">
        <f t="shared" si="25"/>
        <v>2024.03</v>
      </c>
      <c r="B372" s="104">
        <v>150.8945324746872</v>
      </c>
      <c r="C372" s="101">
        <f t="shared" si="21"/>
        <v>2.251738885032939E-3</v>
      </c>
      <c r="D372" s="101">
        <f t="shared" si="23"/>
        <v>-7.9545386388713002E-2</v>
      </c>
      <c r="E372" s="1245">
        <v>0</v>
      </c>
      <c r="F372" s="104">
        <v>137.05846219281375</v>
      </c>
      <c r="G372" s="101">
        <f t="shared" si="22"/>
        <v>-2.0104299196375131E-3</v>
      </c>
      <c r="H372" s="101">
        <f t="shared" si="24"/>
        <v>-7.189320607267724E-2</v>
      </c>
      <c r="I372" s="98">
        <v>1</v>
      </c>
      <c r="J372" s="84"/>
      <c r="K372" s="84"/>
      <c r="L372" s="84"/>
      <c r="M372" s="84"/>
      <c r="N372" s="84"/>
      <c r="O372" s="84"/>
      <c r="P372" s="84"/>
      <c r="Q372" s="84"/>
      <c r="R372" s="84"/>
      <c r="S372" s="84"/>
      <c r="T372" s="84"/>
      <c r="U372" s="84"/>
      <c r="V372" s="84"/>
      <c r="W372" s="84"/>
      <c r="X372" s="84"/>
      <c r="Y372" s="84"/>
      <c r="Z372" s="84"/>
    </row>
    <row r="373" spans="1:26" ht="12.75" customHeight="1" x14ac:dyDescent="0.2">
      <c r="A373" s="453">
        <f t="shared" si="25"/>
        <v>2024.04</v>
      </c>
      <c r="B373" s="104">
        <v>151.50328517459781</v>
      </c>
      <c r="C373" s="101">
        <f t="shared" si="21"/>
        <v>4.0342926276186741E-3</v>
      </c>
      <c r="D373" s="101">
        <f t="shared" si="23"/>
        <v>-7.5955708931572885E-2</v>
      </c>
      <c r="E373" s="1245">
        <v>0</v>
      </c>
      <c r="F373" s="104">
        <v>137.74738919546263</v>
      </c>
      <c r="G373" s="101">
        <f t="shared" si="22"/>
        <v>5.0265192796319358E-3</v>
      </c>
      <c r="H373" s="101">
        <f t="shared" si="24"/>
        <v>-6.7515175282082396E-2</v>
      </c>
      <c r="I373" s="98">
        <v>0</v>
      </c>
      <c r="J373" s="84"/>
      <c r="K373" s="84"/>
      <c r="L373" s="84"/>
      <c r="M373" s="84"/>
      <c r="N373" s="84"/>
      <c r="O373" s="84"/>
      <c r="P373" s="84"/>
      <c r="Q373" s="84"/>
      <c r="R373" s="84"/>
      <c r="S373" s="84"/>
      <c r="T373" s="84"/>
      <c r="U373" s="84"/>
      <c r="V373" s="84"/>
      <c r="W373" s="84"/>
      <c r="X373" s="84"/>
      <c r="Y373" s="84"/>
      <c r="Z373" s="84"/>
    </row>
    <row r="374" spans="1:26" ht="12.75" customHeight="1" x14ac:dyDescent="0.2">
      <c r="A374" s="453">
        <f t="shared" si="25"/>
        <v>2024.05</v>
      </c>
      <c r="B374" s="104">
        <v>152.68836480734547</v>
      </c>
      <c r="C374" s="101">
        <f t="shared" si="21"/>
        <v>7.8221381891616648E-3</v>
      </c>
      <c r="D374" s="101">
        <f t="shared" si="23"/>
        <v>-6.2899560726971449E-2</v>
      </c>
      <c r="E374" s="1245">
        <v>0</v>
      </c>
      <c r="F374" s="104">
        <v>138.73828818275814</v>
      </c>
      <c r="G374" s="101">
        <f t="shared" si="22"/>
        <v>7.1935954146429282E-3</v>
      </c>
      <c r="H374" s="101">
        <f t="shared" si="24"/>
        <v>-5.7799633598611733E-2</v>
      </c>
      <c r="I374" s="98">
        <v>0</v>
      </c>
      <c r="J374" s="84"/>
      <c r="K374" s="84"/>
      <c r="L374" s="84"/>
      <c r="M374" s="84"/>
      <c r="N374" s="84"/>
      <c r="O374" s="84"/>
      <c r="P374" s="84"/>
      <c r="Q374" s="84"/>
      <c r="R374" s="84"/>
      <c r="S374" s="84"/>
      <c r="T374" s="84"/>
      <c r="U374" s="84"/>
      <c r="V374" s="84"/>
      <c r="W374" s="84"/>
      <c r="X374" s="84"/>
      <c r="Y374" s="84"/>
      <c r="Z374" s="84"/>
    </row>
    <row r="375" spans="1:26" ht="12.75" customHeight="1" x14ac:dyDescent="0.2">
      <c r="A375" s="453">
        <f t="shared" si="25"/>
        <v>2024.06</v>
      </c>
      <c r="B375" s="104">
        <v>153.74260777388159</v>
      </c>
      <c r="C375" s="101">
        <f t="shared" si="21"/>
        <v>6.9045402894079011E-3</v>
      </c>
      <c r="D375" s="101">
        <f t="shared" si="23"/>
        <v>-5.4710859291506209E-2</v>
      </c>
      <c r="E375" s="1245">
        <v>0</v>
      </c>
      <c r="F375" s="104">
        <v>139.70179290596315</v>
      </c>
      <c r="G375" s="101">
        <f t="shared" si="22"/>
        <v>6.9447643893068012E-3</v>
      </c>
      <c r="H375" s="101">
        <f t="shared" si="24"/>
        <v>-5.0218882230886774E-2</v>
      </c>
      <c r="I375" s="98">
        <v>0</v>
      </c>
      <c r="J375" s="84"/>
      <c r="K375" s="84"/>
      <c r="L375" s="84"/>
      <c r="M375" s="84"/>
      <c r="N375" s="84"/>
      <c r="O375" s="84"/>
      <c r="P375" s="84"/>
      <c r="Q375" s="84"/>
      <c r="R375" s="84"/>
      <c r="S375" s="84"/>
      <c r="T375" s="84"/>
      <c r="U375" s="84"/>
      <c r="V375" s="84"/>
      <c r="W375" s="84"/>
      <c r="X375" s="84"/>
      <c r="Y375" s="84"/>
      <c r="Z375" s="84"/>
    </row>
    <row r="376" spans="1:26" ht="12.75" customHeight="1" x14ac:dyDescent="0.2">
      <c r="A376" s="453">
        <f t="shared" si="25"/>
        <v>2024.07</v>
      </c>
      <c r="B376" s="104">
        <v>154.31662706909961</v>
      </c>
      <c r="C376" s="101">
        <f t="shared" si="21"/>
        <v>3.7336383422237329E-3</v>
      </c>
      <c r="D376" s="101">
        <f t="shared" si="23"/>
        <v>-4.9850834380882669E-2</v>
      </c>
      <c r="E376" s="1245">
        <v>0</v>
      </c>
      <c r="F376" s="104">
        <v>140.66433590871458</v>
      </c>
      <c r="G376" s="101">
        <f t="shared" si="22"/>
        <v>6.889983175801806E-3</v>
      </c>
      <c r="H376" s="101">
        <f t="shared" si="24"/>
        <v>-4.3467583279295119E-2</v>
      </c>
      <c r="I376" s="98">
        <v>0</v>
      </c>
      <c r="J376" s="84"/>
      <c r="K376" s="84"/>
      <c r="L376" s="84"/>
      <c r="M376" s="84"/>
      <c r="N376" s="84"/>
      <c r="O376" s="84"/>
      <c r="P376" s="84"/>
      <c r="Q376" s="84"/>
      <c r="R376" s="84"/>
      <c r="S376" s="84"/>
      <c r="T376" s="84"/>
      <c r="U376" s="84"/>
      <c r="V376" s="84"/>
      <c r="W376" s="84"/>
      <c r="X376" s="84"/>
      <c r="Y376" s="84"/>
      <c r="Z376" s="84"/>
    </row>
    <row r="377" spans="1:26" ht="12.75" customHeight="1" x14ac:dyDescent="0.2">
      <c r="A377" s="453">
        <f t="shared" si="25"/>
        <v>2024.08</v>
      </c>
      <c r="B377" s="104">
        <v>155.2758614401136</v>
      </c>
      <c r="C377" s="101">
        <f t="shared" si="21"/>
        <v>6.2160143675540347E-3</v>
      </c>
      <c r="D377" s="101">
        <f t="shared" si="23"/>
        <v>-3.7332827686245462E-2</v>
      </c>
      <c r="E377" s="1245">
        <v>0</v>
      </c>
      <c r="F377" s="104">
        <v>141.76927175527769</v>
      </c>
      <c r="G377" s="101">
        <f t="shared" si="22"/>
        <v>7.8551243243358826E-3</v>
      </c>
      <c r="H377" s="101">
        <f t="shared" si="24"/>
        <v>-3.2445738866944351E-2</v>
      </c>
      <c r="I377" s="98">
        <v>0</v>
      </c>
      <c r="J377" s="84"/>
      <c r="K377" s="84"/>
      <c r="L377" s="84"/>
      <c r="M377" s="84"/>
      <c r="N377" s="84"/>
      <c r="O377" s="84"/>
      <c r="P377" s="84"/>
      <c r="Q377" s="84"/>
      <c r="R377" s="84"/>
      <c r="S377" s="84"/>
      <c r="T377" s="84"/>
      <c r="U377" s="84"/>
      <c r="V377" s="84"/>
      <c r="W377" s="84"/>
      <c r="X377" s="84"/>
      <c r="Y377" s="84"/>
      <c r="Z377" s="84"/>
    </row>
    <row r="378" spans="1:26" ht="12.75" customHeight="1" x14ac:dyDescent="0.2">
      <c r="A378" s="453">
        <f t="shared" si="25"/>
        <v>2024.09</v>
      </c>
      <c r="B378" s="104">
        <v>156.1804899135067</v>
      </c>
      <c r="C378" s="101">
        <f t="shared" si="21"/>
        <v>5.8259440005876684E-3</v>
      </c>
      <c r="D378" s="101">
        <f t="shared" si="23"/>
        <v>-2.3736017302535273E-2</v>
      </c>
      <c r="E378" s="1245">
        <v>0</v>
      </c>
      <c r="F378" s="104">
        <v>142.81482496245496</v>
      </c>
      <c r="G378" s="101">
        <f t="shared" si="22"/>
        <v>7.3750340552085625E-3</v>
      </c>
      <c r="H378" s="101">
        <f t="shared" si="24"/>
        <v>-2.0732689527120374E-2</v>
      </c>
      <c r="I378" s="98">
        <v>0</v>
      </c>
      <c r="J378" s="84"/>
      <c r="K378" s="84"/>
      <c r="L378" s="84"/>
      <c r="M378" s="84"/>
      <c r="N378" s="84"/>
      <c r="O378" s="84"/>
      <c r="P378" s="84"/>
      <c r="Q378" s="84"/>
      <c r="R378" s="84"/>
      <c r="S378" s="84"/>
      <c r="T378" s="84"/>
      <c r="U378" s="84"/>
      <c r="V378" s="84"/>
      <c r="W378" s="84"/>
      <c r="X378" s="84"/>
      <c r="Y378" s="84"/>
      <c r="Z378" s="84"/>
    </row>
    <row r="379" spans="1:26" ht="12.75" customHeight="1" x14ac:dyDescent="0.2">
      <c r="A379" s="453">
        <f t="shared" si="25"/>
        <v>2024.1</v>
      </c>
      <c r="B379" s="104">
        <v>157.26713778534707</v>
      </c>
      <c r="C379" s="101">
        <f t="shared" si="21"/>
        <v>6.9576415878971343E-3</v>
      </c>
      <c r="D379" s="101">
        <f t="shared" si="23"/>
        <v>-2.8533176201002153E-3</v>
      </c>
      <c r="E379" s="1245">
        <v>0</v>
      </c>
      <c r="F379" s="104">
        <v>143.55147643848719</v>
      </c>
      <c r="G379" s="101">
        <f t="shared" si="22"/>
        <v>5.158088288284457E-3</v>
      </c>
      <c r="H379" s="101">
        <f t="shared" si="24"/>
        <v>-9.5548444132937949E-3</v>
      </c>
      <c r="I379" s="98">
        <v>0</v>
      </c>
      <c r="J379" s="84"/>
      <c r="K379" s="84"/>
      <c r="L379" s="84"/>
      <c r="M379" s="84"/>
      <c r="N379" s="84"/>
      <c r="O379" s="84"/>
      <c r="P379" s="84"/>
      <c r="Q379" s="84"/>
      <c r="R379" s="84"/>
      <c r="S379" s="84"/>
      <c r="T379" s="84"/>
      <c r="U379" s="84"/>
      <c r="V379" s="84"/>
      <c r="W379" s="84"/>
      <c r="X379" s="84"/>
      <c r="Y379" s="84"/>
      <c r="Z379" s="84"/>
    </row>
    <row r="380" spans="1:26" ht="12.75" customHeight="1" x14ac:dyDescent="0.2">
      <c r="A380" s="453">
        <f t="shared" si="25"/>
        <v>2024.11</v>
      </c>
      <c r="B380" s="104">
        <v>158.56069356563637</v>
      </c>
      <c r="C380" s="101">
        <f t="shared" si="21"/>
        <v>8.2252134712013092E-3</v>
      </c>
      <c r="D380" s="101">
        <f t="shared" si="23"/>
        <v>2.0555329951745582E-2</v>
      </c>
      <c r="E380" s="1245">
        <v>0</v>
      </c>
      <c r="F380" s="104">
        <v>144.43626043937371</v>
      </c>
      <c r="G380" s="101">
        <f t="shared" si="22"/>
        <v>6.1635311794627778E-3</v>
      </c>
      <c r="H380" s="101">
        <f t="shared" si="24"/>
        <v>8.6890716544734126E-3</v>
      </c>
      <c r="I380" s="98">
        <v>0</v>
      </c>
      <c r="J380" s="84"/>
      <c r="K380" s="84"/>
      <c r="L380" s="84"/>
      <c r="M380" s="84"/>
      <c r="N380" s="84"/>
      <c r="O380" s="84"/>
      <c r="P380" s="84"/>
      <c r="Q380" s="84"/>
      <c r="R380" s="84"/>
      <c r="S380" s="84"/>
      <c r="T380" s="84"/>
      <c r="U380" s="84"/>
      <c r="V380" s="84"/>
      <c r="W380" s="84"/>
      <c r="X380" s="84"/>
      <c r="Y380" s="84"/>
      <c r="Z380" s="84"/>
    </row>
    <row r="381" spans="1:26" ht="12.75" customHeight="1" x14ac:dyDescent="0.2">
      <c r="A381" s="453">
        <f t="shared" si="25"/>
        <v>2024.12</v>
      </c>
      <c r="B381" s="104">
        <v>159.91011336903566</v>
      </c>
      <c r="C381" s="101">
        <f t="shared" si="21"/>
        <v>8.5104307571706173E-3</v>
      </c>
      <c r="D381" s="101">
        <f t="shared" si="23"/>
        <v>4.4955956025798161E-2</v>
      </c>
      <c r="E381" s="1245">
        <v>0</v>
      </c>
      <c r="F381" s="104">
        <v>145.74279262840849</v>
      </c>
      <c r="G381" s="101">
        <f t="shared" si="22"/>
        <v>9.045735364930696E-3</v>
      </c>
      <c r="H381" s="101">
        <f t="shared" si="24"/>
        <v>3.3962411829069783E-2</v>
      </c>
      <c r="I381" s="98">
        <v>0</v>
      </c>
      <c r="J381" s="84"/>
      <c r="K381" s="84"/>
      <c r="L381" s="84"/>
      <c r="M381" s="84"/>
      <c r="N381" s="84"/>
      <c r="O381" s="84"/>
      <c r="P381" s="84"/>
      <c r="Q381" s="84"/>
      <c r="R381" s="84"/>
      <c r="S381" s="84"/>
      <c r="T381" s="84"/>
      <c r="U381" s="84"/>
      <c r="V381" s="84"/>
      <c r="W381" s="84"/>
      <c r="X381" s="84"/>
      <c r="Y381" s="84"/>
      <c r="Z381" s="84"/>
    </row>
    <row r="382" spans="1:26" ht="12.75" customHeight="1" x14ac:dyDescent="0.2">
      <c r="A382" s="442">
        <v>2025.01</v>
      </c>
      <c r="B382" s="1249">
        <v>161.33570091027505</v>
      </c>
      <c r="C382" s="1250">
        <f t="shared" si="21"/>
        <v>8.9149304644007277E-3</v>
      </c>
      <c r="D382" s="1250">
        <f t="shared" si="23"/>
        <v>6.3515827678424897E-2</v>
      </c>
      <c r="E382" s="1251">
        <v>0</v>
      </c>
      <c r="F382" s="1249">
        <v>147.060088284356</v>
      </c>
      <c r="G382" s="1250">
        <f t="shared" si="22"/>
        <v>9.0384960531539882E-3</v>
      </c>
      <c r="H382" s="1250">
        <f t="shared" si="24"/>
        <v>5.9068971383700042E-2</v>
      </c>
      <c r="I382" s="1252">
        <v>0</v>
      </c>
      <c r="J382" s="84"/>
      <c r="K382" s="84"/>
      <c r="L382" s="84"/>
      <c r="M382" s="84"/>
      <c r="N382" s="84"/>
      <c r="O382" s="84"/>
      <c r="P382" s="84"/>
      <c r="Q382" s="84"/>
      <c r="R382" s="84"/>
      <c r="S382" s="84"/>
      <c r="T382" s="84"/>
      <c r="U382" s="84"/>
      <c r="V382" s="84"/>
      <c r="W382" s="84"/>
      <c r="X382" s="84"/>
      <c r="Y382" s="84"/>
      <c r="Z382" s="84"/>
    </row>
    <row r="383" spans="1:26" ht="12.75" customHeight="1" x14ac:dyDescent="0.2">
      <c r="A383" s="442">
        <v>2025.02</v>
      </c>
      <c r="B383" s="1249">
        <v>161.45239759234951</v>
      </c>
      <c r="C383" s="1250">
        <f t="shared" si="21"/>
        <v>7.2331592707652881E-4</v>
      </c>
      <c r="D383" s="1250">
        <f t="shared" si="23"/>
        <v>7.2377796466779776E-2</v>
      </c>
      <c r="E383" s="1251">
        <v>1</v>
      </c>
      <c r="F383" s="1249">
        <v>147.85895322975813</v>
      </c>
      <c r="G383" s="1250">
        <f t="shared" si="22"/>
        <v>5.4322349097020162E-3</v>
      </c>
      <c r="H383" s="1250">
        <f t="shared" si="24"/>
        <v>7.6633217719231705E-2</v>
      </c>
      <c r="I383" s="1252">
        <v>0</v>
      </c>
      <c r="J383" s="84"/>
      <c r="K383" s="84"/>
      <c r="L383" s="84"/>
      <c r="M383" s="84"/>
      <c r="N383" s="84"/>
      <c r="O383" s="84"/>
      <c r="P383" s="84"/>
      <c r="Q383" s="84"/>
      <c r="R383" s="84"/>
      <c r="S383" s="84"/>
      <c r="T383" s="84"/>
      <c r="U383" s="84"/>
      <c r="V383" s="84"/>
      <c r="W383" s="84"/>
      <c r="X383" s="84"/>
      <c r="Y383" s="84"/>
      <c r="Z383" s="84"/>
    </row>
    <row r="384" spans="1:26" ht="12.75" customHeight="1" x14ac:dyDescent="0.2">
      <c r="A384" s="442">
        <v>2025.03</v>
      </c>
      <c r="B384" s="1249">
        <v>160.50889904454783</v>
      </c>
      <c r="C384" s="1250">
        <f t="shared" si="21"/>
        <v>-5.8438187470211123E-3</v>
      </c>
      <c r="D384" s="1250">
        <f t="shared" si="23"/>
        <v>6.3715804755705596E-2</v>
      </c>
      <c r="E384" s="1251">
        <v>1</v>
      </c>
      <c r="F384" s="1249">
        <v>147.82478741312795</v>
      </c>
      <c r="G384" s="1250">
        <f t="shared" si="22"/>
        <v>-2.3107032671254579E-4</v>
      </c>
      <c r="H384" s="1250">
        <f t="shared" si="24"/>
        <v>7.8552794537911419E-2</v>
      </c>
      <c r="I384" s="1252">
        <v>1</v>
      </c>
      <c r="J384" s="84"/>
      <c r="K384" s="84"/>
      <c r="L384" s="84"/>
      <c r="M384" s="84"/>
      <c r="N384" s="84"/>
      <c r="O384" s="84"/>
      <c r="P384" s="84"/>
      <c r="Q384" s="84"/>
      <c r="R384" s="84"/>
      <c r="S384" s="84"/>
      <c r="T384" s="84"/>
      <c r="U384" s="84"/>
      <c r="V384" s="84"/>
      <c r="W384" s="84"/>
      <c r="X384" s="84"/>
      <c r="Y384" s="84"/>
      <c r="Z384" s="84"/>
    </row>
    <row r="385" spans="1:26" ht="12.75" customHeight="1" x14ac:dyDescent="0.2">
      <c r="A385" s="442">
        <v>2025.04</v>
      </c>
      <c r="B385" s="1249">
        <v>159.65018462384592</v>
      </c>
      <c r="C385" s="1250">
        <f t="shared" si="21"/>
        <v>-5.3499489798605193E-3</v>
      </c>
      <c r="D385" s="1250">
        <f t="shared" si="23"/>
        <v>5.3773747809226169E-2</v>
      </c>
      <c r="E385" s="1251">
        <v>1</v>
      </c>
      <c r="F385" s="1249">
        <v>147.84356988504913</v>
      </c>
      <c r="G385" s="1250">
        <f t="shared" si="22"/>
        <v>1.2705901526977037E-4</v>
      </c>
      <c r="H385" s="1250">
        <f t="shared" si="24"/>
        <v>7.3294896901894058E-2</v>
      </c>
      <c r="I385" s="1252">
        <v>1</v>
      </c>
      <c r="J385" s="84"/>
      <c r="K385" s="84"/>
      <c r="L385" s="84"/>
      <c r="M385" s="84"/>
      <c r="N385" s="84"/>
      <c r="O385" s="84"/>
      <c r="P385" s="84"/>
      <c r="Q385" s="84"/>
      <c r="R385" s="84"/>
      <c r="S385" s="84"/>
      <c r="T385" s="84"/>
      <c r="U385" s="84"/>
      <c r="V385" s="84"/>
      <c r="W385" s="84"/>
      <c r="X385" s="84"/>
      <c r="Y385" s="84"/>
      <c r="Z385" s="84"/>
    </row>
    <row r="386" spans="1:26" ht="12.75" customHeight="1" x14ac:dyDescent="0.2">
      <c r="A386" s="442">
        <v>2025.05</v>
      </c>
      <c r="B386" s="1249">
        <v>159.15895604775162</v>
      </c>
      <c r="C386" s="1250">
        <f t="shared" si="21"/>
        <v>-3.0769057815478451E-3</v>
      </c>
      <c r="D386" s="1250">
        <f t="shared" si="23"/>
        <v>4.2377762369584682E-2</v>
      </c>
      <c r="E386" s="1251">
        <v>1</v>
      </c>
      <c r="F386" s="1249">
        <v>147.5922056199777</v>
      </c>
      <c r="G386" s="1250">
        <f t="shared" si="22"/>
        <v>-1.7002042447086252E-3</v>
      </c>
      <c r="H386" s="1250">
        <f t="shared" si="24"/>
        <v>6.3817404360333674E-2</v>
      </c>
      <c r="I386" s="1252">
        <v>1</v>
      </c>
      <c r="J386" s="84"/>
      <c r="K386" s="84"/>
      <c r="L386" s="84"/>
      <c r="M386" s="84"/>
      <c r="N386" s="84"/>
      <c r="O386" s="84"/>
      <c r="P386" s="84"/>
      <c r="Q386" s="84"/>
      <c r="R386" s="84"/>
      <c r="S386" s="84"/>
      <c r="T386" s="84"/>
      <c r="U386" s="84"/>
      <c r="V386" s="84"/>
      <c r="W386" s="84"/>
      <c r="X386" s="84"/>
      <c r="Y386" s="84"/>
      <c r="Z386" s="84"/>
    </row>
    <row r="387" spans="1:26" ht="12.75" customHeight="1" x14ac:dyDescent="0.2">
      <c r="A387" s="442">
        <v>2025.06</v>
      </c>
      <c r="B387" s="1249">
        <v>158.39595495477977</v>
      </c>
      <c r="C387" s="1250">
        <f t="shared" si="21"/>
        <v>-4.7939563812100516E-3</v>
      </c>
      <c r="D387" s="1250">
        <f t="shared" si="23"/>
        <v>3.0267127950256434E-2</v>
      </c>
      <c r="E387" s="1251">
        <v>1</v>
      </c>
      <c r="F387" s="1249">
        <v>146.64991586898134</v>
      </c>
      <c r="G387" s="1250">
        <f t="shared" si="22"/>
        <v>-6.3844140484125012E-3</v>
      </c>
      <c r="H387" s="1250">
        <f t="shared" si="24"/>
        <v>4.9735388633810551E-2</v>
      </c>
      <c r="I387" s="1252">
        <v>1</v>
      </c>
      <c r="J387" s="84"/>
      <c r="K387" s="84"/>
      <c r="L387" s="84"/>
      <c r="M387" s="84"/>
      <c r="N387" s="84"/>
      <c r="O387" s="84"/>
      <c r="P387" s="84"/>
      <c r="Q387" s="84"/>
      <c r="R387" s="84"/>
      <c r="S387" s="84"/>
      <c r="T387" s="84"/>
      <c r="U387" s="84"/>
      <c r="V387" s="84"/>
      <c r="W387" s="84"/>
      <c r="X387" s="84"/>
      <c r="Y387" s="84"/>
      <c r="Z387" s="84"/>
    </row>
    <row r="388" spans="1:26" ht="12.75" customHeight="1" x14ac:dyDescent="0.2">
      <c r="A388" s="442">
        <v>2025.07</v>
      </c>
      <c r="B388" s="1249">
        <v>158.36647284940085</v>
      </c>
      <c r="C388" s="1250">
        <f t="shared" si="21"/>
        <v>-1.861291558066247E-4</v>
      </c>
      <c r="D388" s="1250">
        <f t="shared" si="23"/>
        <v>2.6243742215074528E-2</v>
      </c>
      <c r="E388" s="1251">
        <v>1</v>
      </c>
      <c r="F388" s="1249">
        <v>145.88971330933254</v>
      </c>
      <c r="G388" s="1250">
        <f t="shared" si="22"/>
        <v>-5.1837913110566181E-3</v>
      </c>
      <c r="H388" s="1250">
        <f t="shared" si="24"/>
        <v>3.7147848222231827E-2</v>
      </c>
      <c r="I388" s="1252">
        <v>1</v>
      </c>
      <c r="J388" s="84"/>
      <c r="K388" s="84"/>
      <c r="L388" s="84"/>
      <c r="M388" s="84"/>
      <c r="N388" s="84"/>
      <c r="O388" s="84"/>
      <c r="P388" s="84"/>
      <c r="Q388" s="84"/>
      <c r="R388" s="84"/>
      <c r="S388" s="84"/>
      <c r="T388" s="84"/>
      <c r="U388" s="84"/>
      <c r="V388" s="84"/>
      <c r="W388" s="84"/>
      <c r="X388" s="84"/>
      <c r="Y388" s="84"/>
      <c r="Z388" s="84"/>
    </row>
    <row r="389" spans="1:26" ht="12.75" customHeight="1" x14ac:dyDescent="0.2">
      <c r="A389" s="442">
        <v>2025.08</v>
      </c>
      <c r="B389" s="1249">
        <v>158.5927298441498</v>
      </c>
      <c r="C389" s="1250">
        <f t="shared" si="21"/>
        <v>1.4286925172861675E-3</v>
      </c>
      <c r="D389" s="1250">
        <f t="shared" si="23"/>
        <v>2.1361133490252371E-2</v>
      </c>
      <c r="E389" s="1251">
        <v>1</v>
      </c>
      <c r="F389" s="1249">
        <v>145.43692058172829</v>
      </c>
      <c r="G389" s="1250">
        <f t="shared" si="22"/>
        <v>-3.1036645239282956E-3</v>
      </c>
      <c r="H389" s="1250">
        <f t="shared" si="24"/>
        <v>2.5870548540178007E-2</v>
      </c>
      <c r="I389" s="1252">
        <v>1</v>
      </c>
      <c r="J389" s="84"/>
      <c r="K389" s="84"/>
      <c r="L389" s="84"/>
      <c r="M389" s="84"/>
      <c r="N389" s="84"/>
      <c r="O389" s="84"/>
      <c r="P389" s="84"/>
      <c r="Q389" s="84"/>
      <c r="R389" s="84"/>
      <c r="S389" s="84"/>
      <c r="T389" s="84"/>
      <c r="U389" s="84"/>
      <c r="V389" s="84"/>
      <c r="W389" s="84"/>
      <c r="X389" s="84"/>
      <c r="Y389" s="84"/>
      <c r="Z389" s="84"/>
    </row>
    <row r="390" spans="1:26" ht="12.75" customHeight="1" x14ac:dyDescent="0.2">
      <c r="A390" s="442">
        <v>2025.09</v>
      </c>
      <c r="B390" s="1249">
        <v>158.77983513278096</v>
      </c>
      <c r="C390" s="1250">
        <f t="shared" si="21"/>
        <v>1.1797847783756588E-3</v>
      </c>
      <c r="D390" s="1250">
        <f t="shared" si="23"/>
        <v>1.6643213379044841E-2</v>
      </c>
      <c r="E390" s="1251">
        <v>1</v>
      </c>
      <c r="F390" s="1249">
        <v>145.10572664726345</v>
      </c>
      <c r="G390" s="1250">
        <f t="shared" si="22"/>
        <v>-2.2772342341965679E-3</v>
      </c>
      <c r="H390" s="1250">
        <f t="shared" si="24"/>
        <v>1.6041063561928803E-2</v>
      </c>
      <c r="I390" s="1252">
        <v>1</v>
      </c>
      <c r="J390" s="84"/>
      <c r="K390" s="84"/>
      <c r="L390" s="84"/>
      <c r="M390" s="84"/>
      <c r="N390" s="84"/>
      <c r="O390" s="84"/>
      <c r="P390" s="84"/>
      <c r="Q390" s="84"/>
      <c r="R390" s="84"/>
      <c r="S390" s="84"/>
      <c r="T390" s="84"/>
      <c r="U390" s="84"/>
      <c r="V390" s="84"/>
      <c r="W390" s="84"/>
      <c r="X390" s="84"/>
      <c r="Y390" s="84"/>
      <c r="Z390" s="84"/>
    </row>
    <row r="391" spans="1:26" ht="12.75" customHeight="1" x14ac:dyDescent="0.2">
      <c r="A391" s="442">
        <v>2025.1</v>
      </c>
      <c r="B391" s="1249">
        <v>158.77370921328816</v>
      </c>
      <c r="C391" s="1250">
        <f t="shared" si="21"/>
        <v>-3.8581218374966753E-5</v>
      </c>
      <c r="D391" s="1250">
        <f t="shared" si="23"/>
        <v>9.5796963635046417E-3</v>
      </c>
      <c r="E391" s="1251">
        <v>1</v>
      </c>
      <c r="F391" s="1249">
        <v>144.83973179437152</v>
      </c>
      <c r="G391" s="1250">
        <f t="shared" si="22"/>
        <v>-1.8331106499920313E-3</v>
      </c>
      <c r="H391" s="1250">
        <f t="shared" si="24"/>
        <v>8.974170017933325E-3</v>
      </c>
      <c r="I391" s="1252">
        <v>1</v>
      </c>
      <c r="J391" s="84"/>
      <c r="K391" s="84"/>
      <c r="L391" s="84"/>
      <c r="M391" s="84"/>
      <c r="N391" s="84"/>
      <c r="O391" s="84"/>
      <c r="P391" s="84"/>
      <c r="Q391" s="84"/>
      <c r="R391" s="84"/>
      <c r="S391" s="84"/>
      <c r="T391" s="84"/>
      <c r="U391" s="84"/>
      <c r="V391" s="84"/>
      <c r="W391" s="84"/>
      <c r="X391" s="84"/>
      <c r="Y391" s="84"/>
      <c r="Z391" s="84"/>
    </row>
    <row r="392" spans="1:26" ht="12.75" customHeight="1" x14ac:dyDescent="0.2">
      <c r="A392" s="442">
        <v>2025.11</v>
      </c>
      <c r="B392" s="1249">
        <v>158.51532364780689</v>
      </c>
      <c r="C392" s="1250">
        <f t="shared" si="21"/>
        <v>-1.627382560762336E-3</v>
      </c>
      <c r="D392" s="1250">
        <f t="shared" si="23"/>
        <v>-2.8613596982463019E-4</v>
      </c>
      <c r="E392" s="1251">
        <v>1</v>
      </c>
      <c r="F392" s="1249">
        <v>144.60987583733052</v>
      </c>
      <c r="G392" s="1250">
        <f t="shared" si="22"/>
        <v>-1.5869675688665597E-3</v>
      </c>
      <c r="H392" s="1250">
        <f t="shared" si="24"/>
        <v>1.2020208597804949E-3</v>
      </c>
      <c r="I392" s="1252">
        <v>1</v>
      </c>
      <c r="J392" s="84"/>
      <c r="K392" s="84"/>
      <c r="L392" s="84"/>
      <c r="M392" s="84"/>
      <c r="N392" s="84"/>
      <c r="O392" s="84"/>
      <c r="P392" s="84"/>
      <c r="Q392" s="84"/>
      <c r="R392" s="84"/>
      <c r="S392" s="84"/>
      <c r="T392" s="84"/>
      <c r="U392" s="84"/>
      <c r="V392" s="84"/>
      <c r="W392" s="84"/>
      <c r="X392" s="84"/>
      <c r="Y392" s="84"/>
      <c r="Z392" s="84"/>
    </row>
    <row r="393" spans="1:26" ht="12.75" customHeight="1" x14ac:dyDescent="0.2">
      <c r="A393" s="442">
        <v>2025.12</v>
      </c>
      <c r="B393" s="1249" t="e">
        <v>#N/A</v>
      </c>
      <c r="C393" s="1253" t="e">
        <v>#N/A</v>
      </c>
      <c r="D393" s="1253" t="e">
        <v>#N/A</v>
      </c>
      <c r="E393" s="1251" t="e">
        <v>#N/A</v>
      </c>
      <c r="F393" s="1249">
        <v>144.62519172816559</v>
      </c>
      <c r="G393" s="1250">
        <f t="shared" si="22"/>
        <v>1.059117902313389E-4</v>
      </c>
      <c r="H393" s="1250">
        <f t="shared" si="24"/>
        <v>-7.6683099046440661E-3</v>
      </c>
      <c r="I393" s="1252">
        <v>1</v>
      </c>
      <c r="J393" s="84"/>
      <c r="K393" s="84"/>
      <c r="L393" s="84"/>
      <c r="M393" s="84"/>
      <c r="N393" s="84"/>
      <c r="O393" s="84"/>
      <c r="P393" s="84"/>
      <c r="Q393" s="84"/>
      <c r="R393" s="84"/>
      <c r="S393" s="84"/>
      <c r="T393" s="84"/>
      <c r="U393" s="84"/>
      <c r="V393" s="84"/>
      <c r="W393" s="84"/>
      <c r="X393" s="84"/>
      <c r="Y393" s="84"/>
      <c r="Z393" s="84"/>
    </row>
    <row r="394" spans="1:26" ht="12.75" customHeight="1" x14ac:dyDescent="0.2">
      <c r="A394" s="442">
        <v>2026.01</v>
      </c>
      <c r="B394" s="104" t="e">
        <v>#N/A</v>
      </c>
      <c r="C394" s="105" t="e">
        <v>#N/A</v>
      </c>
      <c r="D394" s="105" t="e">
        <v>#N/A</v>
      </c>
      <c r="E394" s="1245" t="e">
        <v>#N/A</v>
      </c>
      <c r="F394" s="104" t="e">
        <v>#N/A</v>
      </c>
      <c r="G394" s="105" t="e">
        <v>#N/A</v>
      </c>
      <c r="H394" s="105" t="e">
        <v>#N/A</v>
      </c>
      <c r="I394" s="98" t="e">
        <v>#N/A</v>
      </c>
      <c r="J394" s="84"/>
      <c r="K394" s="84"/>
      <c r="L394" s="84"/>
      <c r="M394" s="84"/>
      <c r="N394" s="84"/>
      <c r="O394" s="84"/>
      <c r="P394" s="84"/>
      <c r="Q394" s="84"/>
      <c r="R394" s="84"/>
      <c r="S394" s="84"/>
      <c r="T394" s="84"/>
      <c r="U394" s="84"/>
      <c r="V394" s="84"/>
      <c r="W394" s="84"/>
      <c r="X394" s="84"/>
      <c r="Y394" s="84"/>
      <c r="Z394" s="84"/>
    </row>
    <row r="395" spans="1:26" ht="12.75" customHeight="1" x14ac:dyDescent="0.2">
      <c r="A395" s="442">
        <v>2026.02</v>
      </c>
      <c r="B395" s="104" t="e">
        <v>#N/A</v>
      </c>
      <c r="C395" s="105" t="e">
        <v>#N/A</v>
      </c>
      <c r="D395" s="105" t="e">
        <v>#N/A</v>
      </c>
      <c r="E395" s="1245" t="e">
        <v>#N/A</v>
      </c>
      <c r="F395" s="104" t="e">
        <v>#N/A</v>
      </c>
      <c r="G395" s="105" t="e">
        <v>#N/A</v>
      </c>
      <c r="H395" s="105" t="e">
        <v>#N/A</v>
      </c>
      <c r="I395" s="98" t="e">
        <v>#N/A</v>
      </c>
      <c r="J395" s="84"/>
      <c r="K395" s="84"/>
      <c r="L395" s="84"/>
      <c r="M395" s="84"/>
      <c r="N395" s="84"/>
      <c r="O395" s="84"/>
      <c r="P395" s="84"/>
      <c r="Q395" s="84"/>
      <c r="R395" s="84"/>
      <c r="S395" s="84"/>
      <c r="T395" s="84"/>
      <c r="U395" s="84"/>
      <c r="V395" s="84"/>
      <c r="W395" s="84"/>
      <c r="X395" s="84"/>
      <c r="Y395" s="84"/>
      <c r="Z395" s="84"/>
    </row>
    <row r="396" spans="1:26" ht="12.75" customHeight="1" x14ac:dyDescent="0.2">
      <c r="A396" s="442">
        <v>2026.03</v>
      </c>
      <c r="B396" s="104" t="e">
        <v>#N/A</v>
      </c>
      <c r="C396" s="105" t="e">
        <v>#N/A</v>
      </c>
      <c r="D396" s="105" t="e">
        <v>#N/A</v>
      </c>
      <c r="E396" s="1245" t="e">
        <v>#N/A</v>
      </c>
      <c r="F396" s="104" t="e">
        <v>#N/A</v>
      </c>
      <c r="G396" s="105" t="e">
        <v>#N/A</v>
      </c>
      <c r="H396" s="105" t="e">
        <v>#N/A</v>
      </c>
      <c r="I396" s="98" t="e">
        <v>#N/A</v>
      </c>
      <c r="J396" s="84"/>
      <c r="K396" s="84"/>
      <c r="L396" s="84"/>
      <c r="M396" s="84"/>
      <c r="N396" s="84"/>
      <c r="O396" s="84"/>
      <c r="P396" s="84"/>
      <c r="Q396" s="84"/>
      <c r="R396" s="84"/>
      <c r="S396" s="84"/>
      <c r="T396" s="84"/>
      <c r="U396" s="84"/>
      <c r="V396" s="84"/>
      <c r="W396" s="84"/>
      <c r="X396" s="84"/>
      <c r="Y396" s="84"/>
      <c r="Z396" s="84"/>
    </row>
    <row r="397" spans="1:26" ht="12.75" customHeight="1" x14ac:dyDescent="0.2">
      <c r="A397" s="442">
        <v>2026.04</v>
      </c>
      <c r="B397" s="104" t="e">
        <v>#N/A</v>
      </c>
      <c r="C397" s="105" t="e">
        <v>#N/A</v>
      </c>
      <c r="D397" s="105" t="e">
        <v>#N/A</v>
      </c>
      <c r="E397" s="1245" t="e">
        <v>#N/A</v>
      </c>
      <c r="F397" s="104" t="e">
        <v>#N/A</v>
      </c>
      <c r="G397" s="105" t="e">
        <v>#N/A</v>
      </c>
      <c r="H397" s="105" t="e">
        <v>#N/A</v>
      </c>
      <c r="I397" s="98" t="e">
        <v>#N/A</v>
      </c>
      <c r="J397" s="84"/>
      <c r="K397" s="84"/>
      <c r="L397" s="84"/>
      <c r="M397" s="84"/>
      <c r="N397" s="84"/>
      <c r="O397" s="84"/>
      <c r="P397" s="84"/>
      <c r="Q397" s="84"/>
      <c r="R397" s="84"/>
      <c r="S397" s="84"/>
      <c r="T397" s="84"/>
      <c r="U397" s="84"/>
      <c r="V397" s="84"/>
      <c r="W397" s="84"/>
      <c r="X397" s="84"/>
      <c r="Y397" s="84"/>
      <c r="Z397" s="84"/>
    </row>
    <row r="398" spans="1:26" ht="12.75" customHeight="1" x14ac:dyDescent="0.2">
      <c r="A398" s="442">
        <v>2026.05</v>
      </c>
      <c r="B398" s="104" t="e">
        <v>#N/A</v>
      </c>
      <c r="C398" s="105" t="e">
        <v>#N/A</v>
      </c>
      <c r="D398" s="105" t="e">
        <v>#N/A</v>
      </c>
      <c r="E398" s="1245" t="e">
        <v>#N/A</v>
      </c>
      <c r="F398" s="104" t="e">
        <v>#N/A</v>
      </c>
      <c r="G398" s="105" t="e">
        <v>#N/A</v>
      </c>
      <c r="H398" s="105" t="e">
        <v>#N/A</v>
      </c>
      <c r="I398" s="98" t="e">
        <v>#N/A</v>
      </c>
      <c r="J398" s="84"/>
      <c r="K398" s="84"/>
      <c r="L398" s="84"/>
      <c r="M398" s="84"/>
      <c r="N398" s="84"/>
      <c r="O398" s="84"/>
      <c r="P398" s="84"/>
      <c r="Q398" s="84"/>
      <c r="R398" s="84"/>
      <c r="S398" s="84"/>
      <c r="T398" s="84"/>
      <c r="U398" s="84"/>
      <c r="V398" s="84"/>
      <c r="W398" s="84"/>
      <c r="X398" s="84"/>
      <c r="Y398" s="84"/>
      <c r="Z398" s="84"/>
    </row>
    <row r="399" spans="1:26" ht="12.75" customHeight="1" x14ac:dyDescent="0.2">
      <c r="A399" s="442">
        <v>2026.06</v>
      </c>
      <c r="B399" s="104" t="e">
        <v>#N/A</v>
      </c>
      <c r="C399" s="105" t="e">
        <v>#N/A</v>
      </c>
      <c r="D399" s="105" t="e">
        <v>#N/A</v>
      </c>
      <c r="E399" s="1245" t="e">
        <v>#N/A</v>
      </c>
      <c r="F399" s="104" t="e">
        <v>#N/A</v>
      </c>
      <c r="G399" s="105" t="e">
        <v>#N/A</v>
      </c>
      <c r="H399" s="105" t="e">
        <v>#N/A</v>
      </c>
      <c r="I399" s="98" t="e">
        <v>#N/A</v>
      </c>
      <c r="J399" s="84"/>
      <c r="K399" s="84"/>
      <c r="L399" s="84"/>
      <c r="M399" s="84"/>
      <c r="N399" s="84"/>
      <c r="O399" s="84"/>
      <c r="P399" s="84"/>
      <c r="Q399" s="84"/>
      <c r="R399" s="84"/>
      <c r="S399" s="84"/>
      <c r="T399" s="84"/>
      <c r="U399" s="84"/>
      <c r="V399" s="84"/>
      <c r="W399" s="84"/>
      <c r="X399" s="84"/>
      <c r="Y399" s="84"/>
      <c r="Z399" s="84"/>
    </row>
    <row r="400" spans="1:26" ht="12.75" customHeight="1" x14ac:dyDescent="0.2">
      <c r="A400" s="442">
        <v>2026.07</v>
      </c>
      <c r="B400" s="104" t="e">
        <v>#N/A</v>
      </c>
      <c r="C400" s="105" t="e">
        <v>#N/A</v>
      </c>
      <c r="D400" s="105" t="e">
        <v>#N/A</v>
      </c>
      <c r="E400" s="1245" t="e">
        <v>#N/A</v>
      </c>
      <c r="F400" s="104" t="e">
        <v>#N/A</v>
      </c>
      <c r="G400" s="105" t="e">
        <v>#N/A</v>
      </c>
      <c r="H400" s="105" t="e">
        <v>#N/A</v>
      </c>
      <c r="I400" s="98" t="e">
        <v>#N/A</v>
      </c>
      <c r="J400" s="84"/>
      <c r="K400" s="84"/>
      <c r="L400" s="84"/>
      <c r="M400" s="84"/>
      <c r="N400" s="84"/>
      <c r="O400" s="84"/>
      <c r="P400" s="84"/>
      <c r="Q400" s="84"/>
      <c r="R400" s="84"/>
      <c r="S400" s="84"/>
      <c r="T400" s="84"/>
      <c r="U400" s="84"/>
      <c r="V400" s="84"/>
      <c r="W400" s="84"/>
      <c r="X400" s="84"/>
      <c r="Y400" s="84"/>
      <c r="Z400" s="84"/>
    </row>
    <row r="401" spans="1:26" ht="12.75" customHeight="1" x14ac:dyDescent="0.2">
      <c r="A401" s="442">
        <v>2026.08</v>
      </c>
      <c r="B401" s="104" t="e">
        <v>#N/A</v>
      </c>
      <c r="C401" s="105" t="e">
        <v>#N/A</v>
      </c>
      <c r="D401" s="105" t="e">
        <v>#N/A</v>
      </c>
      <c r="E401" s="1245" t="e">
        <v>#N/A</v>
      </c>
      <c r="F401" s="104" t="e">
        <v>#N/A</v>
      </c>
      <c r="G401" s="105" t="e">
        <v>#N/A</v>
      </c>
      <c r="H401" s="105" t="e">
        <v>#N/A</v>
      </c>
      <c r="I401" s="98" t="e">
        <v>#N/A</v>
      </c>
      <c r="J401" s="84"/>
      <c r="K401" s="84"/>
      <c r="L401" s="84"/>
      <c r="M401" s="84"/>
      <c r="N401" s="84"/>
      <c r="O401" s="84"/>
      <c r="P401" s="84"/>
      <c r="Q401" s="84"/>
      <c r="R401" s="84"/>
      <c r="S401" s="84"/>
      <c r="T401" s="84"/>
      <c r="U401" s="84"/>
      <c r="V401" s="84"/>
      <c r="W401" s="84"/>
      <c r="X401" s="84"/>
      <c r="Y401" s="84"/>
      <c r="Z401" s="84"/>
    </row>
    <row r="402" spans="1:26" ht="12.75" customHeight="1" x14ac:dyDescent="0.2">
      <c r="A402" s="442">
        <v>2026.09</v>
      </c>
      <c r="B402" s="104" t="e">
        <v>#N/A</v>
      </c>
      <c r="C402" s="105" t="e">
        <v>#N/A</v>
      </c>
      <c r="D402" s="105" t="e">
        <v>#N/A</v>
      </c>
      <c r="E402" s="1245" t="e">
        <v>#N/A</v>
      </c>
      <c r="F402" s="104" t="e">
        <v>#N/A</v>
      </c>
      <c r="G402" s="105" t="e">
        <v>#N/A</v>
      </c>
      <c r="H402" s="105" t="e">
        <v>#N/A</v>
      </c>
      <c r="I402" s="98" t="e">
        <v>#N/A</v>
      </c>
      <c r="J402" s="84"/>
      <c r="K402" s="84"/>
      <c r="L402" s="84"/>
      <c r="M402" s="84"/>
      <c r="N402" s="84"/>
      <c r="O402" s="84"/>
      <c r="P402" s="84"/>
      <c r="Q402" s="84"/>
      <c r="R402" s="84"/>
      <c r="S402" s="84"/>
      <c r="T402" s="84"/>
      <c r="U402" s="84"/>
      <c r="V402" s="84"/>
      <c r="W402" s="84"/>
      <c r="X402" s="84"/>
      <c r="Y402" s="84"/>
      <c r="Z402" s="84"/>
    </row>
    <row r="403" spans="1:26" ht="12.75" customHeight="1" x14ac:dyDescent="0.2">
      <c r="A403" s="442">
        <v>2026.1</v>
      </c>
      <c r="B403" s="104" t="e">
        <v>#N/A</v>
      </c>
      <c r="C403" s="105" t="e">
        <v>#N/A</v>
      </c>
      <c r="D403" s="105" t="e">
        <v>#N/A</v>
      </c>
      <c r="E403" s="1245" t="e">
        <v>#N/A</v>
      </c>
      <c r="F403" s="104" t="e">
        <v>#N/A</v>
      </c>
      <c r="G403" s="105" t="e">
        <v>#N/A</v>
      </c>
      <c r="H403" s="105" t="e">
        <v>#N/A</v>
      </c>
      <c r="I403" s="98" t="e">
        <v>#N/A</v>
      </c>
      <c r="J403" s="84"/>
      <c r="K403" s="84"/>
      <c r="L403" s="84"/>
      <c r="M403" s="84"/>
      <c r="N403" s="84"/>
      <c r="O403" s="84"/>
      <c r="P403" s="84"/>
      <c r="Q403" s="84"/>
      <c r="R403" s="84"/>
      <c r="S403" s="84"/>
      <c r="T403" s="84"/>
      <c r="U403" s="84"/>
      <c r="V403" s="84"/>
      <c r="W403" s="84"/>
      <c r="X403" s="84"/>
      <c r="Y403" s="84"/>
      <c r="Z403" s="84"/>
    </row>
    <row r="404" spans="1:26" ht="12.75" customHeight="1" x14ac:dyDescent="0.2">
      <c r="A404" s="442">
        <v>2026.11</v>
      </c>
      <c r="B404" s="104" t="e">
        <v>#N/A</v>
      </c>
      <c r="C404" s="105" t="e">
        <v>#N/A</v>
      </c>
      <c r="D404" s="105" t="e">
        <v>#N/A</v>
      </c>
      <c r="E404" s="1245" t="e">
        <v>#N/A</v>
      </c>
      <c r="F404" s="104" t="e">
        <v>#N/A</v>
      </c>
      <c r="G404" s="105" t="e">
        <v>#N/A</v>
      </c>
      <c r="H404" s="105" t="e">
        <v>#N/A</v>
      </c>
      <c r="I404" s="98" t="e">
        <v>#N/A</v>
      </c>
      <c r="J404" s="84"/>
      <c r="K404" s="84"/>
      <c r="L404" s="84"/>
      <c r="M404" s="84"/>
      <c r="N404" s="84"/>
      <c r="O404" s="84"/>
      <c r="P404" s="84"/>
      <c r="Q404" s="84"/>
      <c r="R404" s="84"/>
      <c r="S404" s="84"/>
      <c r="T404" s="84"/>
      <c r="U404" s="84"/>
      <c r="V404" s="84"/>
      <c r="W404" s="84"/>
      <c r="X404" s="84"/>
      <c r="Y404" s="84"/>
      <c r="Z404" s="84"/>
    </row>
    <row r="405" spans="1:26" ht="12.75" customHeight="1" x14ac:dyDescent="0.2">
      <c r="A405" s="442">
        <v>2026.12</v>
      </c>
      <c r="B405" s="104" t="e">
        <v>#N/A</v>
      </c>
      <c r="C405" s="105" t="e">
        <v>#N/A</v>
      </c>
      <c r="D405" s="105" t="e">
        <v>#N/A</v>
      </c>
      <c r="E405" s="1245" t="e">
        <v>#N/A</v>
      </c>
      <c r="F405" s="104" t="e">
        <v>#N/A</v>
      </c>
      <c r="G405" s="105" t="e">
        <v>#N/A</v>
      </c>
      <c r="H405" s="105" t="e">
        <v>#N/A</v>
      </c>
      <c r="I405" s="98" t="e">
        <v>#N/A</v>
      </c>
      <c r="J405" s="84"/>
      <c r="K405" s="84"/>
      <c r="L405" s="84"/>
      <c r="M405" s="84"/>
      <c r="N405" s="84"/>
      <c r="O405" s="84"/>
      <c r="P405" s="84"/>
      <c r="Q405" s="84"/>
      <c r="R405" s="84"/>
      <c r="S405" s="84"/>
      <c r="T405" s="84"/>
      <c r="U405" s="84"/>
      <c r="V405" s="84"/>
      <c r="W405" s="84"/>
      <c r="X405" s="84"/>
      <c r="Y405" s="84"/>
      <c r="Z405" s="84"/>
    </row>
    <row r="406" spans="1:26" ht="12.75" customHeight="1" x14ac:dyDescent="0.2">
      <c r="A406" s="442">
        <v>2027.01</v>
      </c>
      <c r="B406" s="104" t="e">
        <v>#N/A</v>
      </c>
      <c r="C406" s="105" t="e">
        <v>#N/A</v>
      </c>
      <c r="D406" s="105" t="e">
        <v>#N/A</v>
      </c>
      <c r="E406" s="1245" t="e">
        <v>#N/A</v>
      </c>
      <c r="F406" s="104" t="e">
        <v>#N/A</v>
      </c>
      <c r="G406" s="105" t="e">
        <v>#N/A</v>
      </c>
      <c r="H406" s="105" t="e">
        <v>#N/A</v>
      </c>
      <c r="I406" s="98" t="e">
        <v>#N/A</v>
      </c>
      <c r="J406" s="84"/>
      <c r="K406" s="84"/>
      <c r="L406" s="84"/>
      <c r="M406" s="84"/>
      <c r="N406" s="84"/>
      <c r="O406" s="84"/>
      <c r="P406" s="84"/>
      <c r="Q406" s="84"/>
      <c r="R406" s="84"/>
      <c r="S406" s="84"/>
      <c r="T406" s="84"/>
      <c r="U406" s="84"/>
      <c r="V406" s="84"/>
      <c r="W406" s="84"/>
      <c r="X406" s="84"/>
      <c r="Y406" s="84"/>
      <c r="Z406" s="84"/>
    </row>
    <row r="407" spans="1:26" ht="12.75" customHeight="1" x14ac:dyDescent="0.2">
      <c r="A407" s="442">
        <v>2027.02</v>
      </c>
      <c r="B407" s="104" t="e">
        <v>#N/A</v>
      </c>
      <c r="C407" s="105" t="e">
        <v>#N/A</v>
      </c>
      <c r="D407" s="105" t="e">
        <v>#N/A</v>
      </c>
      <c r="E407" s="1245" t="e">
        <v>#N/A</v>
      </c>
      <c r="F407" s="104" t="e">
        <v>#N/A</v>
      </c>
      <c r="G407" s="105" t="e">
        <v>#N/A</v>
      </c>
      <c r="H407" s="105" t="e">
        <v>#N/A</v>
      </c>
      <c r="I407" s="98" t="e">
        <v>#N/A</v>
      </c>
      <c r="J407" s="84"/>
      <c r="K407" s="84"/>
      <c r="L407" s="84"/>
      <c r="M407" s="84"/>
      <c r="N407" s="84"/>
      <c r="O407" s="84"/>
      <c r="P407" s="84"/>
      <c r="Q407" s="84"/>
      <c r="R407" s="84"/>
      <c r="S407" s="84"/>
      <c r="T407" s="84"/>
      <c r="U407" s="84"/>
      <c r="V407" s="84"/>
      <c r="W407" s="84"/>
      <c r="X407" s="84"/>
      <c r="Y407" s="84"/>
      <c r="Z407" s="84"/>
    </row>
    <row r="408" spans="1:26" ht="12.75" customHeight="1" x14ac:dyDescent="0.2">
      <c r="A408" s="442">
        <v>2027.03</v>
      </c>
      <c r="B408" s="104" t="e">
        <v>#N/A</v>
      </c>
      <c r="C408" s="105" t="e">
        <v>#N/A</v>
      </c>
      <c r="D408" s="105" t="e">
        <v>#N/A</v>
      </c>
      <c r="E408" s="1245" t="e">
        <v>#N/A</v>
      </c>
      <c r="F408" s="104" t="e">
        <v>#N/A</v>
      </c>
      <c r="G408" s="105" t="e">
        <v>#N/A</v>
      </c>
      <c r="H408" s="105" t="e">
        <v>#N/A</v>
      </c>
      <c r="I408" s="98" t="e">
        <v>#N/A</v>
      </c>
      <c r="J408" s="84"/>
      <c r="K408" s="84"/>
      <c r="L408" s="84"/>
      <c r="M408" s="84"/>
      <c r="N408" s="84"/>
      <c r="O408" s="84"/>
      <c r="P408" s="84"/>
      <c r="Q408" s="84"/>
      <c r="R408" s="84"/>
      <c r="S408" s="84"/>
      <c r="T408" s="84"/>
      <c r="U408" s="84"/>
      <c r="V408" s="84"/>
      <c r="W408" s="84"/>
      <c r="X408" s="84"/>
      <c r="Y408" s="84"/>
      <c r="Z408" s="84"/>
    </row>
    <row r="409" spans="1:26" ht="12.75" customHeight="1" x14ac:dyDescent="0.2">
      <c r="A409" s="442">
        <v>2027.04</v>
      </c>
      <c r="B409" s="104" t="e">
        <v>#N/A</v>
      </c>
      <c r="C409" s="105" t="e">
        <v>#N/A</v>
      </c>
      <c r="D409" s="105" t="e">
        <v>#N/A</v>
      </c>
      <c r="E409" s="1245" t="e">
        <v>#N/A</v>
      </c>
      <c r="F409" s="104" t="e">
        <v>#N/A</v>
      </c>
      <c r="G409" s="105" t="e">
        <v>#N/A</v>
      </c>
      <c r="H409" s="105" t="e">
        <v>#N/A</v>
      </c>
      <c r="I409" s="98" t="e">
        <v>#N/A</v>
      </c>
      <c r="J409" s="84"/>
      <c r="K409" s="84"/>
      <c r="L409" s="84"/>
      <c r="M409" s="84"/>
      <c r="N409" s="84"/>
      <c r="O409" s="84"/>
      <c r="P409" s="84"/>
      <c r="Q409" s="84"/>
      <c r="R409" s="84"/>
      <c r="S409" s="84"/>
      <c r="T409" s="84"/>
      <c r="U409" s="84"/>
      <c r="V409" s="84"/>
      <c r="W409" s="84"/>
      <c r="X409" s="84"/>
      <c r="Y409" s="84"/>
      <c r="Z409" s="84"/>
    </row>
    <row r="410" spans="1:26" ht="12.75" customHeight="1" x14ac:dyDescent="0.2">
      <c r="A410" s="442">
        <v>2027.05</v>
      </c>
      <c r="B410" s="104" t="e">
        <v>#N/A</v>
      </c>
      <c r="C410" s="105" t="e">
        <v>#N/A</v>
      </c>
      <c r="D410" s="105" t="e">
        <v>#N/A</v>
      </c>
      <c r="E410" s="1245" t="e">
        <v>#N/A</v>
      </c>
      <c r="F410" s="104" t="e">
        <v>#N/A</v>
      </c>
      <c r="G410" s="105" t="e">
        <v>#N/A</v>
      </c>
      <c r="H410" s="105" t="e">
        <v>#N/A</v>
      </c>
      <c r="I410" s="98" t="e">
        <v>#N/A</v>
      </c>
      <c r="J410" s="84"/>
      <c r="K410" s="84"/>
      <c r="L410" s="84"/>
      <c r="M410" s="84"/>
      <c r="N410" s="84"/>
      <c r="O410" s="84"/>
      <c r="P410" s="84"/>
      <c r="Q410" s="84"/>
      <c r="R410" s="84"/>
      <c r="S410" s="84"/>
      <c r="T410" s="84"/>
      <c r="U410" s="84"/>
      <c r="V410" s="84"/>
      <c r="W410" s="84"/>
      <c r="X410" s="84"/>
      <c r="Y410" s="84"/>
      <c r="Z410" s="84"/>
    </row>
    <row r="411" spans="1:26" ht="12.75" customHeight="1" x14ac:dyDescent="0.2">
      <c r="A411" s="442">
        <v>2027.06</v>
      </c>
      <c r="B411" s="104" t="e">
        <v>#N/A</v>
      </c>
      <c r="C411" s="105" t="e">
        <v>#N/A</v>
      </c>
      <c r="D411" s="105" t="e">
        <v>#N/A</v>
      </c>
      <c r="E411" s="1245" t="e">
        <v>#N/A</v>
      </c>
      <c r="F411" s="104" t="e">
        <v>#N/A</v>
      </c>
      <c r="G411" s="105" t="e">
        <v>#N/A</v>
      </c>
      <c r="H411" s="105" t="e">
        <v>#N/A</v>
      </c>
      <c r="I411" s="98" t="e">
        <v>#N/A</v>
      </c>
      <c r="J411" s="84"/>
      <c r="K411" s="84"/>
      <c r="L411" s="84"/>
      <c r="M411" s="84"/>
      <c r="N411" s="84"/>
      <c r="O411" s="84"/>
      <c r="P411" s="84"/>
      <c r="Q411" s="84"/>
      <c r="R411" s="84"/>
      <c r="S411" s="84"/>
      <c r="T411" s="84"/>
      <c r="U411" s="84"/>
      <c r="V411" s="84"/>
      <c r="W411" s="84"/>
      <c r="X411" s="84"/>
      <c r="Y411" s="84"/>
      <c r="Z411" s="84"/>
    </row>
    <row r="412" spans="1:26" ht="12.75" customHeight="1" x14ac:dyDescent="0.2">
      <c r="A412" s="442">
        <v>2027.07</v>
      </c>
      <c r="B412" s="104" t="e">
        <v>#N/A</v>
      </c>
      <c r="C412" s="105" t="e">
        <v>#N/A</v>
      </c>
      <c r="D412" s="105" t="e">
        <v>#N/A</v>
      </c>
      <c r="E412" s="1245" t="e">
        <v>#N/A</v>
      </c>
      <c r="F412" s="104" t="e">
        <v>#N/A</v>
      </c>
      <c r="G412" s="105" t="e">
        <v>#N/A</v>
      </c>
      <c r="H412" s="105" t="e">
        <v>#N/A</v>
      </c>
      <c r="I412" s="98" t="e">
        <v>#N/A</v>
      </c>
      <c r="J412" s="84"/>
      <c r="K412" s="84"/>
      <c r="L412" s="84"/>
      <c r="M412" s="84"/>
      <c r="N412" s="84"/>
      <c r="O412" s="84"/>
      <c r="P412" s="84"/>
      <c r="Q412" s="84"/>
      <c r="R412" s="84"/>
      <c r="S412" s="84"/>
      <c r="T412" s="84"/>
      <c r="U412" s="84"/>
      <c r="V412" s="84"/>
      <c r="W412" s="84"/>
      <c r="X412" s="84"/>
      <c r="Y412" s="84"/>
      <c r="Z412" s="84"/>
    </row>
    <row r="413" spans="1:26" ht="12.75" customHeight="1" x14ac:dyDescent="0.2">
      <c r="A413" s="442">
        <v>2027.08</v>
      </c>
      <c r="B413" s="104" t="e">
        <v>#N/A</v>
      </c>
      <c r="C413" s="105" t="e">
        <v>#N/A</v>
      </c>
      <c r="D413" s="105" t="e">
        <v>#N/A</v>
      </c>
      <c r="E413" s="1245" t="e">
        <v>#N/A</v>
      </c>
      <c r="F413" s="104" t="e">
        <v>#N/A</v>
      </c>
      <c r="G413" s="105" t="e">
        <v>#N/A</v>
      </c>
      <c r="H413" s="105" t="e">
        <v>#N/A</v>
      </c>
      <c r="I413" s="98" t="e">
        <v>#N/A</v>
      </c>
      <c r="J413" s="84"/>
      <c r="K413" s="84"/>
      <c r="L413" s="84"/>
      <c r="M413" s="84"/>
      <c r="N413" s="84"/>
      <c r="O413" s="84"/>
      <c r="P413" s="84"/>
      <c r="Q413" s="84"/>
      <c r="R413" s="84"/>
      <c r="S413" s="84"/>
      <c r="T413" s="84"/>
      <c r="U413" s="84"/>
      <c r="V413" s="84"/>
      <c r="W413" s="84"/>
      <c r="X413" s="84"/>
      <c r="Y413" s="84"/>
      <c r="Z413" s="84"/>
    </row>
    <row r="414" spans="1:26" ht="12.75" customHeight="1" x14ac:dyDescent="0.2">
      <c r="A414" s="442">
        <v>2027.09</v>
      </c>
      <c r="B414" s="104" t="e">
        <v>#N/A</v>
      </c>
      <c r="C414" s="105" t="e">
        <v>#N/A</v>
      </c>
      <c r="D414" s="105" t="e">
        <v>#N/A</v>
      </c>
      <c r="E414" s="1245" t="e">
        <v>#N/A</v>
      </c>
      <c r="F414" s="104" t="e">
        <v>#N/A</v>
      </c>
      <c r="G414" s="105" t="e">
        <v>#N/A</v>
      </c>
      <c r="H414" s="105" t="e">
        <v>#N/A</v>
      </c>
      <c r="I414" s="98" t="e">
        <v>#N/A</v>
      </c>
      <c r="J414" s="84"/>
      <c r="K414" s="84"/>
      <c r="L414" s="84"/>
      <c r="M414" s="84"/>
      <c r="N414" s="84"/>
      <c r="O414" s="84"/>
      <c r="P414" s="84"/>
      <c r="Q414" s="84"/>
      <c r="R414" s="84"/>
      <c r="S414" s="84"/>
      <c r="T414" s="84"/>
      <c r="U414" s="84"/>
      <c r="V414" s="84"/>
      <c r="W414" s="84"/>
      <c r="X414" s="84"/>
      <c r="Y414" s="84"/>
      <c r="Z414" s="84"/>
    </row>
    <row r="415" spans="1:26" ht="12.75" customHeight="1" x14ac:dyDescent="0.2">
      <c r="A415" s="442">
        <v>2027.1</v>
      </c>
      <c r="B415" s="104" t="e">
        <v>#N/A</v>
      </c>
      <c r="C415" s="105" t="e">
        <v>#N/A</v>
      </c>
      <c r="D415" s="105" t="e">
        <v>#N/A</v>
      </c>
      <c r="E415" s="1245" t="e">
        <v>#N/A</v>
      </c>
      <c r="F415" s="104" t="e">
        <v>#N/A</v>
      </c>
      <c r="G415" s="105" t="e">
        <v>#N/A</v>
      </c>
      <c r="H415" s="105" t="e">
        <v>#N/A</v>
      </c>
      <c r="I415" s="98" t="e">
        <v>#N/A</v>
      </c>
      <c r="J415" s="84"/>
      <c r="K415" s="84"/>
      <c r="L415" s="84"/>
      <c r="M415" s="84"/>
      <c r="N415" s="84"/>
      <c r="O415" s="84"/>
      <c r="P415" s="84"/>
      <c r="Q415" s="84"/>
      <c r="R415" s="84"/>
      <c r="S415" s="84"/>
      <c r="T415" s="84"/>
      <c r="U415" s="84"/>
      <c r="V415" s="84"/>
      <c r="W415" s="84"/>
      <c r="X415" s="84"/>
      <c r="Y415" s="84"/>
      <c r="Z415" s="84"/>
    </row>
    <row r="416" spans="1:26" ht="12.75" customHeight="1" x14ac:dyDescent="0.2">
      <c r="A416" s="442">
        <v>2027.11</v>
      </c>
      <c r="B416" s="104" t="e">
        <v>#N/A</v>
      </c>
      <c r="C416" s="105" t="e">
        <v>#N/A</v>
      </c>
      <c r="D416" s="105" t="e">
        <v>#N/A</v>
      </c>
      <c r="E416" s="1245" t="e">
        <v>#N/A</v>
      </c>
      <c r="F416" s="104" t="e">
        <v>#N/A</v>
      </c>
      <c r="G416" s="105" t="e">
        <v>#N/A</v>
      </c>
      <c r="H416" s="105" t="e">
        <v>#N/A</v>
      </c>
      <c r="I416" s="98" t="e">
        <v>#N/A</v>
      </c>
      <c r="J416" s="84"/>
      <c r="K416" s="84"/>
      <c r="L416" s="84"/>
      <c r="M416" s="84"/>
      <c r="N416" s="84"/>
      <c r="O416" s="84"/>
      <c r="P416" s="84"/>
      <c r="Q416" s="84"/>
      <c r="R416" s="84"/>
      <c r="S416" s="84"/>
      <c r="T416" s="84"/>
      <c r="U416" s="84"/>
      <c r="V416" s="84"/>
      <c r="W416" s="84"/>
      <c r="X416" s="84"/>
      <c r="Y416" s="84"/>
      <c r="Z416" s="84"/>
    </row>
    <row r="417" spans="1:26" ht="12.75" customHeight="1" x14ac:dyDescent="0.2">
      <c r="A417" s="442">
        <v>2027.12</v>
      </c>
      <c r="B417" s="104" t="e">
        <v>#N/A</v>
      </c>
      <c r="C417" s="105" t="e">
        <v>#N/A</v>
      </c>
      <c r="D417" s="105" t="e">
        <v>#N/A</v>
      </c>
      <c r="E417" s="1245" t="e">
        <v>#N/A</v>
      </c>
      <c r="F417" s="104" t="e">
        <v>#N/A</v>
      </c>
      <c r="G417" s="105" t="e">
        <v>#N/A</v>
      </c>
      <c r="H417" s="105" t="e">
        <v>#N/A</v>
      </c>
      <c r="I417" s="98" t="e">
        <v>#N/A</v>
      </c>
      <c r="J417" s="84"/>
      <c r="K417" s="84"/>
      <c r="L417" s="84"/>
      <c r="M417" s="84"/>
      <c r="N417" s="84"/>
      <c r="O417" s="84"/>
      <c r="P417" s="84"/>
      <c r="Q417" s="84"/>
      <c r="R417" s="84"/>
      <c r="S417" s="84"/>
      <c r="T417" s="84"/>
      <c r="U417" s="84"/>
      <c r="V417" s="84"/>
      <c r="W417" s="84"/>
      <c r="X417" s="84"/>
      <c r="Y417" s="84"/>
      <c r="Z417" s="84"/>
    </row>
    <row r="418" spans="1:26" ht="12.75" customHeight="1" x14ac:dyDescent="0.2">
      <c r="A418" s="442">
        <v>2028.01</v>
      </c>
      <c r="B418" s="104" t="e">
        <v>#N/A</v>
      </c>
      <c r="C418" s="105" t="e">
        <v>#N/A</v>
      </c>
      <c r="D418" s="105" t="e">
        <v>#N/A</v>
      </c>
      <c r="E418" s="1245" t="e">
        <v>#N/A</v>
      </c>
      <c r="F418" s="104" t="e">
        <v>#N/A</v>
      </c>
      <c r="G418" s="105" t="e">
        <v>#N/A</v>
      </c>
      <c r="H418" s="105" t="e">
        <v>#N/A</v>
      </c>
      <c r="I418" s="98" t="e">
        <v>#N/A</v>
      </c>
      <c r="J418" s="84"/>
      <c r="K418" s="84"/>
      <c r="L418" s="84"/>
      <c r="M418" s="84"/>
      <c r="N418" s="84"/>
      <c r="O418" s="84"/>
      <c r="P418" s="84"/>
      <c r="Q418" s="84"/>
      <c r="R418" s="84"/>
      <c r="S418" s="84"/>
      <c r="T418" s="84"/>
      <c r="U418" s="84"/>
      <c r="V418" s="84"/>
      <c r="W418" s="84"/>
      <c r="X418" s="84"/>
      <c r="Y418" s="84"/>
      <c r="Z418" s="84"/>
    </row>
    <row r="419" spans="1:26" ht="12.75" customHeight="1" x14ac:dyDescent="0.2">
      <c r="A419" s="442">
        <v>2028.02</v>
      </c>
      <c r="B419" s="104" t="e">
        <v>#N/A</v>
      </c>
      <c r="C419" s="105" t="e">
        <v>#N/A</v>
      </c>
      <c r="D419" s="105" t="e">
        <v>#N/A</v>
      </c>
      <c r="E419" s="1245" t="e">
        <v>#N/A</v>
      </c>
      <c r="F419" s="104" t="e">
        <v>#N/A</v>
      </c>
      <c r="G419" s="105" t="e">
        <v>#N/A</v>
      </c>
      <c r="H419" s="105" t="e">
        <v>#N/A</v>
      </c>
      <c r="I419" s="98" t="e">
        <v>#N/A</v>
      </c>
      <c r="J419" s="84"/>
      <c r="K419" s="84"/>
      <c r="L419" s="84"/>
      <c r="M419" s="84"/>
      <c r="N419" s="84"/>
      <c r="O419" s="84"/>
      <c r="P419" s="84"/>
      <c r="Q419" s="84"/>
      <c r="R419" s="84"/>
      <c r="S419" s="84"/>
      <c r="T419" s="84"/>
      <c r="U419" s="84"/>
      <c r="V419" s="84"/>
      <c r="W419" s="84"/>
      <c r="X419" s="84"/>
      <c r="Y419" s="84"/>
      <c r="Z419" s="84"/>
    </row>
    <row r="420" spans="1:26" ht="12.75" customHeight="1" x14ac:dyDescent="0.2">
      <c r="A420" s="442">
        <v>2028.03</v>
      </c>
      <c r="B420" s="104" t="e">
        <v>#N/A</v>
      </c>
      <c r="C420" s="105" t="e">
        <v>#N/A</v>
      </c>
      <c r="D420" s="105" t="e">
        <v>#N/A</v>
      </c>
      <c r="E420" s="1245" t="e">
        <v>#N/A</v>
      </c>
      <c r="F420" s="104" t="e">
        <v>#N/A</v>
      </c>
      <c r="G420" s="105" t="e">
        <v>#N/A</v>
      </c>
      <c r="H420" s="105" t="e">
        <v>#N/A</v>
      </c>
      <c r="I420" s="98" t="e">
        <v>#N/A</v>
      </c>
      <c r="J420" s="84"/>
      <c r="K420" s="84"/>
      <c r="L420" s="84"/>
      <c r="M420" s="84"/>
      <c r="N420" s="84"/>
      <c r="O420" s="84"/>
      <c r="P420" s="84"/>
      <c r="Q420" s="84"/>
      <c r="R420" s="84"/>
      <c r="S420" s="84"/>
      <c r="T420" s="84"/>
      <c r="U420" s="84"/>
      <c r="V420" s="84"/>
      <c r="W420" s="84"/>
      <c r="X420" s="84"/>
      <c r="Y420" s="84"/>
      <c r="Z420" s="84"/>
    </row>
    <row r="421" spans="1:26" ht="12.75" customHeight="1" x14ac:dyDescent="0.2">
      <c r="A421" s="442">
        <v>2028.04</v>
      </c>
      <c r="B421" s="104" t="e">
        <v>#N/A</v>
      </c>
      <c r="C421" s="105" t="e">
        <v>#N/A</v>
      </c>
      <c r="D421" s="105" t="e">
        <v>#N/A</v>
      </c>
      <c r="E421" s="1245" t="e">
        <v>#N/A</v>
      </c>
      <c r="F421" s="104" t="e">
        <v>#N/A</v>
      </c>
      <c r="G421" s="105" t="e">
        <v>#N/A</v>
      </c>
      <c r="H421" s="105" t="e">
        <v>#N/A</v>
      </c>
      <c r="I421" s="98" t="e">
        <v>#N/A</v>
      </c>
      <c r="J421" s="84"/>
      <c r="K421" s="84"/>
      <c r="L421" s="84"/>
      <c r="M421" s="84"/>
      <c r="N421" s="84"/>
      <c r="O421" s="84"/>
      <c r="P421" s="84"/>
      <c r="Q421" s="84"/>
      <c r="R421" s="84"/>
      <c r="S421" s="84"/>
      <c r="T421" s="84"/>
      <c r="U421" s="84"/>
      <c r="V421" s="84"/>
      <c r="W421" s="84"/>
      <c r="X421" s="84"/>
      <c r="Y421" s="84"/>
      <c r="Z421" s="84"/>
    </row>
    <row r="422" spans="1:26" ht="12.75" customHeight="1" x14ac:dyDescent="0.2">
      <c r="A422" s="442">
        <v>2028.05</v>
      </c>
      <c r="B422" s="104" t="e">
        <v>#N/A</v>
      </c>
      <c r="C422" s="105" t="e">
        <v>#N/A</v>
      </c>
      <c r="D422" s="105" t="e">
        <v>#N/A</v>
      </c>
      <c r="E422" s="1245" t="e">
        <v>#N/A</v>
      </c>
      <c r="F422" s="104" t="e">
        <v>#N/A</v>
      </c>
      <c r="G422" s="105" t="e">
        <v>#N/A</v>
      </c>
      <c r="H422" s="105" t="e">
        <v>#N/A</v>
      </c>
      <c r="I422" s="98" t="e">
        <v>#N/A</v>
      </c>
      <c r="J422" s="84"/>
      <c r="K422" s="84"/>
      <c r="L422" s="84"/>
      <c r="M422" s="84"/>
      <c r="N422" s="84"/>
      <c r="O422" s="84"/>
      <c r="P422" s="84"/>
      <c r="Q422" s="84"/>
      <c r="R422" s="84"/>
      <c r="S422" s="84"/>
      <c r="T422" s="84"/>
      <c r="U422" s="84"/>
      <c r="V422" s="84"/>
      <c r="W422" s="84"/>
      <c r="X422" s="84"/>
      <c r="Y422" s="84"/>
      <c r="Z422" s="84"/>
    </row>
    <row r="423" spans="1:26" ht="12.75" customHeight="1" x14ac:dyDescent="0.2">
      <c r="A423" s="442">
        <v>2028.06</v>
      </c>
      <c r="B423" s="104" t="e">
        <v>#N/A</v>
      </c>
      <c r="C423" s="105" t="e">
        <v>#N/A</v>
      </c>
      <c r="D423" s="105" t="e">
        <v>#N/A</v>
      </c>
      <c r="E423" s="1245" t="e">
        <v>#N/A</v>
      </c>
      <c r="F423" s="104" t="e">
        <v>#N/A</v>
      </c>
      <c r="G423" s="105" t="e">
        <v>#N/A</v>
      </c>
      <c r="H423" s="105" t="e">
        <v>#N/A</v>
      </c>
      <c r="I423" s="98" t="e">
        <v>#N/A</v>
      </c>
      <c r="J423" s="84"/>
      <c r="K423" s="84"/>
      <c r="L423" s="84"/>
      <c r="M423" s="84"/>
      <c r="N423" s="84"/>
      <c r="O423" s="84"/>
      <c r="P423" s="84"/>
      <c r="Q423" s="84"/>
      <c r="R423" s="84"/>
      <c r="S423" s="84"/>
      <c r="T423" s="84"/>
      <c r="U423" s="84"/>
      <c r="V423" s="84"/>
      <c r="W423" s="84"/>
      <c r="X423" s="84"/>
      <c r="Y423" s="84"/>
      <c r="Z423" s="84"/>
    </row>
    <row r="424" spans="1:26" ht="12.75" customHeight="1" x14ac:dyDescent="0.2">
      <c r="A424" s="442">
        <v>2028.07</v>
      </c>
      <c r="B424" s="104" t="e">
        <v>#N/A</v>
      </c>
      <c r="C424" s="105" t="e">
        <v>#N/A</v>
      </c>
      <c r="D424" s="105" t="e">
        <v>#N/A</v>
      </c>
      <c r="E424" s="1245" t="e">
        <v>#N/A</v>
      </c>
      <c r="F424" s="104" t="e">
        <v>#N/A</v>
      </c>
      <c r="G424" s="105" t="e">
        <v>#N/A</v>
      </c>
      <c r="H424" s="105" t="e">
        <v>#N/A</v>
      </c>
      <c r="I424" s="98" t="e">
        <v>#N/A</v>
      </c>
      <c r="J424" s="84"/>
      <c r="K424" s="84"/>
      <c r="L424" s="84"/>
      <c r="M424" s="84"/>
      <c r="N424" s="84"/>
      <c r="O424" s="84"/>
      <c r="P424" s="84"/>
      <c r="Q424" s="84"/>
      <c r="R424" s="84"/>
      <c r="S424" s="84"/>
      <c r="T424" s="84"/>
      <c r="U424" s="84"/>
      <c r="V424" s="84"/>
      <c r="W424" s="84"/>
      <c r="X424" s="84"/>
      <c r="Y424" s="84"/>
      <c r="Z424" s="84"/>
    </row>
    <row r="425" spans="1:26" ht="12.75" customHeight="1" x14ac:dyDescent="0.2">
      <c r="A425" s="442">
        <v>2028.08</v>
      </c>
      <c r="B425" s="104" t="e">
        <v>#N/A</v>
      </c>
      <c r="C425" s="105" t="e">
        <v>#N/A</v>
      </c>
      <c r="D425" s="105" t="e">
        <v>#N/A</v>
      </c>
      <c r="E425" s="1245" t="e">
        <v>#N/A</v>
      </c>
      <c r="F425" s="104" t="e">
        <v>#N/A</v>
      </c>
      <c r="G425" s="105" t="e">
        <v>#N/A</v>
      </c>
      <c r="H425" s="105" t="e">
        <v>#N/A</v>
      </c>
      <c r="I425" s="98" t="e">
        <v>#N/A</v>
      </c>
      <c r="J425" s="84"/>
      <c r="K425" s="84"/>
      <c r="L425" s="84"/>
      <c r="M425" s="84"/>
      <c r="N425" s="84"/>
      <c r="O425" s="84"/>
      <c r="P425" s="84"/>
      <c r="Q425" s="84"/>
      <c r="R425" s="84"/>
      <c r="S425" s="84"/>
      <c r="T425" s="84"/>
      <c r="U425" s="84"/>
      <c r="V425" s="84"/>
      <c r="W425" s="84"/>
      <c r="X425" s="84"/>
      <c r="Y425" s="84"/>
      <c r="Z425" s="84"/>
    </row>
    <row r="426" spans="1:26" ht="12.75" customHeight="1" x14ac:dyDescent="0.2">
      <c r="A426" s="442">
        <v>2028.09</v>
      </c>
      <c r="B426" s="104" t="e">
        <v>#N/A</v>
      </c>
      <c r="C426" s="105" t="e">
        <v>#N/A</v>
      </c>
      <c r="D426" s="105" t="e">
        <v>#N/A</v>
      </c>
      <c r="E426" s="1245" t="e">
        <v>#N/A</v>
      </c>
      <c r="F426" s="104" t="e">
        <v>#N/A</v>
      </c>
      <c r="G426" s="105" t="e">
        <v>#N/A</v>
      </c>
      <c r="H426" s="105" t="e">
        <v>#N/A</v>
      </c>
      <c r="I426" s="98" t="e">
        <v>#N/A</v>
      </c>
      <c r="J426" s="84"/>
      <c r="K426" s="84"/>
      <c r="L426" s="84"/>
      <c r="M426" s="84"/>
      <c r="N426" s="84"/>
      <c r="O426" s="84"/>
      <c r="P426" s="84"/>
      <c r="Q426" s="84"/>
      <c r="R426" s="84"/>
      <c r="S426" s="84"/>
      <c r="T426" s="84"/>
      <c r="U426" s="84"/>
      <c r="V426" s="84"/>
      <c r="W426" s="84"/>
      <c r="X426" s="84"/>
      <c r="Y426" s="84"/>
      <c r="Z426" s="84"/>
    </row>
    <row r="427" spans="1:26" ht="12.75" customHeight="1" x14ac:dyDescent="0.2">
      <c r="A427" s="442">
        <v>2028.1</v>
      </c>
      <c r="B427" s="104" t="e">
        <v>#N/A</v>
      </c>
      <c r="C427" s="105" t="e">
        <v>#N/A</v>
      </c>
      <c r="D427" s="105" t="e">
        <v>#N/A</v>
      </c>
      <c r="E427" s="1245" t="e">
        <v>#N/A</v>
      </c>
      <c r="F427" s="104" t="e">
        <v>#N/A</v>
      </c>
      <c r="G427" s="105" t="e">
        <v>#N/A</v>
      </c>
      <c r="H427" s="105" t="e">
        <v>#N/A</v>
      </c>
      <c r="I427" s="98" t="e">
        <v>#N/A</v>
      </c>
      <c r="J427" s="84"/>
      <c r="K427" s="84"/>
      <c r="L427" s="84"/>
      <c r="M427" s="84"/>
      <c r="N427" s="84"/>
      <c r="O427" s="84"/>
      <c r="P427" s="84"/>
      <c r="Q427" s="84"/>
      <c r="R427" s="84"/>
      <c r="S427" s="84"/>
      <c r="T427" s="84"/>
      <c r="U427" s="84"/>
      <c r="V427" s="84"/>
      <c r="W427" s="84"/>
      <c r="X427" s="84"/>
      <c r="Y427" s="84"/>
      <c r="Z427" s="84"/>
    </row>
    <row r="428" spans="1:26" ht="12.75" customHeight="1" x14ac:dyDescent="0.2">
      <c r="A428" s="442">
        <v>2028.11</v>
      </c>
      <c r="B428" s="104" t="e">
        <v>#N/A</v>
      </c>
      <c r="C428" s="105" t="e">
        <v>#N/A</v>
      </c>
      <c r="D428" s="105" t="e">
        <v>#N/A</v>
      </c>
      <c r="E428" s="1245" t="e">
        <v>#N/A</v>
      </c>
      <c r="F428" s="104" t="e">
        <v>#N/A</v>
      </c>
      <c r="G428" s="105" t="e">
        <v>#N/A</v>
      </c>
      <c r="H428" s="105" t="e">
        <v>#N/A</v>
      </c>
      <c r="I428" s="98" t="e">
        <v>#N/A</v>
      </c>
      <c r="J428" s="84"/>
      <c r="K428" s="84"/>
      <c r="L428" s="84"/>
      <c r="M428" s="84"/>
      <c r="N428" s="84"/>
      <c r="O428" s="84"/>
      <c r="P428" s="84"/>
      <c r="Q428" s="84"/>
      <c r="R428" s="84"/>
      <c r="S428" s="84"/>
      <c r="T428" s="84"/>
      <c r="U428" s="84"/>
      <c r="V428" s="84"/>
      <c r="W428" s="84"/>
      <c r="X428" s="84"/>
      <c r="Y428" s="84"/>
      <c r="Z428" s="84"/>
    </row>
    <row r="429" spans="1:26" ht="12.75" customHeight="1" x14ac:dyDescent="0.2">
      <c r="A429" s="442">
        <v>2028.12</v>
      </c>
      <c r="B429" s="104" t="e">
        <v>#N/A</v>
      </c>
      <c r="C429" s="105" t="e">
        <v>#N/A</v>
      </c>
      <c r="D429" s="105" t="e">
        <v>#N/A</v>
      </c>
      <c r="E429" s="1245" t="e">
        <v>#N/A</v>
      </c>
      <c r="F429" s="104" t="e">
        <v>#N/A</v>
      </c>
      <c r="G429" s="105" t="e">
        <v>#N/A</v>
      </c>
      <c r="H429" s="105" t="e">
        <v>#N/A</v>
      </c>
      <c r="I429" s="98" t="e">
        <v>#N/A</v>
      </c>
      <c r="J429" s="84"/>
      <c r="K429" s="84"/>
      <c r="L429" s="84"/>
      <c r="M429" s="84"/>
      <c r="N429" s="84"/>
      <c r="O429" s="84"/>
      <c r="P429" s="84"/>
      <c r="Q429" s="84"/>
      <c r="R429" s="84"/>
      <c r="S429" s="84"/>
      <c r="T429" s="84"/>
      <c r="U429" s="84"/>
      <c r="V429" s="84"/>
      <c r="W429" s="84"/>
      <c r="X429" s="84"/>
      <c r="Y429" s="84"/>
      <c r="Z429" s="84"/>
    </row>
    <row r="430" spans="1:26" ht="12.75" customHeight="1" x14ac:dyDescent="0.2">
      <c r="A430" s="442">
        <v>2029.01</v>
      </c>
      <c r="B430" s="104" t="e">
        <v>#N/A</v>
      </c>
      <c r="C430" s="105" t="e">
        <v>#N/A</v>
      </c>
      <c r="D430" s="105" t="e">
        <v>#N/A</v>
      </c>
      <c r="E430" s="1245" t="e">
        <v>#N/A</v>
      </c>
      <c r="F430" s="104" t="e">
        <v>#N/A</v>
      </c>
      <c r="G430" s="105" t="e">
        <v>#N/A</v>
      </c>
      <c r="H430" s="105" t="e">
        <v>#N/A</v>
      </c>
      <c r="I430" s="98" t="e">
        <v>#N/A</v>
      </c>
      <c r="J430" s="84"/>
      <c r="K430" s="84"/>
      <c r="L430" s="84"/>
      <c r="M430" s="84"/>
      <c r="N430" s="84"/>
      <c r="O430" s="84"/>
      <c r="P430" s="84"/>
      <c r="Q430" s="84"/>
      <c r="R430" s="84"/>
      <c r="S430" s="84"/>
      <c r="T430" s="84"/>
      <c r="U430" s="84"/>
      <c r="V430" s="84"/>
      <c r="W430" s="84"/>
      <c r="X430" s="84"/>
      <c r="Y430" s="84"/>
      <c r="Z430" s="84"/>
    </row>
    <row r="431" spans="1:26" ht="12.75" customHeight="1" x14ac:dyDescent="0.2">
      <c r="A431" s="442">
        <v>2029.02</v>
      </c>
      <c r="B431" s="104" t="e">
        <v>#N/A</v>
      </c>
      <c r="C431" s="105" t="e">
        <v>#N/A</v>
      </c>
      <c r="D431" s="105" t="e">
        <v>#N/A</v>
      </c>
      <c r="E431" s="1245" t="e">
        <v>#N/A</v>
      </c>
      <c r="F431" s="104" t="e">
        <v>#N/A</v>
      </c>
      <c r="G431" s="105" t="e">
        <v>#N/A</v>
      </c>
      <c r="H431" s="105" t="e">
        <v>#N/A</v>
      </c>
      <c r="I431" s="98" t="e">
        <v>#N/A</v>
      </c>
      <c r="J431" s="84"/>
      <c r="K431" s="84"/>
      <c r="L431" s="84"/>
      <c r="M431" s="84"/>
      <c r="N431" s="84"/>
      <c r="O431" s="84"/>
      <c r="P431" s="84"/>
      <c r="Q431" s="84"/>
      <c r="R431" s="84"/>
      <c r="S431" s="84"/>
      <c r="T431" s="84"/>
      <c r="U431" s="84"/>
      <c r="V431" s="84"/>
      <c r="W431" s="84"/>
      <c r="X431" s="84"/>
      <c r="Y431" s="84"/>
      <c r="Z431" s="84"/>
    </row>
    <row r="432" spans="1:26" ht="12.75" customHeight="1" x14ac:dyDescent="0.2">
      <c r="A432" s="442">
        <v>2029.03</v>
      </c>
      <c r="B432" s="104" t="e">
        <v>#N/A</v>
      </c>
      <c r="C432" s="105" t="e">
        <v>#N/A</v>
      </c>
      <c r="D432" s="105" t="e">
        <v>#N/A</v>
      </c>
      <c r="E432" s="1245" t="e">
        <v>#N/A</v>
      </c>
      <c r="F432" s="104" t="e">
        <v>#N/A</v>
      </c>
      <c r="G432" s="105" t="e">
        <v>#N/A</v>
      </c>
      <c r="H432" s="105" t="e">
        <v>#N/A</v>
      </c>
      <c r="I432" s="98" t="e">
        <v>#N/A</v>
      </c>
      <c r="J432" s="84"/>
      <c r="K432" s="84"/>
      <c r="L432" s="84"/>
      <c r="M432" s="84"/>
      <c r="N432" s="84"/>
      <c r="O432" s="84"/>
      <c r="P432" s="84"/>
      <c r="Q432" s="84"/>
      <c r="R432" s="84"/>
      <c r="S432" s="84"/>
      <c r="T432" s="84"/>
      <c r="U432" s="84"/>
      <c r="V432" s="84"/>
      <c r="W432" s="84"/>
      <c r="X432" s="84"/>
      <c r="Y432" s="84"/>
      <c r="Z432" s="84"/>
    </row>
    <row r="433" spans="1:26" ht="12.75" customHeight="1" x14ac:dyDescent="0.2">
      <c r="A433" s="442">
        <v>2029.04</v>
      </c>
      <c r="B433" s="104" t="e">
        <v>#N/A</v>
      </c>
      <c r="C433" s="105" t="e">
        <v>#N/A</v>
      </c>
      <c r="D433" s="105" t="e">
        <v>#N/A</v>
      </c>
      <c r="E433" s="1245" t="e">
        <v>#N/A</v>
      </c>
      <c r="F433" s="104" t="e">
        <v>#N/A</v>
      </c>
      <c r="G433" s="105" t="e">
        <v>#N/A</v>
      </c>
      <c r="H433" s="105" t="e">
        <v>#N/A</v>
      </c>
      <c r="I433" s="98" t="e">
        <v>#N/A</v>
      </c>
      <c r="J433" s="84"/>
      <c r="K433" s="84"/>
      <c r="L433" s="84"/>
      <c r="M433" s="84"/>
      <c r="N433" s="84"/>
      <c r="O433" s="84"/>
      <c r="P433" s="84"/>
      <c r="Q433" s="84"/>
      <c r="R433" s="84"/>
      <c r="S433" s="84"/>
      <c r="T433" s="84"/>
      <c r="U433" s="84"/>
      <c r="V433" s="84"/>
      <c r="W433" s="84"/>
      <c r="X433" s="84"/>
      <c r="Y433" s="84"/>
      <c r="Z433" s="84"/>
    </row>
    <row r="434" spans="1:26" ht="12.75" customHeight="1" x14ac:dyDescent="0.2">
      <c r="A434" s="442">
        <v>2029.05</v>
      </c>
      <c r="B434" s="104" t="e">
        <v>#N/A</v>
      </c>
      <c r="C434" s="105" t="e">
        <v>#N/A</v>
      </c>
      <c r="D434" s="105" t="e">
        <v>#N/A</v>
      </c>
      <c r="E434" s="1245" t="e">
        <v>#N/A</v>
      </c>
      <c r="F434" s="104" t="e">
        <v>#N/A</v>
      </c>
      <c r="G434" s="105" t="e">
        <v>#N/A</v>
      </c>
      <c r="H434" s="105" t="e">
        <v>#N/A</v>
      </c>
      <c r="I434" s="98" t="e">
        <v>#N/A</v>
      </c>
      <c r="J434" s="84"/>
      <c r="K434" s="84"/>
      <c r="L434" s="84"/>
      <c r="M434" s="84"/>
      <c r="N434" s="84"/>
      <c r="O434" s="84"/>
      <c r="P434" s="84"/>
      <c r="Q434" s="84"/>
      <c r="R434" s="84"/>
      <c r="S434" s="84"/>
      <c r="T434" s="84"/>
      <c r="U434" s="84"/>
      <c r="V434" s="84"/>
      <c r="W434" s="84"/>
      <c r="X434" s="84"/>
      <c r="Y434" s="84"/>
      <c r="Z434" s="84"/>
    </row>
    <row r="435" spans="1:26" ht="12.75" customHeight="1" x14ac:dyDescent="0.2">
      <c r="A435" s="442">
        <v>2029.06</v>
      </c>
      <c r="B435" s="104" t="e">
        <v>#N/A</v>
      </c>
      <c r="C435" s="105" t="e">
        <v>#N/A</v>
      </c>
      <c r="D435" s="105" t="e">
        <v>#N/A</v>
      </c>
      <c r="E435" s="1245" t="e">
        <v>#N/A</v>
      </c>
      <c r="F435" s="104" t="e">
        <v>#N/A</v>
      </c>
      <c r="G435" s="105" t="e">
        <v>#N/A</v>
      </c>
      <c r="H435" s="105" t="e">
        <v>#N/A</v>
      </c>
      <c r="I435" s="98" t="e">
        <v>#N/A</v>
      </c>
      <c r="J435" s="84"/>
      <c r="K435" s="84"/>
      <c r="L435" s="84"/>
      <c r="M435" s="84"/>
      <c r="N435" s="84"/>
      <c r="O435" s="84"/>
      <c r="P435" s="84"/>
      <c r="Q435" s="84"/>
      <c r="R435" s="84"/>
      <c r="S435" s="84"/>
      <c r="T435" s="84"/>
      <c r="U435" s="84"/>
      <c r="V435" s="84"/>
      <c r="W435" s="84"/>
      <c r="X435" s="84"/>
      <c r="Y435" s="84"/>
      <c r="Z435" s="84"/>
    </row>
    <row r="436" spans="1:26" ht="12.75" customHeight="1" x14ac:dyDescent="0.2">
      <c r="A436" s="442">
        <v>2029.07</v>
      </c>
      <c r="B436" s="104" t="e">
        <v>#N/A</v>
      </c>
      <c r="C436" s="105" t="e">
        <v>#N/A</v>
      </c>
      <c r="D436" s="105" t="e">
        <v>#N/A</v>
      </c>
      <c r="E436" s="1245" t="e">
        <v>#N/A</v>
      </c>
      <c r="F436" s="104" t="e">
        <v>#N/A</v>
      </c>
      <c r="G436" s="105" t="e">
        <v>#N/A</v>
      </c>
      <c r="H436" s="105" t="e">
        <v>#N/A</v>
      </c>
      <c r="I436" s="98" t="e">
        <v>#N/A</v>
      </c>
      <c r="J436" s="84"/>
      <c r="K436" s="84"/>
      <c r="L436" s="84"/>
      <c r="M436" s="84"/>
      <c r="N436" s="84"/>
      <c r="O436" s="84"/>
      <c r="P436" s="84"/>
      <c r="Q436" s="84"/>
      <c r="R436" s="84"/>
      <c r="S436" s="84"/>
      <c r="T436" s="84"/>
      <c r="U436" s="84"/>
      <c r="V436" s="84"/>
      <c r="W436" s="84"/>
      <c r="X436" s="84"/>
      <c r="Y436" s="84"/>
      <c r="Z436" s="84"/>
    </row>
    <row r="437" spans="1:26" ht="12.75" customHeight="1" x14ac:dyDescent="0.2">
      <c r="A437" s="442">
        <v>2029.08</v>
      </c>
      <c r="B437" s="104" t="e">
        <v>#N/A</v>
      </c>
      <c r="C437" s="105" t="e">
        <v>#N/A</v>
      </c>
      <c r="D437" s="105" t="e">
        <v>#N/A</v>
      </c>
      <c r="E437" s="1245" t="e">
        <v>#N/A</v>
      </c>
      <c r="F437" s="104" t="e">
        <v>#N/A</v>
      </c>
      <c r="G437" s="105" t="e">
        <v>#N/A</v>
      </c>
      <c r="H437" s="105" t="e">
        <v>#N/A</v>
      </c>
      <c r="I437" s="98" t="e">
        <v>#N/A</v>
      </c>
      <c r="J437" s="84"/>
      <c r="K437" s="84"/>
      <c r="L437" s="84"/>
      <c r="M437" s="84"/>
      <c r="N437" s="84"/>
      <c r="O437" s="84"/>
      <c r="P437" s="84"/>
      <c r="Q437" s="84"/>
      <c r="R437" s="84"/>
      <c r="S437" s="84"/>
      <c r="T437" s="84"/>
      <c r="U437" s="84"/>
      <c r="V437" s="84"/>
      <c r="W437" s="84"/>
      <c r="X437" s="84"/>
      <c r="Y437" s="84"/>
      <c r="Z437" s="84"/>
    </row>
    <row r="438" spans="1:26" ht="12.75" customHeight="1" x14ac:dyDescent="0.2">
      <c r="A438" s="442">
        <v>2029.09</v>
      </c>
      <c r="B438" s="104" t="e">
        <v>#N/A</v>
      </c>
      <c r="C438" s="105" t="e">
        <v>#N/A</v>
      </c>
      <c r="D438" s="105" t="e">
        <v>#N/A</v>
      </c>
      <c r="E438" s="1245" t="e">
        <v>#N/A</v>
      </c>
      <c r="F438" s="104" t="e">
        <v>#N/A</v>
      </c>
      <c r="G438" s="105" t="e">
        <v>#N/A</v>
      </c>
      <c r="H438" s="105" t="e">
        <v>#N/A</v>
      </c>
      <c r="I438" s="98" t="e">
        <v>#N/A</v>
      </c>
      <c r="J438" s="84"/>
      <c r="K438" s="84"/>
      <c r="L438" s="84"/>
      <c r="M438" s="84"/>
      <c r="N438" s="84"/>
      <c r="O438" s="84"/>
      <c r="P438" s="84"/>
      <c r="Q438" s="84"/>
      <c r="R438" s="84"/>
      <c r="S438" s="84"/>
      <c r="T438" s="84"/>
      <c r="U438" s="84"/>
      <c r="V438" s="84"/>
      <c r="W438" s="84"/>
      <c r="X438" s="84"/>
      <c r="Y438" s="84"/>
      <c r="Z438" s="84"/>
    </row>
    <row r="439" spans="1:26" ht="12.75" customHeight="1" x14ac:dyDescent="0.2">
      <c r="A439" s="442">
        <v>2029.1</v>
      </c>
      <c r="B439" s="104" t="e">
        <v>#N/A</v>
      </c>
      <c r="C439" s="105" t="e">
        <v>#N/A</v>
      </c>
      <c r="D439" s="105" t="e">
        <v>#N/A</v>
      </c>
      <c r="E439" s="1245" t="e">
        <v>#N/A</v>
      </c>
      <c r="F439" s="104" t="e">
        <v>#N/A</v>
      </c>
      <c r="G439" s="105" t="e">
        <v>#N/A</v>
      </c>
      <c r="H439" s="105" t="e">
        <v>#N/A</v>
      </c>
      <c r="I439" s="98" t="e">
        <v>#N/A</v>
      </c>
      <c r="J439" s="84"/>
      <c r="K439" s="84"/>
      <c r="L439" s="84"/>
      <c r="M439" s="84"/>
      <c r="N439" s="84"/>
      <c r="O439" s="84"/>
      <c r="P439" s="84"/>
      <c r="Q439" s="84"/>
      <c r="R439" s="84"/>
      <c r="S439" s="84"/>
      <c r="T439" s="84"/>
      <c r="U439" s="84"/>
      <c r="V439" s="84"/>
      <c r="W439" s="84"/>
      <c r="X439" s="84"/>
      <c r="Y439" s="84"/>
      <c r="Z439" s="84"/>
    </row>
    <row r="440" spans="1:26" ht="12.75" customHeight="1" x14ac:dyDescent="0.2">
      <c r="A440" s="442">
        <v>2029.11</v>
      </c>
      <c r="B440" s="104" t="e">
        <v>#N/A</v>
      </c>
      <c r="C440" s="105" t="e">
        <v>#N/A</v>
      </c>
      <c r="D440" s="105" t="e">
        <v>#N/A</v>
      </c>
      <c r="E440" s="1245" t="e">
        <v>#N/A</v>
      </c>
      <c r="F440" s="104" t="e">
        <v>#N/A</v>
      </c>
      <c r="G440" s="105" t="e">
        <v>#N/A</v>
      </c>
      <c r="H440" s="105" t="e">
        <v>#N/A</v>
      </c>
      <c r="I440" s="98" t="e">
        <v>#N/A</v>
      </c>
      <c r="J440" s="84"/>
      <c r="K440" s="84"/>
      <c r="L440" s="84"/>
      <c r="M440" s="84"/>
      <c r="N440" s="84"/>
      <c r="O440" s="84"/>
      <c r="P440" s="84"/>
      <c r="Q440" s="84"/>
      <c r="R440" s="84"/>
      <c r="S440" s="84"/>
      <c r="T440" s="84"/>
      <c r="U440" s="84"/>
      <c r="V440" s="84"/>
      <c r="W440" s="84"/>
      <c r="X440" s="84"/>
      <c r="Y440" s="84"/>
      <c r="Z440" s="84"/>
    </row>
    <row r="441" spans="1:26" ht="12.75" customHeight="1" x14ac:dyDescent="0.2">
      <c r="A441" s="442">
        <v>2029.12</v>
      </c>
      <c r="B441" s="104" t="e">
        <v>#N/A</v>
      </c>
      <c r="C441" s="105" t="e">
        <v>#N/A</v>
      </c>
      <c r="D441" s="105" t="e">
        <v>#N/A</v>
      </c>
      <c r="E441" s="1245" t="e">
        <v>#N/A</v>
      </c>
      <c r="F441" s="104" t="e">
        <v>#N/A</v>
      </c>
      <c r="G441" s="105" t="e">
        <v>#N/A</v>
      </c>
      <c r="H441" s="105" t="e">
        <v>#N/A</v>
      </c>
      <c r="I441" s="98" t="e">
        <v>#N/A</v>
      </c>
      <c r="J441" s="84"/>
      <c r="K441" s="84"/>
      <c r="L441" s="84"/>
      <c r="M441" s="84"/>
      <c r="N441" s="84"/>
      <c r="O441" s="84"/>
      <c r="P441" s="84"/>
      <c r="Q441" s="84"/>
      <c r="R441" s="84"/>
      <c r="S441" s="84"/>
      <c r="T441" s="84"/>
      <c r="U441" s="84"/>
      <c r="V441" s="84"/>
      <c r="W441" s="84"/>
      <c r="X441" s="84"/>
      <c r="Y441" s="84"/>
      <c r="Z441" s="84"/>
    </row>
    <row r="442" spans="1:26" ht="12.75" customHeight="1" x14ac:dyDescent="0.2">
      <c r="A442" s="442">
        <v>2030.01</v>
      </c>
      <c r="B442" s="104" t="e">
        <v>#N/A</v>
      </c>
      <c r="C442" s="105" t="e">
        <v>#N/A</v>
      </c>
      <c r="D442" s="105" t="e">
        <v>#N/A</v>
      </c>
      <c r="E442" s="1245" t="e">
        <v>#N/A</v>
      </c>
      <c r="F442" s="104" t="e">
        <v>#N/A</v>
      </c>
      <c r="G442" s="105" t="e">
        <v>#N/A</v>
      </c>
      <c r="H442" s="105" t="e">
        <v>#N/A</v>
      </c>
      <c r="I442" s="98" t="e">
        <v>#N/A</v>
      </c>
      <c r="J442" s="84"/>
      <c r="K442" s="84"/>
      <c r="L442" s="84"/>
      <c r="M442" s="84"/>
      <c r="N442" s="84"/>
      <c r="O442" s="84"/>
      <c r="P442" s="84"/>
      <c r="Q442" s="84"/>
      <c r="R442" s="84"/>
      <c r="S442" s="84"/>
      <c r="T442" s="84"/>
      <c r="U442" s="84"/>
      <c r="V442" s="84"/>
      <c r="W442" s="84"/>
      <c r="X442" s="84"/>
      <c r="Y442" s="84"/>
      <c r="Z442" s="84"/>
    </row>
    <row r="443" spans="1:26" ht="12.75" customHeight="1" x14ac:dyDescent="0.2">
      <c r="A443" s="442">
        <v>2030.02</v>
      </c>
      <c r="B443" s="104" t="e">
        <v>#N/A</v>
      </c>
      <c r="C443" s="105" t="e">
        <v>#N/A</v>
      </c>
      <c r="D443" s="105" t="e">
        <v>#N/A</v>
      </c>
      <c r="E443" s="1245" t="e">
        <v>#N/A</v>
      </c>
      <c r="F443" s="104" t="e">
        <v>#N/A</v>
      </c>
      <c r="G443" s="105" t="e">
        <v>#N/A</v>
      </c>
      <c r="H443" s="105" t="e">
        <v>#N/A</v>
      </c>
      <c r="I443" s="98" t="e">
        <v>#N/A</v>
      </c>
      <c r="J443" s="84"/>
      <c r="K443" s="84"/>
      <c r="L443" s="84"/>
      <c r="M443" s="84"/>
      <c r="N443" s="84"/>
      <c r="O443" s="84"/>
      <c r="P443" s="84"/>
      <c r="Q443" s="84"/>
      <c r="R443" s="84"/>
      <c r="S443" s="84"/>
      <c r="T443" s="84"/>
      <c r="U443" s="84"/>
      <c r="V443" s="84"/>
      <c r="W443" s="84"/>
      <c r="X443" s="84"/>
      <c r="Y443" s="84"/>
      <c r="Z443" s="84"/>
    </row>
    <row r="444" spans="1:26" ht="12.75" customHeight="1" x14ac:dyDescent="0.2">
      <c r="A444" s="442">
        <v>2030.03</v>
      </c>
      <c r="B444" s="104" t="e">
        <v>#N/A</v>
      </c>
      <c r="C444" s="105" t="e">
        <v>#N/A</v>
      </c>
      <c r="D444" s="105" t="e">
        <v>#N/A</v>
      </c>
      <c r="E444" s="1245" t="e">
        <v>#N/A</v>
      </c>
      <c r="F444" s="104" t="e">
        <v>#N/A</v>
      </c>
      <c r="G444" s="105" t="e">
        <v>#N/A</v>
      </c>
      <c r="H444" s="105" t="e">
        <v>#N/A</v>
      </c>
      <c r="I444" s="98" t="e">
        <v>#N/A</v>
      </c>
      <c r="J444" s="84"/>
      <c r="K444" s="84"/>
      <c r="L444" s="84"/>
      <c r="M444" s="84"/>
      <c r="N444" s="84"/>
      <c r="O444" s="84"/>
      <c r="P444" s="84"/>
      <c r="Q444" s="84"/>
      <c r="R444" s="84"/>
      <c r="S444" s="84"/>
      <c r="T444" s="84"/>
      <c r="U444" s="84"/>
      <c r="V444" s="84"/>
      <c r="W444" s="84"/>
      <c r="X444" s="84"/>
      <c r="Y444" s="84"/>
      <c r="Z444" s="84"/>
    </row>
    <row r="445" spans="1:26" ht="12.75" customHeight="1" x14ac:dyDescent="0.2">
      <c r="A445" s="442">
        <v>2030.04</v>
      </c>
      <c r="B445" s="104" t="e">
        <v>#N/A</v>
      </c>
      <c r="C445" s="105" t="e">
        <v>#N/A</v>
      </c>
      <c r="D445" s="105" t="e">
        <v>#N/A</v>
      </c>
      <c r="E445" s="1245" t="e">
        <v>#N/A</v>
      </c>
      <c r="F445" s="104" t="e">
        <v>#N/A</v>
      </c>
      <c r="G445" s="105" t="e">
        <v>#N/A</v>
      </c>
      <c r="H445" s="105" t="e">
        <v>#N/A</v>
      </c>
      <c r="I445" s="98" t="e">
        <v>#N/A</v>
      </c>
      <c r="J445" s="84"/>
      <c r="K445" s="84"/>
      <c r="L445" s="84"/>
      <c r="M445" s="84"/>
      <c r="N445" s="84"/>
      <c r="O445" s="84"/>
      <c r="P445" s="84"/>
      <c r="Q445" s="84"/>
      <c r="R445" s="84"/>
      <c r="S445" s="84"/>
      <c r="T445" s="84"/>
      <c r="U445" s="84"/>
      <c r="V445" s="84"/>
      <c r="W445" s="84"/>
      <c r="X445" s="84"/>
      <c r="Y445" s="84"/>
      <c r="Z445" s="84"/>
    </row>
    <row r="446" spans="1:26" ht="12.75" customHeight="1" x14ac:dyDescent="0.2">
      <c r="A446" s="442">
        <v>2030.05</v>
      </c>
      <c r="B446" s="104" t="e">
        <v>#N/A</v>
      </c>
      <c r="C446" s="105" t="e">
        <v>#N/A</v>
      </c>
      <c r="D446" s="105" t="e">
        <v>#N/A</v>
      </c>
      <c r="E446" s="1245" t="e">
        <v>#N/A</v>
      </c>
      <c r="F446" s="104" t="e">
        <v>#N/A</v>
      </c>
      <c r="G446" s="105" t="e">
        <v>#N/A</v>
      </c>
      <c r="H446" s="105" t="e">
        <v>#N/A</v>
      </c>
      <c r="I446" s="98" t="e">
        <v>#N/A</v>
      </c>
      <c r="J446" s="84"/>
      <c r="K446" s="84"/>
      <c r="L446" s="84"/>
      <c r="M446" s="84"/>
      <c r="N446" s="84"/>
      <c r="O446" s="84"/>
      <c r="P446" s="84"/>
      <c r="Q446" s="84"/>
      <c r="R446" s="84"/>
      <c r="S446" s="84"/>
      <c r="T446" s="84"/>
      <c r="U446" s="84"/>
      <c r="V446" s="84"/>
      <c r="W446" s="84"/>
      <c r="X446" s="84"/>
      <c r="Y446" s="84"/>
      <c r="Z446" s="84"/>
    </row>
    <row r="447" spans="1:26" ht="12.75" customHeight="1" x14ac:dyDescent="0.2">
      <c r="A447" s="442">
        <v>2030.06</v>
      </c>
      <c r="B447" s="104" t="e">
        <v>#N/A</v>
      </c>
      <c r="C447" s="105" t="e">
        <v>#N/A</v>
      </c>
      <c r="D447" s="105" t="e">
        <v>#N/A</v>
      </c>
      <c r="E447" s="1245" t="e">
        <v>#N/A</v>
      </c>
      <c r="F447" s="104" t="e">
        <v>#N/A</v>
      </c>
      <c r="G447" s="105" t="e">
        <v>#N/A</v>
      </c>
      <c r="H447" s="105" t="e">
        <v>#N/A</v>
      </c>
      <c r="I447" s="98" t="e">
        <v>#N/A</v>
      </c>
      <c r="J447" s="84"/>
      <c r="K447" s="84"/>
      <c r="L447" s="84"/>
      <c r="M447" s="84"/>
      <c r="N447" s="84"/>
      <c r="O447" s="84"/>
      <c r="P447" s="84"/>
      <c r="Q447" s="84"/>
      <c r="R447" s="84"/>
      <c r="S447" s="84"/>
      <c r="T447" s="84"/>
      <c r="U447" s="84"/>
      <c r="V447" s="84"/>
      <c r="W447" s="84"/>
      <c r="X447" s="84"/>
      <c r="Y447" s="84"/>
      <c r="Z447" s="84"/>
    </row>
    <row r="448" spans="1:26" ht="12.75" customHeight="1" x14ac:dyDescent="0.2">
      <c r="A448" s="442">
        <v>2030.07</v>
      </c>
      <c r="B448" s="104" t="e">
        <v>#N/A</v>
      </c>
      <c r="C448" s="105" t="e">
        <v>#N/A</v>
      </c>
      <c r="D448" s="105" t="e">
        <v>#N/A</v>
      </c>
      <c r="E448" s="1245" t="e">
        <v>#N/A</v>
      </c>
      <c r="F448" s="104" t="e">
        <v>#N/A</v>
      </c>
      <c r="G448" s="105" t="e">
        <v>#N/A</v>
      </c>
      <c r="H448" s="105" t="e">
        <v>#N/A</v>
      </c>
      <c r="I448" s="98" t="e">
        <v>#N/A</v>
      </c>
      <c r="J448" s="84"/>
      <c r="K448" s="84"/>
      <c r="L448" s="84"/>
      <c r="M448" s="84"/>
      <c r="N448" s="84"/>
      <c r="O448" s="84"/>
      <c r="P448" s="84"/>
      <c r="Q448" s="84"/>
      <c r="R448" s="84"/>
      <c r="S448" s="84"/>
      <c r="T448" s="84"/>
      <c r="U448" s="84"/>
      <c r="V448" s="84"/>
      <c r="W448" s="84"/>
      <c r="X448" s="84"/>
      <c r="Y448" s="84"/>
      <c r="Z448" s="84"/>
    </row>
    <row r="449" spans="1:26" ht="12.75" customHeight="1" x14ac:dyDescent="0.2">
      <c r="A449" s="442">
        <v>2030.08</v>
      </c>
      <c r="B449" s="104" t="e">
        <v>#N/A</v>
      </c>
      <c r="C449" s="105" t="e">
        <v>#N/A</v>
      </c>
      <c r="D449" s="105" t="e">
        <v>#N/A</v>
      </c>
      <c r="E449" s="1245" t="e">
        <v>#N/A</v>
      </c>
      <c r="F449" s="104" t="e">
        <v>#N/A</v>
      </c>
      <c r="G449" s="105" t="e">
        <v>#N/A</v>
      </c>
      <c r="H449" s="105" t="e">
        <v>#N/A</v>
      </c>
      <c r="I449" s="98" t="e">
        <v>#N/A</v>
      </c>
      <c r="J449" s="84"/>
      <c r="K449" s="84"/>
      <c r="L449" s="84"/>
      <c r="M449" s="84"/>
      <c r="N449" s="84"/>
      <c r="O449" s="84"/>
      <c r="P449" s="84"/>
      <c r="Q449" s="84"/>
      <c r="R449" s="84"/>
      <c r="S449" s="84"/>
      <c r="T449" s="84"/>
      <c r="U449" s="84"/>
      <c r="V449" s="84"/>
      <c r="W449" s="84"/>
      <c r="X449" s="84"/>
      <c r="Y449" s="84"/>
      <c r="Z449" s="84"/>
    </row>
    <row r="450" spans="1:26" ht="12.75" customHeight="1" x14ac:dyDescent="0.2">
      <c r="A450" s="442">
        <v>2030.09</v>
      </c>
      <c r="B450" s="104" t="e">
        <v>#N/A</v>
      </c>
      <c r="C450" s="105" t="e">
        <v>#N/A</v>
      </c>
      <c r="D450" s="105" t="e">
        <v>#N/A</v>
      </c>
      <c r="E450" s="1245" t="e">
        <v>#N/A</v>
      </c>
      <c r="F450" s="104" t="e">
        <v>#N/A</v>
      </c>
      <c r="G450" s="105" t="e">
        <v>#N/A</v>
      </c>
      <c r="H450" s="105" t="e">
        <v>#N/A</v>
      </c>
      <c r="I450" s="98" t="e">
        <v>#N/A</v>
      </c>
      <c r="J450" s="84"/>
      <c r="K450" s="84"/>
      <c r="L450" s="84"/>
      <c r="M450" s="84"/>
      <c r="N450" s="84"/>
      <c r="O450" s="84"/>
      <c r="P450" s="84"/>
      <c r="Q450" s="84"/>
      <c r="R450" s="84"/>
      <c r="S450" s="84"/>
      <c r="T450" s="84"/>
      <c r="U450" s="84"/>
      <c r="V450" s="84"/>
      <c r="W450" s="84"/>
      <c r="X450" s="84"/>
      <c r="Y450" s="84"/>
      <c r="Z450" s="84"/>
    </row>
    <row r="451" spans="1:26" ht="12.75" customHeight="1" x14ac:dyDescent="0.2">
      <c r="A451" s="442">
        <v>2030.1</v>
      </c>
      <c r="B451" s="104" t="e">
        <v>#N/A</v>
      </c>
      <c r="C451" s="105" t="e">
        <v>#N/A</v>
      </c>
      <c r="D451" s="105" t="e">
        <v>#N/A</v>
      </c>
      <c r="E451" s="1245" t="e">
        <v>#N/A</v>
      </c>
      <c r="F451" s="104" t="e">
        <v>#N/A</v>
      </c>
      <c r="G451" s="105" t="e">
        <v>#N/A</v>
      </c>
      <c r="H451" s="105" t="e">
        <v>#N/A</v>
      </c>
      <c r="I451" s="98" t="e">
        <v>#N/A</v>
      </c>
      <c r="J451" s="84"/>
      <c r="K451" s="84"/>
      <c r="L451" s="84"/>
      <c r="M451" s="84"/>
      <c r="N451" s="84"/>
      <c r="O451" s="84"/>
      <c r="P451" s="84"/>
      <c r="Q451" s="84"/>
      <c r="R451" s="84"/>
      <c r="S451" s="84"/>
      <c r="T451" s="84"/>
      <c r="U451" s="84"/>
      <c r="V451" s="84"/>
      <c r="W451" s="84"/>
      <c r="X451" s="84"/>
      <c r="Y451" s="84"/>
      <c r="Z451" s="84"/>
    </row>
    <row r="452" spans="1:26" ht="12.75" customHeight="1" x14ac:dyDescent="0.2">
      <c r="A452" s="442">
        <v>2030.11</v>
      </c>
      <c r="B452" s="104" t="e">
        <v>#N/A</v>
      </c>
      <c r="C452" s="105" t="e">
        <v>#N/A</v>
      </c>
      <c r="D452" s="105" t="e">
        <v>#N/A</v>
      </c>
      <c r="E452" s="1245" t="e">
        <v>#N/A</v>
      </c>
      <c r="F452" s="104" t="e">
        <v>#N/A</v>
      </c>
      <c r="G452" s="105" t="e">
        <v>#N/A</v>
      </c>
      <c r="H452" s="105" t="e">
        <v>#N/A</v>
      </c>
      <c r="I452" s="98" t="e">
        <v>#N/A</v>
      </c>
      <c r="J452" s="84"/>
      <c r="K452" s="84"/>
      <c r="L452" s="84"/>
      <c r="M452" s="84"/>
      <c r="N452" s="84"/>
      <c r="O452" s="84"/>
      <c r="P452" s="84"/>
      <c r="Q452" s="84"/>
      <c r="R452" s="84"/>
      <c r="S452" s="84"/>
      <c r="T452" s="84"/>
      <c r="U452" s="84"/>
      <c r="V452" s="84"/>
      <c r="W452" s="84"/>
      <c r="X452" s="84"/>
      <c r="Y452" s="84"/>
      <c r="Z452" s="84"/>
    </row>
    <row r="453" spans="1:26" ht="12.75" customHeight="1" thickBot="1" x14ac:dyDescent="0.25">
      <c r="A453" s="443">
        <v>2030.12</v>
      </c>
      <c r="B453" s="454" t="e">
        <v>#N/A</v>
      </c>
      <c r="C453" s="455" t="e">
        <v>#N/A</v>
      </c>
      <c r="D453" s="455" t="e">
        <v>#N/A</v>
      </c>
      <c r="E453" s="1246" t="e">
        <v>#N/A</v>
      </c>
      <c r="F453" s="454" t="e">
        <v>#N/A</v>
      </c>
      <c r="G453" s="455" t="e">
        <v>#N/A</v>
      </c>
      <c r="H453" s="455" t="e">
        <v>#N/A</v>
      </c>
      <c r="I453" s="456" t="e">
        <v>#N/A</v>
      </c>
      <c r="J453" s="84"/>
      <c r="K453" s="84"/>
      <c r="L453" s="84"/>
      <c r="M453" s="84"/>
      <c r="N453" s="84"/>
      <c r="O453" s="84"/>
      <c r="P453" s="84"/>
      <c r="Q453" s="84"/>
      <c r="R453" s="84"/>
      <c r="S453" s="84"/>
      <c r="T453" s="84"/>
      <c r="U453" s="84"/>
      <c r="V453" s="84"/>
      <c r="W453" s="84"/>
      <c r="X453" s="84"/>
      <c r="Y453" s="84"/>
      <c r="Z453" s="84"/>
    </row>
    <row r="454" spans="1:26" ht="12.75" customHeight="1" x14ac:dyDescent="0.2">
      <c r="A454" s="84"/>
      <c r="B454" s="84"/>
      <c r="C454" s="84"/>
      <c r="D454" s="84"/>
      <c r="E454" s="1247"/>
      <c r="F454" s="84"/>
      <c r="G454" s="84"/>
      <c r="H454" s="84"/>
      <c r="I454" s="84"/>
      <c r="J454" s="84"/>
      <c r="K454" s="84"/>
      <c r="L454" s="84"/>
      <c r="M454" s="84"/>
      <c r="N454" s="84"/>
      <c r="O454" s="84"/>
      <c r="P454" s="84"/>
      <c r="Q454" s="84"/>
      <c r="R454" s="84"/>
      <c r="S454" s="84"/>
      <c r="T454" s="84"/>
      <c r="U454" s="84"/>
      <c r="V454" s="84"/>
      <c r="W454" s="84"/>
      <c r="X454" s="84"/>
      <c r="Y454" s="84"/>
      <c r="Z454" s="84"/>
    </row>
    <row r="455" spans="1:26" ht="12.75" customHeight="1" x14ac:dyDescent="0.2">
      <c r="A455" s="84"/>
      <c r="B455" s="84"/>
      <c r="C455" s="84"/>
      <c r="D455" s="84"/>
      <c r="E455" s="1247"/>
      <c r="F455" s="84"/>
      <c r="G455" s="84"/>
      <c r="H455" s="84"/>
      <c r="I455" s="84"/>
      <c r="J455" s="84"/>
      <c r="K455" s="84"/>
      <c r="L455" s="84"/>
      <c r="M455" s="84"/>
      <c r="N455" s="84"/>
      <c r="O455" s="84"/>
      <c r="P455" s="84"/>
      <c r="Q455" s="84"/>
      <c r="R455" s="84"/>
      <c r="S455" s="84"/>
      <c r="T455" s="84"/>
      <c r="U455" s="84"/>
      <c r="V455" s="84"/>
      <c r="W455" s="84"/>
      <c r="X455" s="84"/>
      <c r="Y455" s="84"/>
      <c r="Z455" s="84"/>
    </row>
    <row r="456" spans="1:26" ht="12.75" customHeight="1" x14ac:dyDescent="0.2">
      <c r="A456" s="84"/>
      <c r="B456" s="84"/>
      <c r="C456" s="84"/>
      <c r="D456" s="84"/>
      <c r="E456" s="1247"/>
      <c r="F456" s="84"/>
      <c r="G456" s="84"/>
      <c r="H456" s="84"/>
      <c r="I456" s="84"/>
      <c r="J456" s="84"/>
      <c r="K456" s="84"/>
      <c r="L456" s="84"/>
      <c r="M456" s="84"/>
      <c r="N456" s="84"/>
      <c r="O456" s="84"/>
      <c r="P456" s="84"/>
      <c r="Q456" s="84"/>
      <c r="R456" s="84"/>
      <c r="S456" s="84"/>
      <c r="T456" s="84"/>
      <c r="U456" s="84"/>
      <c r="V456" s="84"/>
      <c r="W456" s="84"/>
      <c r="X456" s="84"/>
      <c r="Y456" s="84"/>
      <c r="Z456" s="84"/>
    </row>
    <row r="457" spans="1:26" ht="12.75" customHeight="1" x14ac:dyDescent="0.2">
      <c r="A457" s="84"/>
      <c r="B457" s="84"/>
      <c r="C457" s="84"/>
      <c r="D457" s="84"/>
      <c r="E457" s="1247"/>
      <c r="F457" s="84"/>
      <c r="G457" s="84"/>
      <c r="H457" s="84"/>
      <c r="I457" s="84"/>
      <c r="J457" s="84"/>
      <c r="K457" s="84"/>
      <c r="L457" s="84"/>
      <c r="M457" s="84"/>
      <c r="N457" s="84"/>
      <c r="O457" s="84"/>
      <c r="P457" s="84"/>
      <c r="Q457" s="84"/>
      <c r="R457" s="84"/>
      <c r="S457" s="84"/>
      <c r="T457" s="84"/>
      <c r="U457" s="84"/>
      <c r="V457" s="84"/>
      <c r="W457" s="84"/>
      <c r="X457" s="84"/>
      <c r="Y457" s="84"/>
      <c r="Z457" s="84"/>
    </row>
    <row r="458" spans="1:26" ht="12.75" customHeight="1" x14ac:dyDescent="0.2">
      <c r="A458" s="84"/>
      <c r="B458" s="84"/>
      <c r="C458" s="84"/>
      <c r="D458" s="84"/>
      <c r="E458" s="1247"/>
      <c r="F458" s="84"/>
      <c r="G458" s="84"/>
      <c r="H458" s="84"/>
      <c r="I458" s="84"/>
      <c r="J458" s="84"/>
      <c r="K458" s="84"/>
      <c r="L458" s="84"/>
      <c r="M458" s="84"/>
      <c r="N458" s="84"/>
      <c r="O458" s="84"/>
      <c r="P458" s="84"/>
      <c r="Q458" s="84"/>
      <c r="R458" s="84"/>
      <c r="S458" s="84"/>
      <c r="T458" s="84"/>
      <c r="U458" s="84"/>
      <c r="V458" s="84"/>
      <c r="W458" s="84"/>
      <c r="X458" s="84"/>
      <c r="Y458" s="84"/>
      <c r="Z458" s="84"/>
    </row>
    <row r="459" spans="1:26" ht="12.75" customHeight="1" x14ac:dyDescent="0.2">
      <c r="A459" s="84"/>
      <c r="B459" s="84"/>
      <c r="C459" s="84"/>
      <c r="D459" s="84"/>
      <c r="E459" s="1247"/>
      <c r="F459" s="84"/>
      <c r="G459" s="84"/>
      <c r="H459" s="84"/>
      <c r="I459" s="84"/>
      <c r="J459" s="84"/>
      <c r="K459" s="84"/>
      <c r="L459" s="84"/>
      <c r="M459" s="84"/>
      <c r="N459" s="84"/>
      <c r="O459" s="84"/>
      <c r="P459" s="84"/>
      <c r="Q459" s="84"/>
      <c r="R459" s="84"/>
      <c r="S459" s="84"/>
      <c r="T459" s="84"/>
      <c r="U459" s="84"/>
      <c r="V459" s="84"/>
      <c r="W459" s="84"/>
      <c r="X459" s="84"/>
      <c r="Y459" s="84"/>
      <c r="Z459" s="84"/>
    </row>
    <row r="460" spans="1:26" ht="12.75" customHeight="1" x14ac:dyDescent="0.2">
      <c r="A460" s="84"/>
      <c r="B460" s="84"/>
      <c r="C460" s="84"/>
      <c r="D460" s="84"/>
      <c r="E460" s="1247"/>
      <c r="F460" s="84"/>
      <c r="G460" s="84"/>
      <c r="H460" s="84"/>
      <c r="I460" s="84"/>
      <c r="J460" s="84"/>
      <c r="K460" s="84"/>
      <c r="L460" s="84"/>
      <c r="M460" s="84"/>
      <c r="N460" s="84"/>
      <c r="O460" s="84"/>
      <c r="P460" s="84"/>
      <c r="Q460" s="84"/>
      <c r="R460" s="84"/>
      <c r="S460" s="84"/>
      <c r="T460" s="84"/>
      <c r="U460" s="84"/>
      <c r="V460" s="84"/>
      <c r="W460" s="84"/>
      <c r="X460" s="84"/>
      <c r="Y460" s="84"/>
      <c r="Z460" s="84"/>
    </row>
    <row r="461" spans="1:26" ht="12.75" customHeight="1" x14ac:dyDescent="0.2">
      <c r="A461" s="84"/>
      <c r="B461" s="84"/>
      <c r="C461" s="84"/>
      <c r="D461" s="84"/>
      <c r="E461" s="1247"/>
      <c r="F461" s="84"/>
      <c r="G461" s="84"/>
      <c r="H461" s="84"/>
      <c r="I461" s="84"/>
      <c r="J461" s="84"/>
      <c r="K461" s="84"/>
      <c r="L461" s="84"/>
      <c r="M461" s="84"/>
      <c r="N461" s="84"/>
      <c r="O461" s="84"/>
      <c r="P461" s="84"/>
      <c r="Q461" s="84"/>
      <c r="R461" s="84"/>
      <c r="S461" s="84"/>
      <c r="T461" s="84"/>
      <c r="U461" s="84"/>
      <c r="V461" s="84"/>
      <c r="W461" s="84"/>
      <c r="X461" s="84"/>
      <c r="Y461" s="84"/>
      <c r="Z461" s="84"/>
    </row>
    <row r="462" spans="1:26" ht="12.75" customHeight="1" x14ac:dyDescent="0.2">
      <c r="A462" s="84"/>
      <c r="B462" s="84"/>
      <c r="C462" s="84"/>
      <c r="D462" s="84"/>
      <c r="E462" s="1247"/>
      <c r="F462" s="84"/>
      <c r="G462" s="84"/>
      <c r="H462" s="84"/>
      <c r="I462" s="84"/>
      <c r="J462" s="84"/>
      <c r="K462" s="84"/>
      <c r="L462" s="84"/>
      <c r="M462" s="84"/>
      <c r="N462" s="84"/>
      <c r="O462" s="84"/>
      <c r="P462" s="84"/>
      <c r="Q462" s="84"/>
      <c r="R462" s="84"/>
      <c r="S462" s="84"/>
      <c r="T462" s="84"/>
      <c r="U462" s="84"/>
      <c r="V462" s="84"/>
      <c r="W462" s="84"/>
      <c r="X462" s="84"/>
      <c r="Y462" s="84"/>
      <c r="Z462" s="84"/>
    </row>
    <row r="463" spans="1:26" ht="12.75" customHeight="1" x14ac:dyDescent="0.2">
      <c r="A463" s="84"/>
      <c r="B463" s="84"/>
      <c r="C463" s="84"/>
      <c r="D463" s="84"/>
      <c r="E463" s="1247"/>
      <c r="F463" s="84"/>
      <c r="G463" s="84"/>
      <c r="H463" s="84"/>
      <c r="I463" s="84"/>
      <c r="J463" s="84"/>
      <c r="K463" s="84"/>
      <c r="L463" s="84"/>
      <c r="M463" s="84"/>
      <c r="N463" s="84"/>
      <c r="O463" s="84"/>
      <c r="P463" s="84"/>
      <c r="Q463" s="84"/>
      <c r="R463" s="84"/>
      <c r="S463" s="84"/>
      <c r="T463" s="84"/>
      <c r="U463" s="84"/>
      <c r="V463" s="84"/>
      <c r="W463" s="84"/>
      <c r="X463" s="84"/>
      <c r="Y463" s="84"/>
      <c r="Z463" s="84"/>
    </row>
    <row r="464" spans="1:26" ht="12.75" customHeight="1" x14ac:dyDescent="0.2">
      <c r="A464" s="84"/>
      <c r="B464" s="84"/>
      <c r="C464" s="84"/>
      <c r="D464" s="84"/>
      <c r="E464" s="1247"/>
      <c r="F464" s="84"/>
      <c r="G464" s="84"/>
      <c r="H464" s="84"/>
      <c r="I464" s="84"/>
      <c r="J464" s="84"/>
      <c r="K464" s="84"/>
      <c r="L464" s="84"/>
      <c r="M464" s="84"/>
      <c r="N464" s="84"/>
      <c r="O464" s="84"/>
      <c r="P464" s="84"/>
      <c r="Q464" s="84"/>
      <c r="R464" s="84"/>
      <c r="S464" s="84"/>
      <c r="T464" s="84"/>
      <c r="U464" s="84"/>
      <c r="V464" s="84"/>
      <c r="W464" s="84"/>
      <c r="X464" s="84"/>
      <c r="Y464" s="84"/>
      <c r="Z464" s="84"/>
    </row>
    <row r="465" spans="1:26" ht="12.75" customHeight="1" x14ac:dyDescent="0.2">
      <c r="A465" s="84"/>
      <c r="B465" s="84"/>
      <c r="C465" s="84"/>
      <c r="D465" s="84"/>
      <c r="E465" s="1247"/>
      <c r="F465" s="84"/>
      <c r="G465" s="84"/>
      <c r="H465" s="84"/>
      <c r="I465" s="84"/>
      <c r="J465" s="84"/>
      <c r="K465" s="84"/>
      <c r="L465" s="84"/>
      <c r="M465" s="84"/>
      <c r="N465" s="84"/>
      <c r="O465" s="84"/>
      <c r="P465" s="84"/>
      <c r="Q465" s="84"/>
      <c r="R465" s="84"/>
      <c r="S465" s="84"/>
      <c r="T465" s="84"/>
      <c r="U465" s="84"/>
      <c r="V465" s="84"/>
      <c r="W465" s="84"/>
      <c r="X465" s="84"/>
      <c r="Y465" s="84"/>
      <c r="Z465" s="84"/>
    </row>
    <row r="466" spans="1:26" ht="12.75" customHeight="1" x14ac:dyDescent="0.2">
      <c r="A466" s="84"/>
      <c r="B466" s="84"/>
      <c r="C466" s="84"/>
      <c r="D466" s="84"/>
      <c r="E466" s="1247"/>
      <c r="F466" s="84"/>
      <c r="G466" s="84"/>
      <c r="H466" s="84"/>
      <c r="I466" s="84"/>
      <c r="J466" s="84"/>
      <c r="K466" s="84"/>
      <c r="L466" s="84"/>
      <c r="M466" s="84"/>
      <c r="N466" s="84"/>
      <c r="O466" s="84"/>
      <c r="P466" s="84"/>
      <c r="Q466" s="84"/>
      <c r="R466" s="84"/>
      <c r="S466" s="84"/>
      <c r="T466" s="84"/>
      <c r="U466" s="84"/>
      <c r="V466" s="84"/>
      <c r="W466" s="84"/>
      <c r="X466" s="84"/>
      <c r="Y466" s="84"/>
      <c r="Z466" s="84"/>
    </row>
    <row r="467" spans="1:26" ht="12.75" customHeight="1" x14ac:dyDescent="0.2">
      <c r="A467" s="84"/>
      <c r="B467" s="84"/>
      <c r="C467" s="84"/>
      <c r="D467" s="84"/>
      <c r="E467" s="1247"/>
      <c r="F467" s="84"/>
      <c r="G467" s="84"/>
      <c r="H467" s="84"/>
      <c r="I467" s="84"/>
      <c r="J467" s="84"/>
      <c r="K467" s="84"/>
      <c r="L467" s="84"/>
      <c r="M467" s="84"/>
      <c r="N467" s="84"/>
      <c r="O467" s="84"/>
      <c r="P467" s="84"/>
      <c r="Q467" s="84"/>
      <c r="R467" s="84"/>
      <c r="S467" s="84"/>
      <c r="T467" s="84"/>
      <c r="U467" s="84"/>
      <c r="V467" s="84"/>
      <c r="W467" s="84"/>
      <c r="X467" s="84"/>
      <c r="Y467" s="84"/>
      <c r="Z467" s="84"/>
    </row>
    <row r="468" spans="1:26" ht="12.75" customHeight="1" x14ac:dyDescent="0.2">
      <c r="A468" s="84"/>
      <c r="B468" s="84"/>
      <c r="C468" s="84"/>
      <c r="D468" s="84"/>
      <c r="E468" s="1247"/>
      <c r="F468" s="84"/>
      <c r="G468" s="84"/>
      <c r="H468" s="84"/>
      <c r="I468" s="84"/>
      <c r="J468" s="84"/>
      <c r="K468" s="84"/>
      <c r="L468" s="84"/>
      <c r="M468" s="84"/>
      <c r="N468" s="84"/>
      <c r="O468" s="84"/>
      <c r="P468" s="84"/>
      <c r="Q468" s="84"/>
      <c r="R468" s="84"/>
      <c r="S468" s="84"/>
      <c r="T468" s="84"/>
      <c r="U468" s="84"/>
      <c r="V468" s="84"/>
      <c r="W468" s="84"/>
      <c r="X468" s="84"/>
      <c r="Y468" s="84"/>
      <c r="Z468" s="84"/>
    </row>
    <row r="469" spans="1:26" ht="12.75" customHeight="1" x14ac:dyDescent="0.2">
      <c r="A469" s="84"/>
      <c r="B469" s="84"/>
      <c r="C469" s="84"/>
      <c r="D469" s="84"/>
      <c r="E469" s="1247"/>
      <c r="F469" s="84"/>
      <c r="G469" s="84"/>
      <c r="H469" s="84"/>
      <c r="I469" s="84"/>
      <c r="J469" s="84"/>
      <c r="K469" s="84"/>
      <c r="L469" s="84"/>
      <c r="M469" s="84"/>
      <c r="N469" s="84"/>
      <c r="O469" s="84"/>
      <c r="P469" s="84"/>
      <c r="Q469" s="84"/>
      <c r="R469" s="84"/>
      <c r="S469" s="84"/>
      <c r="T469" s="84"/>
      <c r="U469" s="84"/>
      <c r="V469" s="84"/>
      <c r="W469" s="84"/>
      <c r="X469" s="84"/>
      <c r="Y469" s="84"/>
      <c r="Z469" s="84"/>
    </row>
    <row r="470" spans="1:26" ht="12.75" customHeight="1" x14ac:dyDescent="0.2">
      <c r="A470" s="84"/>
      <c r="B470" s="84"/>
      <c r="C470" s="84"/>
      <c r="D470" s="84"/>
      <c r="E470" s="1247"/>
      <c r="F470" s="84"/>
      <c r="G470" s="84"/>
      <c r="H470" s="84"/>
      <c r="I470" s="84"/>
      <c r="J470" s="84"/>
      <c r="K470" s="84"/>
      <c r="L470" s="84"/>
      <c r="M470" s="84"/>
      <c r="N470" s="84"/>
      <c r="O470" s="84"/>
      <c r="P470" s="84"/>
      <c r="Q470" s="84"/>
      <c r="R470" s="84"/>
      <c r="S470" s="84"/>
      <c r="T470" s="84"/>
      <c r="U470" s="84"/>
      <c r="V470" s="84"/>
      <c r="W470" s="84"/>
      <c r="X470" s="84"/>
      <c r="Y470" s="84"/>
      <c r="Z470" s="84"/>
    </row>
    <row r="471" spans="1:26" ht="12.75" customHeight="1" x14ac:dyDescent="0.2">
      <c r="A471" s="84"/>
      <c r="B471" s="84"/>
      <c r="C471" s="84"/>
      <c r="D471" s="84"/>
      <c r="E471" s="1247"/>
      <c r="F471" s="84"/>
      <c r="G471" s="84"/>
      <c r="H471" s="84"/>
      <c r="I471" s="84"/>
      <c r="J471" s="84"/>
      <c r="K471" s="84"/>
      <c r="L471" s="84"/>
      <c r="M471" s="84"/>
      <c r="N471" s="84"/>
      <c r="O471" s="84"/>
      <c r="P471" s="84"/>
      <c r="Q471" s="84"/>
      <c r="R471" s="84"/>
      <c r="S471" s="84"/>
      <c r="T471" s="84"/>
      <c r="U471" s="84"/>
      <c r="V471" s="84"/>
      <c r="W471" s="84"/>
      <c r="X471" s="84"/>
      <c r="Y471" s="84"/>
      <c r="Z471" s="84"/>
    </row>
    <row r="472" spans="1:26" ht="12.75" customHeight="1" x14ac:dyDescent="0.2">
      <c r="A472" s="84"/>
      <c r="B472" s="84"/>
      <c r="C472" s="84"/>
      <c r="D472" s="84"/>
      <c r="E472" s="1247"/>
      <c r="F472" s="84"/>
      <c r="G472" s="84"/>
      <c r="H472" s="84"/>
      <c r="I472" s="84"/>
      <c r="J472" s="84"/>
      <c r="K472" s="84"/>
      <c r="L472" s="84"/>
      <c r="M472" s="84"/>
      <c r="N472" s="84"/>
      <c r="O472" s="84"/>
      <c r="P472" s="84"/>
      <c r="Q472" s="84"/>
      <c r="R472" s="84"/>
      <c r="S472" s="84"/>
      <c r="T472" s="84"/>
      <c r="U472" s="84"/>
      <c r="V472" s="84"/>
      <c r="W472" s="84"/>
      <c r="X472" s="84"/>
      <c r="Y472" s="84"/>
      <c r="Z472" s="84"/>
    </row>
    <row r="473" spans="1:26" ht="12.75" customHeight="1" x14ac:dyDescent="0.2">
      <c r="A473" s="84"/>
      <c r="B473" s="84"/>
      <c r="C473" s="84"/>
      <c r="D473" s="84"/>
      <c r="E473" s="1247"/>
      <c r="F473" s="84"/>
      <c r="G473" s="84"/>
      <c r="H473" s="84"/>
      <c r="I473" s="84"/>
      <c r="J473" s="84"/>
      <c r="K473" s="84"/>
      <c r="L473" s="84"/>
      <c r="M473" s="84"/>
      <c r="N473" s="84"/>
      <c r="O473" s="84"/>
      <c r="P473" s="84"/>
      <c r="Q473" s="84"/>
      <c r="R473" s="84"/>
      <c r="S473" s="84"/>
      <c r="T473" s="84"/>
      <c r="U473" s="84"/>
      <c r="V473" s="84"/>
      <c r="W473" s="84"/>
      <c r="X473" s="84"/>
      <c r="Y473" s="84"/>
      <c r="Z473" s="84"/>
    </row>
    <row r="474" spans="1:26" ht="12.75" customHeight="1" x14ac:dyDescent="0.2">
      <c r="A474" s="84"/>
      <c r="B474" s="84"/>
      <c r="C474" s="84"/>
      <c r="D474" s="84"/>
      <c r="E474" s="1247"/>
      <c r="F474" s="84"/>
      <c r="G474" s="84"/>
      <c r="H474" s="84"/>
      <c r="I474" s="84"/>
      <c r="J474" s="84"/>
      <c r="K474" s="84"/>
      <c r="L474" s="84"/>
      <c r="M474" s="84"/>
      <c r="N474" s="84"/>
      <c r="O474" s="84"/>
      <c r="P474" s="84"/>
      <c r="Q474" s="84"/>
      <c r="R474" s="84"/>
      <c r="S474" s="84"/>
      <c r="T474" s="84"/>
      <c r="U474" s="84"/>
      <c r="V474" s="84"/>
      <c r="W474" s="84"/>
      <c r="X474" s="84"/>
      <c r="Y474" s="84"/>
      <c r="Z474" s="84"/>
    </row>
    <row r="475" spans="1:26" ht="12.75" customHeight="1" x14ac:dyDescent="0.2">
      <c r="A475" s="84"/>
      <c r="B475" s="84"/>
      <c r="C475" s="84"/>
      <c r="D475" s="84"/>
      <c r="E475" s="1247"/>
      <c r="F475" s="84"/>
      <c r="G475" s="84"/>
      <c r="H475" s="84"/>
      <c r="I475" s="84"/>
      <c r="J475" s="84"/>
      <c r="K475" s="84"/>
      <c r="L475" s="84"/>
      <c r="M475" s="84"/>
      <c r="N475" s="84"/>
      <c r="O475" s="84"/>
      <c r="P475" s="84"/>
      <c r="Q475" s="84"/>
      <c r="R475" s="84"/>
      <c r="S475" s="84"/>
      <c r="T475" s="84"/>
      <c r="U475" s="84"/>
      <c r="V475" s="84"/>
      <c r="W475" s="84"/>
      <c r="X475" s="84"/>
      <c r="Y475" s="84"/>
      <c r="Z475" s="84"/>
    </row>
    <row r="476" spans="1:26" ht="12.75" customHeight="1" x14ac:dyDescent="0.2">
      <c r="A476" s="84"/>
      <c r="B476" s="84"/>
      <c r="C476" s="84"/>
      <c r="D476" s="84"/>
      <c r="E476" s="1247"/>
      <c r="F476" s="84"/>
      <c r="G476" s="84"/>
      <c r="H476" s="84"/>
      <c r="I476" s="84"/>
      <c r="J476" s="84"/>
      <c r="K476" s="84"/>
      <c r="L476" s="84"/>
      <c r="M476" s="84"/>
      <c r="N476" s="84"/>
      <c r="O476" s="84"/>
      <c r="P476" s="84"/>
      <c r="Q476" s="84"/>
      <c r="R476" s="84"/>
      <c r="S476" s="84"/>
      <c r="T476" s="84"/>
      <c r="U476" s="84"/>
      <c r="V476" s="84"/>
      <c r="W476" s="84"/>
      <c r="X476" s="84"/>
      <c r="Y476" s="84"/>
      <c r="Z476" s="84"/>
    </row>
    <row r="477" spans="1:26" ht="12.75" customHeight="1" x14ac:dyDescent="0.2">
      <c r="A477" s="84"/>
      <c r="B477" s="84"/>
      <c r="C477" s="84"/>
      <c r="D477" s="84"/>
      <c r="E477" s="1247"/>
      <c r="F477" s="84"/>
      <c r="G477" s="84"/>
      <c r="H477" s="84"/>
      <c r="I477" s="84"/>
      <c r="J477" s="84"/>
      <c r="K477" s="84"/>
      <c r="L477" s="84"/>
      <c r="M477" s="84"/>
      <c r="N477" s="84"/>
      <c r="O477" s="84"/>
      <c r="P477" s="84"/>
      <c r="Q477" s="84"/>
      <c r="R477" s="84"/>
      <c r="S477" s="84"/>
      <c r="T477" s="84"/>
      <c r="U477" s="84"/>
      <c r="V477" s="84"/>
      <c r="W477" s="84"/>
      <c r="X477" s="84"/>
      <c r="Y477" s="84"/>
      <c r="Z477" s="84"/>
    </row>
    <row r="478" spans="1:26" ht="12.75" customHeight="1" x14ac:dyDescent="0.2">
      <c r="A478" s="84"/>
      <c r="B478" s="84"/>
      <c r="C478" s="84"/>
      <c r="D478" s="84"/>
      <c r="E478" s="1247"/>
      <c r="F478" s="84"/>
      <c r="G478" s="84"/>
      <c r="H478" s="84"/>
      <c r="I478" s="84"/>
      <c r="J478" s="84"/>
      <c r="K478" s="84"/>
      <c r="L478" s="84"/>
      <c r="M478" s="84"/>
      <c r="N478" s="84"/>
      <c r="O478" s="84"/>
      <c r="P478" s="84"/>
      <c r="Q478" s="84"/>
      <c r="R478" s="84"/>
      <c r="S478" s="84"/>
      <c r="T478" s="84"/>
      <c r="U478" s="84"/>
      <c r="V478" s="84"/>
      <c r="W478" s="84"/>
      <c r="X478" s="84"/>
      <c r="Y478" s="84"/>
      <c r="Z478" s="84"/>
    </row>
    <row r="479" spans="1:26" ht="12.75" customHeight="1" x14ac:dyDescent="0.2">
      <c r="A479" s="84"/>
      <c r="B479" s="84"/>
      <c r="C479" s="84"/>
      <c r="D479" s="84"/>
      <c r="E479" s="1247"/>
      <c r="F479" s="84"/>
      <c r="G479" s="84"/>
      <c r="H479" s="84"/>
      <c r="I479" s="84"/>
      <c r="J479" s="84"/>
      <c r="K479" s="84"/>
      <c r="L479" s="84"/>
      <c r="M479" s="84"/>
      <c r="N479" s="84"/>
      <c r="O479" s="84"/>
      <c r="P479" s="84"/>
      <c r="Q479" s="84"/>
      <c r="R479" s="84"/>
      <c r="S479" s="84"/>
      <c r="T479" s="84"/>
      <c r="U479" s="84"/>
      <c r="V479" s="84"/>
      <c r="W479" s="84"/>
      <c r="X479" s="84"/>
      <c r="Y479" s="84"/>
      <c r="Z479" s="84"/>
    </row>
    <row r="480" spans="1:26" ht="12.75" customHeight="1" x14ac:dyDescent="0.2">
      <c r="A480" s="84"/>
      <c r="B480" s="84"/>
      <c r="C480" s="84"/>
      <c r="D480" s="84"/>
      <c r="E480" s="1247"/>
      <c r="F480" s="84"/>
      <c r="G480" s="84"/>
      <c r="H480" s="84"/>
      <c r="I480" s="84"/>
      <c r="J480" s="84"/>
      <c r="K480" s="84"/>
      <c r="L480" s="84"/>
      <c r="M480" s="84"/>
      <c r="N480" s="84"/>
      <c r="O480" s="84"/>
      <c r="P480" s="84"/>
      <c r="Q480" s="84"/>
      <c r="R480" s="84"/>
      <c r="S480" s="84"/>
      <c r="T480" s="84"/>
      <c r="U480" s="84"/>
      <c r="V480" s="84"/>
      <c r="W480" s="84"/>
      <c r="X480" s="84"/>
      <c r="Y480" s="84"/>
      <c r="Z480" s="84"/>
    </row>
    <row r="481" spans="1:26" ht="12.75" customHeight="1" x14ac:dyDescent="0.2">
      <c r="A481" s="84"/>
      <c r="B481" s="84"/>
      <c r="C481" s="84"/>
      <c r="D481" s="84"/>
      <c r="E481" s="1247"/>
      <c r="F481" s="84"/>
      <c r="G481" s="84"/>
      <c r="H481" s="84"/>
      <c r="I481" s="84"/>
      <c r="J481" s="84"/>
      <c r="K481" s="84"/>
      <c r="L481" s="84"/>
      <c r="M481" s="84"/>
      <c r="N481" s="84"/>
      <c r="O481" s="84"/>
      <c r="P481" s="84"/>
      <c r="Q481" s="84"/>
      <c r="R481" s="84"/>
      <c r="S481" s="84"/>
      <c r="T481" s="84"/>
      <c r="U481" s="84"/>
      <c r="V481" s="84"/>
      <c r="W481" s="84"/>
      <c r="X481" s="84"/>
      <c r="Y481" s="84"/>
      <c r="Z481" s="84"/>
    </row>
    <row r="482" spans="1:26" ht="12.75" customHeight="1" x14ac:dyDescent="0.2">
      <c r="A482" s="84"/>
      <c r="B482" s="84"/>
      <c r="C482" s="84"/>
      <c r="D482" s="84"/>
      <c r="E482" s="1247"/>
      <c r="F482" s="84"/>
      <c r="G482" s="84"/>
      <c r="H482" s="84"/>
      <c r="I482" s="84"/>
      <c r="J482" s="84"/>
      <c r="K482" s="84"/>
      <c r="L482" s="84"/>
      <c r="M482" s="84"/>
      <c r="N482" s="84"/>
      <c r="O482" s="84"/>
      <c r="P482" s="84"/>
      <c r="Q482" s="84"/>
      <c r="R482" s="84"/>
      <c r="S482" s="84"/>
      <c r="T482" s="84"/>
      <c r="U482" s="84"/>
      <c r="V482" s="84"/>
      <c r="W482" s="84"/>
      <c r="X482" s="84"/>
      <c r="Y482" s="84"/>
      <c r="Z482" s="84"/>
    </row>
    <row r="483" spans="1:26" ht="12.75" customHeight="1" x14ac:dyDescent="0.2">
      <c r="A483" s="84"/>
      <c r="B483" s="84"/>
      <c r="C483" s="84"/>
      <c r="D483" s="84"/>
      <c r="E483" s="1247"/>
      <c r="F483" s="84"/>
      <c r="G483" s="84"/>
      <c r="H483" s="84"/>
      <c r="I483" s="84"/>
      <c r="J483" s="84"/>
      <c r="K483" s="84"/>
      <c r="L483" s="84"/>
      <c r="M483" s="84"/>
      <c r="N483" s="84"/>
      <c r="O483" s="84"/>
      <c r="P483" s="84"/>
      <c r="Q483" s="84"/>
      <c r="R483" s="84"/>
      <c r="S483" s="84"/>
      <c r="T483" s="84"/>
      <c r="U483" s="84"/>
      <c r="V483" s="84"/>
      <c r="W483" s="84"/>
      <c r="X483" s="84"/>
      <c r="Y483" s="84"/>
      <c r="Z483" s="84"/>
    </row>
    <row r="484" spans="1:26" ht="12.75" customHeight="1" x14ac:dyDescent="0.2">
      <c r="A484" s="84"/>
      <c r="B484" s="84"/>
      <c r="C484" s="84"/>
      <c r="D484" s="84"/>
      <c r="E484" s="1247"/>
      <c r="F484" s="84"/>
      <c r="G484" s="84"/>
      <c r="H484" s="84"/>
      <c r="I484" s="84"/>
      <c r="J484" s="84"/>
      <c r="K484" s="84"/>
      <c r="L484" s="84"/>
      <c r="M484" s="84"/>
      <c r="N484" s="84"/>
      <c r="O484" s="84"/>
      <c r="P484" s="84"/>
      <c r="Q484" s="84"/>
      <c r="R484" s="84"/>
      <c r="S484" s="84"/>
      <c r="T484" s="84"/>
      <c r="U484" s="84"/>
      <c r="V484" s="84"/>
      <c r="W484" s="84"/>
      <c r="X484" s="84"/>
      <c r="Y484" s="84"/>
      <c r="Z484" s="84"/>
    </row>
    <row r="485" spans="1:26" ht="12.75" customHeight="1" x14ac:dyDescent="0.2">
      <c r="A485" s="84"/>
      <c r="B485" s="84"/>
      <c r="C485" s="84"/>
      <c r="D485" s="84"/>
      <c r="E485" s="1247"/>
      <c r="F485" s="84"/>
      <c r="G485" s="84"/>
      <c r="H485" s="84"/>
      <c r="I485" s="84"/>
      <c r="J485" s="84"/>
      <c r="K485" s="84"/>
      <c r="L485" s="84"/>
      <c r="M485" s="84"/>
      <c r="N485" s="84"/>
      <c r="O485" s="84"/>
      <c r="P485" s="84"/>
      <c r="Q485" s="84"/>
      <c r="R485" s="84"/>
      <c r="S485" s="84"/>
      <c r="T485" s="84"/>
      <c r="U485" s="84"/>
      <c r="V485" s="84"/>
      <c r="W485" s="84"/>
      <c r="X485" s="84"/>
      <c r="Y485" s="84"/>
      <c r="Z485" s="84"/>
    </row>
    <row r="486" spans="1:26" ht="12.75" customHeight="1" x14ac:dyDescent="0.2">
      <c r="A486" s="84"/>
      <c r="B486" s="84"/>
      <c r="C486" s="84"/>
      <c r="D486" s="84"/>
      <c r="E486" s="1247"/>
      <c r="F486" s="84"/>
      <c r="G486" s="84"/>
      <c r="H486" s="84"/>
      <c r="I486" s="84"/>
      <c r="J486" s="84"/>
      <c r="K486" s="84"/>
      <c r="L486" s="84"/>
      <c r="M486" s="84"/>
      <c r="N486" s="84"/>
      <c r="O486" s="84"/>
      <c r="P486" s="84"/>
      <c r="Q486" s="84"/>
      <c r="R486" s="84"/>
      <c r="S486" s="84"/>
      <c r="T486" s="84"/>
      <c r="U486" s="84"/>
      <c r="V486" s="84"/>
      <c r="W486" s="84"/>
      <c r="X486" s="84"/>
      <c r="Y486" s="84"/>
      <c r="Z486" s="84"/>
    </row>
    <row r="487" spans="1:26" ht="12.75" customHeight="1" x14ac:dyDescent="0.2">
      <c r="A487" s="84"/>
      <c r="B487" s="84"/>
      <c r="C487" s="84"/>
      <c r="D487" s="84"/>
      <c r="E487" s="1247"/>
      <c r="F487" s="84"/>
      <c r="G487" s="84"/>
      <c r="H487" s="84"/>
      <c r="I487" s="84"/>
      <c r="J487" s="84"/>
      <c r="K487" s="84"/>
      <c r="L487" s="84"/>
      <c r="M487" s="84"/>
      <c r="N487" s="84"/>
      <c r="O487" s="84"/>
      <c r="P487" s="84"/>
      <c r="Q487" s="84"/>
      <c r="R487" s="84"/>
      <c r="S487" s="84"/>
      <c r="T487" s="84"/>
      <c r="U487" s="84"/>
      <c r="V487" s="84"/>
      <c r="W487" s="84"/>
      <c r="X487" s="84"/>
      <c r="Y487" s="84"/>
      <c r="Z487" s="84"/>
    </row>
    <row r="488" spans="1:26" ht="12.75" customHeight="1" x14ac:dyDescent="0.2">
      <c r="A488" s="84"/>
      <c r="B488" s="84"/>
      <c r="C488" s="84"/>
      <c r="D488" s="84"/>
      <c r="E488" s="1247"/>
      <c r="F488" s="84"/>
      <c r="G488" s="84"/>
      <c r="H488" s="84"/>
      <c r="I488" s="84"/>
      <c r="J488" s="84"/>
      <c r="K488" s="84"/>
      <c r="L488" s="84"/>
      <c r="M488" s="84"/>
      <c r="N488" s="84"/>
      <c r="O488" s="84"/>
      <c r="P488" s="84"/>
      <c r="Q488" s="84"/>
      <c r="R488" s="84"/>
      <c r="S488" s="84"/>
      <c r="T488" s="84"/>
      <c r="U488" s="84"/>
      <c r="V488" s="84"/>
      <c r="W488" s="84"/>
      <c r="X488" s="84"/>
      <c r="Y488" s="84"/>
      <c r="Z488" s="84"/>
    </row>
    <row r="489" spans="1:26" ht="12.75" customHeight="1" x14ac:dyDescent="0.2">
      <c r="A489" s="84"/>
      <c r="B489" s="84"/>
      <c r="C489" s="84"/>
      <c r="D489" s="84"/>
      <c r="E489" s="1247"/>
      <c r="F489" s="84"/>
      <c r="G489" s="84"/>
      <c r="H489" s="84"/>
      <c r="I489" s="84"/>
      <c r="J489" s="84"/>
      <c r="K489" s="84"/>
      <c r="L489" s="84"/>
      <c r="M489" s="84"/>
      <c r="N489" s="84"/>
      <c r="O489" s="84"/>
      <c r="P489" s="84"/>
      <c r="Q489" s="84"/>
      <c r="R489" s="84"/>
      <c r="S489" s="84"/>
      <c r="T489" s="84"/>
      <c r="U489" s="84"/>
      <c r="V489" s="84"/>
      <c r="W489" s="84"/>
      <c r="X489" s="84"/>
      <c r="Y489" s="84"/>
      <c r="Z489" s="84"/>
    </row>
    <row r="490" spans="1:26" ht="12.75" customHeight="1" x14ac:dyDescent="0.2">
      <c r="A490" s="84"/>
      <c r="B490" s="84"/>
      <c r="C490" s="84"/>
      <c r="D490" s="84"/>
      <c r="E490" s="1247"/>
      <c r="F490" s="84"/>
      <c r="G490" s="84"/>
      <c r="H490" s="84"/>
      <c r="I490" s="84"/>
      <c r="J490" s="84"/>
      <c r="K490" s="84"/>
      <c r="L490" s="84"/>
      <c r="M490" s="84"/>
      <c r="N490" s="84"/>
      <c r="O490" s="84"/>
      <c r="P490" s="84"/>
      <c r="Q490" s="84"/>
      <c r="R490" s="84"/>
      <c r="S490" s="84"/>
      <c r="T490" s="84"/>
      <c r="U490" s="84"/>
      <c r="V490" s="84"/>
      <c r="W490" s="84"/>
      <c r="X490" s="84"/>
      <c r="Y490" s="84"/>
      <c r="Z490" s="84"/>
    </row>
    <row r="491" spans="1:26" ht="12.75" customHeight="1" x14ac:dyDescent="0.2">
      <c r="A491" s="84"/>
      <c r="B491" s="84"/>
      <c r="C491" s="84"/>
      <c r="D491" s="84"/>
      <c r="E491" s="1247"/>
      <c r="F491" s="84"/>
      <c r="G491" s="84"/>
      <c r="H491" s="84"/>
      <c r="I491" s="84"/>
      <c r="J491" s="84"/>
      <c r="K491" s="84"/>
      <c r="L491" s="84"/>
      <c r="M491" s="84"/>
      <c r="N491" s="84"/>
      <c r="O491" s="84"/>
      <c r="P491" s="84"/>
      <c r="Q491" s="84"/>
      <c r="R491" s="84"/>
      <c r="S491" s="84"/>
      <c r="T491" s="84"/>
      <c r="U491" s="84"/>
      <c r="V491" s="84"/>
      <c r="W491" s="84"/>
      <c r="X491" s="84"/>
      <c r="Y491" s="84"/>
      <c r="Z491" s="84"/>
    </row>
    <row r="492" spans="1:26" ht="12.75" customHeight="1" x14ac:dyDescent="0.2">
      <c r="A492" s="84"/>
      <c r="B492" s="84"/>
      <c r="C492" s="84"/>
      <c r="D492" s="84"/>
      <c r="E492" s="1247"/>
      <c r="F492" s="84"/>
      <c r="G492" s="84"/>
      <c r="H492" s="84"/>
      <c r="I492" s="84"/>
      <c r="J492" s="84"/>
      <c r="K492" s="84"/>
      <c r="L492" s="84"/>
      <c r="M492" s="84"/>
      <c r="N492" s="84"/>
      <c r="O492" s="84"/>
      <c r="P492" s="84"/>
      <c r="Q492" s="84"/>
      <c r="R492" s="84"/>
      <c r="S492" s="84"/>
      <c r="T492" s="84"/>
      <c r="U492" s="84"/>
      <c r="V492" s="84"/>
      <c r="W492" s="84"/>
      <c r="X492" s="84"/>
      <c r="Y492" s="84"/>
      <c r="Z492" s="84"/>
    </row>
    <row r="493" spans="1:26" ht="12.75" customHeight="1" x14ac:dyDescent="0.2">
      <c r="A493" s="84"/>
      <c r="B493" s="84"/>
      <c r="C493" s="84"/>
      <c r="D493" s="84"/>
      <c r="E493" s="1247"/>
      <c r="F493" s="84"/>
      <c r="G493" s="84"/>
      <c r="H493" s="84"/>
      <c r="I493" s="84"/>
      <c r="J493" s="84"/>
      <c r="K493" s="84"/>
      <c r="L493" s="84"/>
      <c r="M493" s="84"/>
      <c r="N493" s="84"/>
      <c r="O493" s="84"/>
      <c r="P493" s="84"/>
      <c r="Q493" s="84"/>
      <c r="R493" s="84"/>
      <c r="S493" s="84"/>
      <c r="T493" s="84"/>
      <c r="U493" s="84"/>
      <c r="V493" s="84"/>
      <c r="W493" s="84"/>
      <c r="X493" s="84"/>
      <c r="Y493" s="84"/>
      <c r="Z493" s="84"/>
    </row>
    <row r="494" spans="1:26" ht="12.75" customHeight="1" x14ac:dyDescent="0.2">
      <c r="A494" s="84"/>
      <c r="B494" s="84"/>
      <c r="C494" s="84"/>
      <c r="D494" s="84"/>
      <c r="E494" s="1247"/>
      <c r="F494" s="84"/>
      <c r="G494" s="84"/>
      <c r="H494" s="84"/>
      <c r="I494" s="84"/>
      <c r="J494" s="84"/>
      <c r="K494" s="84"/>
      <c r="L494" s="84"/>
      <c r="M494" s="84"/>
      <c r="N494" s="84"/>
      <c r="O494" s="84"/>
      <c r="P494" s="84"/>
      <c r="Q494" s="84"/>
      <c r="R494" s="84"/>
      <c r="S494" s="84"/>
      <c r="T494" s="84"/>
      <c r="U494" s="84"/>
      <c r="V494" s="84"/>
      <c r="W494" s="84"/>
      <c r="X494" s="84"/>
      <c r="Y494" s="84"/>
      <c r="Z494" s="84"/>
    </row>
    <row r="495" spans="1:26" ht="12.75" customHeight="1" x14ac:dyDescent="0.2">
      <c r="A495" s="84"/>
      <c r="B495" s="84"/>
      <c r="C495" s="84"/>
      <c r="D495" s="84"/>
      <c r="E495" s="1247"/>
      <c r="F495" s="84"/>
      <c r="G495" s="84"/>
      <c r="H495" s="84"/>
      <c r="I495" s="84"/>
      <c r="J495" s="84"/>
      <c r="K495" s="84"/>
      <c r="L495" s="84"/>
      <c r="M495" s="84"/>
      <c r="N495" s="84"/>
      <c r="O495" s="84"/>
      <c r="P495" s="84"/>
      <c r="Q495" s="84"/>
      <c r="R495" s="84"/>
      <c r="S495" s="84"/>
      <c r="T495" s="84"/>
      <c r="U495" s="84"/>
      <c r="V495" s="84"/>
      <c r="W495" s="84"/>
      <c r="X495" s="84"/>
      <c r="Y495" s="84"/>
      <c r="Z495" s="84"/>
    </row>
    <row r="496" spans="1:26" ht="12.75" customHeight="1" x14ac:dyDescent="0.2">
      <c r="A496" s="84"/>
      <c r="B496" s="84"/>
      <c r="C496" s="84"/>
      <c r="D496" s="84"/>
      <c r="E496" s="1247"/>
      <c r="F496" s="84"/>
      <c r="G496" s="84"/>
      <c r="H496" s="84"/>
      <c r="I496" s="84"/>
      <c r="J496" s="84"/>
      <c r="K496" s="84"/>
      <c r="L496" s="84"/>
      <c r="M496" s="84"/>
      <c r="N496" s="84"/>
      <c r="O496" s="84"/>
      <c r="P496" s="84"/>
      <c r="Q496" s="84"/>
      <c r="R496" s="84"/>
      <c r="S496" s="84"/>
      <c r="T496" s="84"/>
      <c r="U496" s="84"/>
      <c r="V496" s="84"/>
      <c r="W496" s="84"/>
      <c r="X496" s="84"/>
      <c r="Y496" s="84"/>
      <c r="Z496" s="84"/>
    </row>
    <row r="497" spans="1:26" ht="12.75" customHeight="1" x14ac:dyDescent="0.2">
      <c r="A497" s="84"/>
      <c r="B497" s="84"/>
      <c r="C497" s="84"/>
      <c r="D497" s="84"/>
      <c r="E497" s="1247"/>
      <c r="F497" s="84"/>
      <c r="G497" s="84"/>
      <c r="H497" s="84"/>
      <c r="I497" s="84"/>
      <c r="J497" s="84"/>
      <c r="K497" s="84"/>
      <c r="L497" s="84"/>
      <c r="M497" s="84"/>
      <c r="N497" s="84"/>
      <c r="O497" s="84"/>
      <c r="P497" s="84"/>
      <c r="Q497" s="84"/>
      <c r="R497" s="84"/>
      <c r="S497" s="84"/>
      <c r="T497" s="84"/>
      <c r="U497" s="84"/>
      <c r="V497" s="84"/>
      <c r="W497" s="84"/>
      <c r="X497" s="84"/>
      <c r="Y497" s="84"/>
      <c r="Z497" s="84"/>
    </row>
    <row r="498" spans="1:26" ht="12.75" customHeight="1" x14ac:dyDescent="0.2">
      <c r="A498" s="84"/>
      <c r="B498" s="84"/>
      <c r="C498" s="84"/>
      <c r="D498" s="84"/>
      <c r="E498" s="1247"/>
      <c r="F498" s="84"/>
      <c r="G498" s="84"/>
      <c r="H498" s="84"/>
      <c r="I498" s="84"/>
      <c r="J498" s="84"/>
      <c r="K498" s="84"/>
      <c r="L498" s="84"/>
      <c r="M498" s="84"/>
      <c r="N498" s="84"/>
      <c r="O498" s="84"/>
      <c r="P498" s="84"/>
      <c r="Q498" s="84"/>
      <c r="R498" s="84"/>
      <c r="S498" s="84"/>
      <c r="T498" s="84"/>
      <c r="U498" s="84"/>
      <c r="V498" s="84"/>
      <c r="W498" s="84"/>
      <c r="X498" s="84"/>
      <c r="Y498" s="84"/>
      <c r="Z498" s="84"/>
    </row>
    <row r="499" spans="1:26" ht="12.75" customHeight="1" x14ac:dyDescent="0.2">
      <c r="A499" s="84"/>
      <c r="B499" s="84"/>
      <c r="C499" s="84"/>
      <c r="D499" s="84"/>
      <c r="E499" s="1247"/>
      <c r="F499" s="84"/>
      <c r="G499" s="84"/>
      <c r="H499" s="84"/>
      <c r="I499" s="84"/>
      <c r="J499" s="84"/>
      <c r="K499" s="84"/>
      <c r="L499" s="84"/>
      <c r="M499" s="84"/>
      <c r="N499" s="84"/>
      <c r="O499" s="84"/>
      <c r="P499" s="84"/>
      <c r="Q499" s="84"/>
      <c r="R499" s="84"/>
      <c r="S499" s="84"/>
      <c r="T499" s="84"/>
      <c r="U499" s="84"/>
      <c r="V499" s="84"/>
      <c r="W499" s="84"/>
      <c r="X499" s="84"/>
      <c r="Y499" s="84"/>
      <c r="Z499" s="84"/>
    </row>
    <row r="500" spans="1:26" ht="12.75" customHeight="1" x14ac:dyDescent="0.2">
      <c r="A500" s="84"/>
      <c r="B500" s="84"/>
      <c r="C500" s="84"/>
      <c r="D500" s="84"/>
      <c r="E500" s="1247"/>
      <c r="F500" s="84"/>
      <c r="G500" s="84"/>
      <c r="H500" s="84"/>
      <c r="I500" s="84"/>
      <c r="J500" s="84"/>
      <c r="K500" s="84"/>
      <c r="L500" s="84"/>
      <c r="M500" s="84"/>
      <c r="N500" s="84"/>
      <c r="O500" s="84"/>
      <c r="P500" s="84"/>
      <c r="Q500" s="84"/>
      <c r="R500" s="84"/>
      <c r="S500" s="84"/>
      <c r="T500" s="84"/>
      <c r="U500" s="84"/>
      <c r="V500" s="84"/>
      <c r="W500" s="84"/>
      <c r="X500" s="84"/>
      <c r="Y500" s="84"/>
      <c r="Z500" s="84"/>
    </row>
    <row r="501" spans="1:26" ht="12.75" customHeight="1" x14ac:dyDescent="0.2">
      <c r="A501" s="84"/>
      <c r="B501" s="84"/>
      <c r="C501" s="84"/>
      <c r="D501" s="84"/>
      <c r="E501" s="1247"/>
      <c r="F501" s="84"/>
      <c r="G501" s="84"/>
      <c r="H501" s="84"/>
      <c r="I501" s="84"/>
      <c r="J501" s="84"/>
      <c r="K501" s="84"/>
      <c r="L501" s="84"/>
      <c r="M501" s="84"/>
      <c r="N501" s="84"/>
      <c r="O501" s="84"/>
      <c r="P501" s="84"/>
      <c r="Q501" s="84"/>
      <c r="R501" s="84"/>
      <c r="S501" s="84"/>
      <c r="T501" s="84"/>
      <c r="U501" s="84"/>
      <c r="V501" s="84"/>
      <c r="W501" s="84"/>
      <c r="X501" s="84"/>
      <c r="Y501" s="84"/>
      <c r="Z501" s="84"/>
    </row>
    <row r="502" spans="1:26" ht="12.75" customHeight="1" x14ac:dyDescent="0.2">
      <c r="A502" s="84"/>
      <c r="B502" s="84"/>
      <c r="C502" s="84"/>
      <c r="D502" s="84"/>
      <c r="E502" s="1247"/>
      <c r="F502" s="84"/>
      <c r="G502" s="84"/>
      <c r="H502" s="84"/>
      <c r="I502" s="84"/>
      <c r="J502" s="84"/>
      <c r="K502" s="84"/>
      <c r="L502" s="84"/>
      <c r="M502" s="84"/>
      <c r="N502" s="84"/>
      <c r="O502" s="84"/>
      <c r="P502" s="84"/>
      <c r="Q502" s="84"/>
      <c r="R502" s="84"/>
      <c r="S502" s="84"/>
      <c r="T502" s="84"/>
      <c r="U502" s="84"/>
      <c r="V502" s="84"/>
      <c r="W502" s="84"/>
      <c r="X502" s="84"/>
      <c r="Y502" s="84"/>
      <c r="Z502" s="84"/>
    </row>
    <row r="503" spans="1:26" ht="12.75" customHeight="1" x14ac:dyDescent="0.2">
      <c r="A503" s="84"/>
      <c r="B503" s="84"/>
      <c r="C503" s="84"/>
      <c r="D503" s="84"/>
      <c r="E503" s="1247"/>
      <c r="F503" s="84"/>
      <c r="G503" s="84"/>
      <c r="H503" s="84"/>
      <c r="I503" s="84"/>
      <c r="J503" s="84"/>
      <c r="K503" s="84"/>
      <c r="L503" s="84"/>
      <c r="M503" s="84"/>
      <c r="N503" s="84"/>
      <c r="O503" s="84"/>
      <c r="P503" s="84"/>
      <c r="Q503" s="84"/>
      <c r="R503" s="84"/>
      <c r="S503" s="84"/>
      <c r="T503" s="84"/>
      <c r="U503" s="84"/>
      <c r="V503" s="84"/>
      <c r="W503" s="84"/>
      <c r="X503" s="84"/>
      <c r="Y503" s="84"/>
      <c r="Z503" s="84"/>
    </row>
    <row r="504" spans="1:26" ht="12.75" customHeight="1" x14ac:dyDescent="0.2">
      <c r="A504" s="84"/>
      <c r="B504" s="84"/>
      <c r="C504" s="84"/>
      <c r="D504" s="84"/>
      <c r="E504" s="1247"/>
      <c r="F504" s="84"/>
      <c r="G504" s="84"/>
      <c r="H504" s="84"/>
      <c r="I504" s="84"/>
      <c r="J504" s="84"/>
      <c r="K504" s="84"/>
      <c r="L504" s="84"/>
      <c r="M504" s="84"/>
      <c r="N504" s="84"/>
      <c r="O504" s="84"/>
      <c r="P504" s="84"/>
      <c r="Q504" s="84"/>
      <c r="R504" s="84"/>
      <c r="S504" s="84"/>
      <c r="T504" s="84"/>
      <c r="U504" s="84"/>
      <c r="V504" s="84"/>
      <c r="W504" s="84"/>
      <c r="X504" s="84"/>
      <c r="Y504" s="84"/>
      <c r="Z504" s="84"/>
    </row>
    <row r="505" spans="1:26" ht="12.75" customHeight="1" x14ac:dyDescent="0.2">
      <c r="A505" s="84"/>
      <c r="B505" s="84"/>
      <c r="C505" s="84"/>
      <c r="D505" s="84"/>
      <c r="E505" s="1247"/>
      <c r="F505" s="84"/>
      <c r="G505" s="84"/>
      <c r="H505" s="84"/>
      <c r="I505" s="84"/>
      <c r="J505" s="84"/>
      <c r="K505" s="84"/>
      <c r="L505" s="84"/>
      <c r="M505" s="84"/>
      <c r="N505" s="84"/>
      <c r="O505" s="84"/>
      <c r="P505" s="84"/>
      <c r="Q505" s="84"/>
      <c r="R505" s="84"/>
      <c r="S505" s="84"/>
      <c r="T505" s="84"/>
      <c r="U505" s="84"/>
      <c r="V505" s="84"/>
      <c r="W505" s="84"/>
      <c r="X505" s="84"/>
      <c r="Y505" s="84"/>
      <c r="Z505" s="84"/>
    </row>
    <row r="506" spans="1:26" ht="12.75" customHeight="1" x14ac:dyDescent="0.2">
      <c r="A506" s="84"/>
      <c r="B506" s="84"/>
      <c r="C506" s="84"/>
      <c r="D506" s="84"/>
      <c r="E506" s="1247"/>
      <c r="F506" s="84"/>
      <c r="G506" s="84"/>
      <c r="H506" s="84"/>
      <c r="I506" s="84"/>
      <c r="J506" s="84"/>
      <c r="K506" s="84"/>
      <c r="L506" s="84"/>
      <c r="M506" s="84"/>
      <c r="N506" s="84"/>
      <c r="O506" s="84"/>
      <c r="P506" s="84"/>
      <c r="Q506" s="84"/>
      <c r="R506" s="84"/>
      <c r="S506" s="84"/>
      <c r="T506" s="84"/>
      <c r="U506" s="84"/>
      <c r="V506" s="84"/>
      <c r="W506" s="84"/>
      <c r="X506" s="84"/>
      <c r="Y506" s="84"/>
      <c r="Z506" s="84"/>
    </row>
    <row r="507" spans="1:26" ht="12.75" customHeight="1" x14ac:dyDescent="0.2">
      <c r="A507" s="84"/>
      <c r="B507" s="84"/>
      <c r="C507" s="84"/>
      <c r="D507" s="84"/>
      <c r="E507" s="1247"/>
      <c r="F507" s="84"/>
      <c r="G507" s="84"/>
      <c r="H507" s="84"/>
      <c r="I507" s="84"/>
      <c r="J507" s="84"/>
      <c r="K507" s="84"/>
      <c r="L507" s="84"/>
      <c r="M507" s="84"/>
      <c r="N507" s="84"/>
      <c r="O507" s="84"/>
      <c r="P507" s="84"/>
      <c r="Q507" s="84"/>
      <c r="R507" s="84"/>
      <c r="S507" s="84"/>
      <c r="T507" s="84"/>
      <c r="U507" s="84"/>
      <c r="V507" s="84"/>
      <c r="W507" s="84"/>
      <c r="X507" s="84"/>
      <c r="Y507" s="84"/>
      <c r="Z507" s="84"/>
    </row>
    <row r="508" spans="1:26" ht="12.75" customHeight="1" x14ac:dyDescent="0.2">
      <c r="A508" s="84"/>
      <c r="B508" s="84"/>
      <c r="C508" s="84"/>
      <c r="D508" s="84"/>
      <c r="E508" s="1247"/>
      <c r="F508" s="84"/>
      <c r="G508" s="84"/>
      <c r="H508" s="84"/>
      <c r="I508" s="84"/>
      <c r="J508" s="84"/>
      <c r="K508" s="84"/>
      <c r="L508" s="84"/>
      <c r="M508" s="84"/>
      <c r="N508" s="84"/>
      <c r="O508" s="84"/>
      <c r="P508" s="84"/>
      <c r="Q508" s="84"/>
      <c r="R508" s="84"/>
      <c r="S508" s="84"/>
      <c r="T508" s="84"/>
      <c r="U508" s="84"/>
      <c r="V508" s="84"/>
      <c r="W508" s="84"/>
      <c r="X508" s="84"/>
      <c r="Y508" s="84"/>
      <c r="Z508" s="84"/>
    </row>
    <row r="509" spans="1:26" ht="12.75" customHeight="1" x14ac:dyDescent="0.2">
      <c r="A509" s="84"/>
      <c r="B509" s="84"/>
      <c r="C509" s="84"/>
      <c r="D509" s="84"/>
      <c r="E509" s="1247"/>
      <c r="F509" s="84"/>
      <c r="G509" s="84"/>
      <c r="H509" s="84"/>
      <c r="I509" s="84"/>
      <c r="J509" s="84"/>
      <c r="K509" s="84"/>
      <c r="L509" s="84"/>
      <c r="M509" s="84"/>
      <c r="N509" s="84"/>
      <c r="O509" s="84"/>
      <c r="P509" s="84"/>
      <c r="Q509" s="84"/>
      <c r="R509" s="84"/>
      <c r="S509" s="84"/>
      <c r="T509" s="84"/>
      <c r="U509" s="84"/>
      <c r="V509" s="84"/>
      <c r="W509" s="84"/>
      <c r="X509" s="84"/>
      <c r="Y509" s="84"/>
      <c r="Z509" s="84"/>
    </row>
    <row r="510" spans="1:26" ht="12.75" customHeight="1" x14ac:dyDescent="0.2">
      <c r="A510" s="84"/>
      <c r="B510" s="84"/>
      <c r="C510" s="84"/>
      <c r="D510" s="84"/>
      <c r="E510" s="1247"/>
      <c r="F510" s="84"/>
      <c r="G510" s="84"/>
      <c r="H510" s="84"/>
      <c r="I510" s="84"/>
      <c r="J510" s="84"/>
      <c r="K510" s="84"/>
      <c r="L510" s="84"/>
      <c r="M510" s="84"/>
      <c r="N510" s="84"/>
      <c r="O510" s="84"/>
      <c r="P510" s="84"/>
      <c r="Q510" s="84"/>
      <c r="R510" s="84"/>
      <c r="S510" s="84"/>
      <c r="T510" s="84"/>
      <c r="U510" s="84"/>
      <c r="V510" s="84"/>
      <c r="W510" s="84"/>
      <c r="X510" s="84"/>
      <c r="Y510" s="84"/>
      <c r="Z510" s="84"/>
    </row>
    <row r="511" spans="1:26" ht="12.75" customHeight="1" x14ac:dyDescent="0.2">
      <c r="A511" s="84"/>
      <c r="B511" s="84"/>
      <c r="C511" s="84"/>
      <c r="D511" s="84"/>
      <c r="E511" s="1247"/>
      <c r="F511" s="84"/>
      <c r="G511" s="84"/>
      <c r="H511" s="84"/>
      <c r="I511" s="84"/>
      <c r="J511" s="84"/>
      <c r="K511" s="84"/>
      <c r="L511" s="84"/>
      <c r="M511" s="84"/>
      <c r="N511" s="84"/>
      <c r="O511" s="84"/>
      <c r="P511" s="84"/>
      <c r="Q511" s="84"/>
      <c r="R511" s="84"/>
      <c r="S511" s="84"/>
      <c r="T511" s="84"/>
      <c r="U511" s="84"/>
      <c r="V511" s="84"/>
      <c r="W511" s="84"/>
      <c r="X511" s="84"/>
      <c r="Y511" s="84"/>
      <c r="Z511" s="84"/>
    </row>
    <row r="512" spans="1:26" ht="12.75" customHeight="1" x14ac:dyDescent="0.2">
      <c r="A512" s="84"/>
      <c r="B512" s="84"/>
      <c r="C512" s="84"/>
      <c r="D512" s="84"/>
      <c r="E512" s="1247"/>
      <c r="F512" s="84"/>
      <c r="G512" s="84"/>
      <c r="H512" s="84"/>
      <c r="I512" s="84"/>
      <c r="J512" s="84"/>
      <c r="K512" s="84"/>
      <c r="L512" s="84"/>
      <c r="M512" s="84"/>
      <c r="N512" s="84"/>
      <c r="O512" s="84"/>
      <c r="P512" s="84"/>
      <c r="Q512" s="84"/>
      <c r="R512" s="84"/>
      <c r="S512" s="84"/>
      <c r="T512" s="84"/>
      <c r="U512" s="84"/>
      <c r="V512" s="84"/>
      <c r="W512" s="84"/>
      <c r="X512" s="84"/>
      <c r="Y512" s="84"/>
      <c r="Z512" s="84"/>
    </row>
    <row r="513" spans="1:26" ht="12.75" customHeight="1" x14ac:dyDescent="0.2">
      <c r="A513" s="84"/>
      <c r="B513" s="84"/>
      <c r="C513" s="84"/>
      <c r="D513" s="84"/>
      <c r="E513" s="1247"/>
      <c r="F513" s="84"/>
      <c r="G513" s="84"/>
      <c r="H513" s="84"/>
      <c r="I513" s="84"/>
      <c r="J513" s="84"/>
      <c r="K513" s="84"/>
      <c r="L513" s="84"/>
      <c r="M513" s="84"/>
      <c r="N513" s="84"/>
      <c r="O513" s="84"/>
      <c r="P513" s="84"/>
      <c r="Q513" s="84"/>
      <c r="R513" s="84"/>
      <c r="S513" s="84"/>
      <c r="T513" s="84"/>
      <c r="U513" s="84"/>
      <c r="V513" s="84"/>
      <c r="W513" s="84"/>
      <c r="X513" s="84"/>
      <c r="Y513" s="84"/>
      <c r="Z513" s="84"/>
    </row>
    <row r="514" spans="1:26" ht="12.75" customHeight="1" x14ac:dyDescent="0.2">
      <c r="A514" s="84"/>
      <c r="B514" s="84"/>
      <c r="C514" s="84"/>
      <c r="D514" s="84"/>
      <c r="E514" s="1247"/>
      <c r="F514" s="84"/>
      <c r="G514" s="84"/>
      <c r="H514" s="84"/>
      <c r="I514" s="84"/>
      <c r="J514" s="84"/>
      <c r="K514" s="84"/>
      <c r="L514" s="84"/>
      <c r="M514" s="84"/>
      <c r="N514" s="84"/>
      <c r="O514" s="84"/>
      <c r="P514" s="84"/>
      <c r="Q514" s="84"/>
      <c r="R514" s="84"/>
      <c r="S514" s="84"/>
      <c r="T514" s="84"/>
      <c r="U514" s="84"/>
      <c r="V514" s="84"/>
      <c r="W514" s="84"/>
      <c r="X514" s="84"/>
      <c r="Y514" s="84"/>
      <c r="Z514" s="84"/>
    </row>
    <row r="515" spans="1:26" ht="12.75" customHeight="1" x14ac:dyDescent="0.2">
      <c r="A515" s="84"/>
      <c r="B515" s="84"/>
      <c r="C515" s="84"/>
      <c r="D515" s="84"/>
      <c r="E515" s="1247"/>
      <c r="F515" s="84"/>
      <c r="G515" s="84"/>
      <c r="H515" s="84"/>
      <c r="I515" s="84"/>
      <c r="J515" s="84"/>
      <c r="K515" s="84"/>
      <c r="L515" s="84"/>
      <c r="M515" s="84"/>
      <c r="N515" s="84"/>
      <c r="O515" s="84"/>
      <c r="P515" s="84"/>
      <c r="Q515" s="84"/>
      <c r="R515" s="84"/>
      <c r="S515" s="84"/>
      <c r="T515" s="84"/>
      <c r="U515" s="84"/>
      <c r="V515" s="84"/>
      <c r="W515" s="84"/>
      <c r="X515" s="84"/>
      <c r="Y515" s="84"/>
      <c r="Z515" s="84"/>
    </row>
    <row r="516" spans="1:26" ht="12.75" customHeight="1" x14ac:dyDescent="0.2">
      <c r="A516" s="84"/>
      <c r="B516" s="84"/>
      <c r="C516" s="84"/>
      <c r="D516" s="84"/>
      <c r="E516" s="1247"/>
      <c r="F516" s="84"/>
      <c r="G516" s="84"/>
      <c r="H516" s="84"/>
      <c r="I516" s="84"/>
      <c r="J516" s="84"/>
      <c r="K516" s="84"/>
      <c r="L516" s="84"/>
      <c r="M516" s="84"/>
      <c r="N516" s="84"/>
      <c r="O516" s="84"/>
      <c r="P516" s="84"/>
      <c r="Q516" s="84"/>
      <c r="R516" s="84"/>
      <c r="S516" s="84"/>
      <c r="T516" s="84"/>
      <c r="U516" s="84"/>
      <c r="V516" s="84"/>
      <c r="W516" s="84"/>
      <c r="X516" s="84"/>
      <c r="Y516" s="84"/>
      <c r="Z516" s="84"/>
    </row>
    <row r="517" spans="1:26" ht="12.75" customHeight="1" x14ac:dyDescent="0.2">
      <c r="A517" s="84"/>
      <c r="B517" s="84"/>
      <c r="C517" s="84"/>
      <c r="D517" s="84"/>
      <c r="E517" s="1247"/>
      <c r="F517" s="84"/>
      <c r="G517" s="84"/>
      <c r="H517" s="84"/>
      <c r="I517" s="84"/>
      <c r="J517" s="84"/>
      <c r="K517" s="84"/>
      <c r="L517" s="84"/>
      <c r="M517" s="84"/>
      <c r="N517" s="84"/>
      <c r="O517" s="84"/>
      <c r="P517" s="84"/>
      <c r="Q517" s="84"/>
      <c r="R517" s="84"/>
      <c r="S517" s="84"/>
      <c r="T517" s="84"/>
      <c r="U517" s="84"/>
      <c r="V517" s="84"/>
      <c r="W517" s="84"/>
      <c r="X517" s="84"/>
      <c r="Y517" s="84"/>
      <c r="Z517" s="84"/>
    </row>
    <row r="518" spans="1:26" ht="12.75" customHeight="1" x14ac:dyDescent="0.2">
      <c r="A518" s="84"/>
      <c r="B518" s="84"/>
      <c r="C518" s="84"/>
      <c r="D518" s="84"/>
      <c r="E518" s="1247"/>
      <c r="F518" s="84"/>
      <c r="G518" s="84"/>
      <c r="H518" s="84"/>
      <c r="I518" s="84"/>
      <c r="J518" s="84"/>
      <c r="K518" s="84"/>
      <c r="L518" s="84"/>
      <c r="M518" s="84"/>
      <c r="N518" s="84"/>
      <c r="O518" s="84"/>
      <c r="P518" s="84"/>
      <c r="Q518" s="84"/>
      <c r="R518" s="84"/>
      <c r="S518" s="84"/>
      <c r="T518" s="84"/>
      <c r="U518" s="84"/>
      <c r="V518" s="84"/>
      <c r="W518" s="84"/>
      <c r="X518" s="84"/>
      <c r="Y518" s="84"/>
      <c r="Z518" s="84"/>
    </row>
    <row r="519" spans="1:26" ht="12.75" customHeight="1" x14ac:dyDescent="0.2">
      <c r="A519" s="84"/>
      <c r="B519" s="84"/>
      <c r="C519" s="84"/>
      <c r="D519" s="84"/>
      <c r="E519" s="1247"/>
      <c r="F519" s="84"/>
      <c r="G519" s="84"/>
      <c r="H519" s="84"/>
      <c r="I519" s="84"/>
      <c r="J519" s="84"/>
      <c r="K519" s="84"/>
      <c r="L519" s="84"/>
      <c r="M519" s="84"/>
      <c r="N519" s="84"/>
      <c r="O519" s="84"/>
      <c r="P519" s="84"/>
      <c r="Q519" s="84"/>
      <c r="R519" s="84"/>
      <c r="S519" s="84"/>
      <c r="T519" s="84"/>
      <c r="U519" s="84"/>
      <c r="V519" s="84"/>
      <c r="W519" s="84"/>
      <c r="X519" s="84"/>
      <c r="Y519" s="84"/>
      <c r="Z519" s="84"/>
    </row>
    <row r="520" spans="1:26" ht="12.75" customHeight="1" x14ac:dyDescent="0.2">
      <c r="A520" s="84"/>
      <c r="B520" s="84"/>
      <c r="C520" s="84"/>
      <c r="D520" s="84"/>
      <c r="E520" s="1247"/>
      <c r="F520" s="84"/>
      <c r="G520" s="84"/>
      <c r="H520" s="84"/>
      <c r="I520" s="84"/>
      <c r="J520" s="84"/>
      <c r="K520" s="84"/>
      <c r="L520" s="84"/>
      <c r="M520" s="84"/>
      <c r="N520" s="84"/>
      <c r="O520" s="84"/>
      <c r="P520" s="84"/>
      <c r="Q520" s="84"/>
      <c r="R520" s="84"/>
      <c r="S520" s="84"/>
      <c r="T520" s="84"/>
      <c r="U520" s="84"/>
      <c r="V520" s="84"/>
      <c r="W520" s="84"/>
      <c r="X520" s="84"/>
      <c r="Y520" s="84"/>
      <c r="Z520" s="84"/>
    </row>
    <row r="521" spans="1:26" ht="12.75" customHeight="1" x14ac:dyDescent="0.2">
      <c r="A521" s="84"/>
      <c r="B521" s="84"/>
      <c r="C521" s="84"/>
      <c r="D521" s="84"/>
      <c r="E521" s="1247"/>
      <c r="F521" s="84"/>
      <c r="G521" s="84"/>
      <c r="H521" s="84"/>
      <c r="I521" s="84"/>
      <c r="J521" s="84"/>
      <c r="K521" s="84"/>
      <c r="L521" s="84"/>
      <c r="M521" s="84"/>
      <c r="N521" s="84"/>
      <c r="O521" s="84"/>
      <c r="P521" s="84"/>
      <c r="Q521" s="84"/>
      <c r="R521" s="84"/>
      <c r="S521" s="84"/>
      <c r="T521" s="84"/>
      <c r="U521" s="84"/>
      <c r="V521" s="84"/>
      <c r="W521" s="84"/>
      <c r="X521" s="84"/>
      <c r="Y521" s="84"/>
      <c r="Z521" s="84"/>
    </row>
    <row r="522" spans="1:26" ht="12.75" customHeight="1" x14ac:dyDescent="0.2">
      <c r="A522" s="84"/>
      <c r="B522" s="84"/>
      <c r="C522" s="84"/>
      <c r="D522" s="84"/>
      <c r="E522" s="1247"/>
      <c r="F522" s="84"/>
      <c r="G522" s="84"/>
      <c r="H522" s="84"/>
      <c r="I522" s="84"/>
      <c r="J522" s="84"/>
      <c r="K522" s="84"/>
      <c r="L522" s="84"/>
      <c r="M522" s="84"/>
      <c r="N522" s="84"/>
      <c r="O522" s="84"/>
      <c r="P522" s="84"/>
      <c r="Q522" s="84"/>
      <c r="R522" s="84"/>
      <c r="S522" s="84"/>
      <c r="T522" s="84"/>
      <c r="U522" s="84"/>
      <c r="V522" s="84"/>
      <c r="W522" s="84"/>
      <c r="X522" s="84"/>
      <c r="Y522" s="84"/>
      <c r="Z522" s="84"/>
    </row>
    <row r="523" spans="1:26" ht="12.75" customHeight="1" x14ac:dyDescent="0.2">
      <c r="A523" s="84"/>
      <c r="B523" s="84"/>
      <c r="C523" s="84"/>
      <c r="D523" s="84"/>
      <c r="E523" s="1247"/>
      <c r="F523" s="84"/>
      <c r="G523" s="84"/>
      <c r="H523" s="84"/>
      <c r="I523" s="84"/>
      <c r="J523" s="84"/>
      <c r="K523" s="84"/>
      <c r="L523" s="84"/>
      <c r="M523" s="84"/>
      <c r="N523" s="84"/>
      <c r="O523" s="84"/>
      <c r="P523" s="84"/>
      <c r="Q523" s="84"/>
      <c r="R523" s="84"/>
      <c r="S523" s="84"/>
      <c r="T523" s="84"/>
      <c r="U523" s="84"/>
      <c r="V523" s="84"/>
      <c r="W523" s="84"/>
      <c r="X523" s="84"/>
      <c r="Y523" s="84"/>
      <c r="Z523" s="84"/>
    </row>
    <row r="524" spans="1:26" ht="12.75" customHeight="1" x14ac:dyDescent="0.2">
      <c r="A524" s="84"/>
      <c r="B524" s="84"/>
      <c r="C524" s="84"/>
      <c r="D524" s="84"/>
      <c r="E524" s="1247"/>
      <c r="F524" s="84"/>
      <c r="G524" s="84"/>
      <c r="H524" s="84"/>
      <c r="I524" s="84"/>
      <c r="J524" s="84"/>
      <c r="K524" s="84"/>
      <c r="L524" s="84"/>
      <c r="M524" s="84"/>
      <c r="N524" s="84"/>
      <c r="O524" s="84"/>
      <c r="P524" s="84"/>
      <c r="Q524" s="84"/>
      <c r="R524" s="84"/>
      <c r="S524" s="84"/>
      <c r="T524" s="84"/>
      <c r="U524" s="84"/>
      <c r="V524" s="84"/>
      <c r="W524" s="84"/>
      <c r="X524" s="84"/>
      <c r="Y524" s="84"/>
      <c r="Z524" s="84"/>
    </row>
    <row r="525" spans="1:26" ht="12.75" customHeight="1" x14ac:dyDescent="0.2">
      <c r="A525" s="84"/>
      <c r="B525" s="84"/>
      <c r="C525" s="84"/>
      <c r="D525" s="84"/>
      <c r="E525" s="1247"/>
      <c r="F525" s="84"/>
      <c r="G525" s="84"/>
      <c r="H525" s="84"/>
      <c r="I525" s="84"/>
      <c r="J525" s="84"/>
      <c r="K525" s="84"/>
      <c r="L525" s="84"/>
      <c r="M525" s="84"/>
      <c r="N525" s="84"/>
      <c r="O525" s="84"/>
      <c r="P525" s="84"/>
      <c r="Q525" s="84"/>
      <c r="R525" s="84"/>
      <c r="S525" s="84"/>
      <c r="T525" s="84"/>
      <c r="U525" s="84"/>
      <c r="V525" s="84"/>
      <c r="W525" s="84"/>
      <c r="X525" s="84"/>
      <c r="Y525" s="84"/>
      <c r="Z525" s="84"/>
    </row>
    <row r="526" spans="1:26" ht="12.75" customHeight="1" x14ac:dyDescent="0.2">
      <c r="A526" s="84"/>
      <c r="B526" s="84"/>
      <c r="C526" s="84"/>
      <c r="D526" s="84"/>
      <c r="E526" s="1247"/>
      <c r="F526" s="84"/>
      <c r="G526" s="84"/>
      <c r="H526" s="84"/>
      <c r="I526" s="84"/>
      <c r="J526" s="84"/>
      <c r="K526" s="84"/>
      <c r="L526" s="84"/>
      <c r="M526" s="84"/>
      <c r="N526" s="84"/>
      <c r="O526" s="84"/>
      <c r="P526" s="84"/>
      <c r="Q526" s="84"/>
      <c r="R526" s="84"/>
      <c r="S526" s="84"/>
      <c r="T526" s="84"/>
      <c r="U526" s="84"/>
      <c r="V526" s="84"/>
      <c r="W526" s="84"/>
      <c r="X526" s="84"/>
      <c r="Y526" s="84"/>
      <c r="Z526" s="84"/>
    </row>
    <row r="527" spans="1:26" ht="12.75" customHeight="1" x14ac:dyDescent="0.2">
      <c r="A527" s="84"/>
      <c r="B527" s="84"/>
      <c r="C527" s="84"/>
      <c r="D527" s="84"/>
      <c r="E527" s="1247"/>
      <c r="F527" s="84"/>
      <c r="G527" s="84"/>
      <c r="H527" s="84"/>
      <c r="I527" s="84"/>
      <c r="J527" s="84"/>
      <c r="K527" s="84"/>
      <c r="L527" s="84"/>
      <c r="M527" s="84"/>
      <c r="N527" s="84"/>
      <c r="O527" s="84"/>
      <c r="P527" s="84"/>
      <c r="Q527" s="84"/>
      <c r="R527" s="84"/>
      <c r="S527" s="84"/>
      <c r="T527" s="84"/>
      <c r="U527" s="84"/>
      <c r="V527" s="84"/>
      <c r="W527" s="84"/>
      <c r="X527" s="84"/>
      <c r="Y527" s="84"/>
      <c r="Z527" s="84"/>
    </row>
    <row r="528" spans="1:26" ht="12.75" customHeight="1" x14ac:dyDescent="0.2">
      <c r="A528" s="84"/>
      <c r="B528" s="84"/>
      <c r="C528" s="84"/>
      <c r="D528" s="84"/>
      <c r="E528" s="1247"/>
      <c r="F528" s="84"/>
      <c r="G528" s="84"/>
      <c r="H528" s="84"/>
      <c r="I528" s="84"/>
      <c r="J528" s="84"/>
      <c r="K528" s="84"/>
      <c r="L528" s="84"/>
      <c r="M528" s="84"/>
      <c r="N528" s="84"/>
      <c r="O528" s="84"/>
      <c r="P528" s="84"/>
      <c r="Q528" s="84"/>
      <c r="R528" s="84"/>
      <c r="S528" s="84"/>
      <c r="T528" s="84"/>
      <c r="U528" s="84"/>
      <c r="V528" s="84"/>
      <c r="W528" s="84"/>
      <c r="X528" s="84"/>
      <c r="Y528" s="84"/>
      <c r="Z528" s="84"/>
    </row>
    <row r="529" spans="1:26" ht="12.75" customHeight="1" x14ac:dyDescent="0.2">
      <c r="A529" s="84"/>
      <c r="B529" s="84"/>
      <c r="C529" s="84"/>
      <c r="D529" s="84"/>
      <c r="E529" s="1247"/>
      <c r="F529" s="84"/>
      <c r="G529" s="84"/>
      <c r="H529" s="84"/>
      <c r="I529" s="84"/>
      <c r="J529" s="84"/>
      <c r="K529" s="84"/>
      <c r="L529" s="84"/>
      <c r="M529" s="84"/>
      <c r="N529" s="84"/>
      <c r="O529" s="84"/>
      <c r="P529" s="84"/>
      <c r="Q529" s="84"/>
      <c r="R529" s="84"/>
      <c r="S529" s="84"/>
      <c r="T529" s="84"/>
      <c r="U529" s="84"/>
      <c r="V529" s="84"/>
      <c r="W529" s="84"/>
      <c r="X529" s="84"/>
      <c r="Y529" s="84"/>
      <c r="Z529" s="84"/>
    </row>
    <row r="530" spans="1:26" ht="12.75" customHeight="1" x14ac:dyDescent="0.2">
      <c r="A530" s="84"/>
      <c r="B530" s="84"/>
      <c r="C530" s="84"/>
      <c r="D530" s="84"/>
      <c r="E530" s="1247"/>
      <c r="F530" s="84"/>
      <c r="G530" s="84"/>
      <c r="H530" s="84"/>
      <c r="I530" s="84"/>
      <c r="J530" s="84"/>
      <c r="K530" s="84"/>
      <c r="L530" s="84"/>
      <c r="M530" s="84"/>
      <c r="N530" s="84"/>
      <c r="O530" s="84"/>
      <c r="P530" s="84"/>
      <c r="Q530" s="84"/>
      <c r="R530" s="84"/>
      <c r="S530" s="84"/>
      <c r="T530" s="84"/>
      <c r="U530" s="84"/>
      <c r="V530" s="84"/>
      <c r="W530" s="84"/>
      <c r="X530" s="84"/>
      <c r="Y530" s="84"/>
      <c r="Z530" s="84"/>
    </row>
    <row r="531" spans="1:26" ht="12.75" customHeight="1" x14ac:dyDescent="0.2">
      <c r="A531" s="84"/>
      <c r="B531" s="84"/>
      <c r="C531" s="84"/>
      <c r="D531" s="84"/>
      <c r="E531" s="1247"/>
      <c r="F531" s="84"/>
      <c r="G531" s="84"/>
      <c r="H531" s="84"/>
      <c r="I531" s="84"/>
      <c r="J531" s="84"/>
      <c r="K531" s="84"/>
      <c r="L531" s="84"/>
      <c r="M531" s="84"/>
      <c r="N531" s="84"/>
      <c r="O531" s="84"/>
      <c r="P531" s="84"/>
      <c r="Q531" s="84"/>
      <c r="R531" s="84"/>
      <c r="S531" s="84"/>
      <c r="T531" s="84"/>
      <c r="U531" s="84"/>
      <c r="V531" s="84"/>
      <c r="W531" s="84"/>
      <c r="X531" s="84"/>
      <c r="Y531" s="84"/>
      <c r="Z531" s="84"/>
    </row>
    <row r="532" spans="1:26" ht="12.75" customHeight="1" x14ac:dyDescent="0.2">
      <c r="A532" s="84"/>
      <c r="B532" s="84"/>
      <c r="C532" s="84"/>
      <c r="D532" s="84"/>
      <c r="E532" s="1247"/>
      <c r="F532" s="84"/>
      <c r="G532" s="84"/>
      <c r="H532" s="84"/>
      <c r="I532" s="84"/>
      <c r="J532" s="84"/>
      <c r="K532" s="84"/>
      <c r="L532" s="84"/>
      <c r="M532" s="84"/>
      <c r="N532" s="84"/>
      <c r="O532" s="84"/>
      <c r="P532" s="84"/>
      <c r="Q532" s="84"/>
      <c r="R532" s="84"/>
      <c r="S532" s="84"/>
      <c r="T532" s="84"/>
      <c r="U532" s="84"/>
      <c r="V532" s="84"/>
      <c r="W532" s="84"/>
      <c r="X532" s="84"/>
      <c r="Y532" s="84"/>
      <c r="Z532" s="84"/>
    </row>
    <row r="533" spans="1:26" ht="12.75" customHeight="1" x14ac:dyDescent="0.2">
      <c r="A533" s="84"/>
      <c r="B533" s="84"/>
      <c r="C533" s="84"/>
      <c r="D533" s="84"/>
      <c r="E533" s="1247"/>
      <c r="F533" s="84"/>
      <c r="G533" s="84"/>
      <c r="H533" s="84"/>
      <c r="I533" s="84"/>
      <c r="J533" s="84"/>
      <c r="K533" s="84"/>
      <c r="L533" s="84"/>
      <c r="M533" s="84"/>
      <c r="N533" s="84"/>
      <c r="O533" s="84"/>
      <c r="P533" s="84"/>
      <c r="Q533" s="84"/>
      <c r="R533" s="84"/>
      <c r="S533" s="84"/>
      <c r="T533" s="84"/>
      <c r="U533" s="84"/>
      <c r="V533" s="84"/>
      <c r="W533" s="84"/>
      <c r="X533" s="84"/>
      <c r="Y533" s="84"/>
      <c r="Z533" s="84"/>
    </row>
    <row r="534" spans="1:26" ht="12.75" customHeight="1" x14ac:dyDescent="0.2">
      <c r="A534" s="84"/>
      <c r="B534" s="84"/>
      <c r="C534" s="84"/>
      <c r="D534" s="84"/>
      <c r="E534" s="1247"/>
      <c r="F534" s="84"/>
      <c r="G534" s="84"/>
      <c r="H534" s="84"/>
      <c r="I534" s="84"/>
      <c r="J534" s="84"/>
      <c r="K534" s="84"/>
      <c r="L534" s="84"/>
      <c r="M534" s="84"/>
      <c r="N534" s="84"/>
      <c r="O534" s="84"/>
      <c r="P534" s="84"/>
      <c r="Q534" s="84"/>
      <c r="R534" s="84"/>
      <c r="S534" s="84"/>
      <c r="T534" s="84"/>
      <c r="U534" s="84"/>
      <c r="V534" s="84"/>
      <c r="W534" s="84"/>
      <c r="X534" s="84"/>
      <c r="Y534" s="84"/>
      <c r="Z534" s="84"/>
    </row>
    <row r="535" spans="1:26" ht="12.75" customHeight="1" x14ac:dyDescent="0.2">
      <c r="A535" s="84"/>
      <c r="B535" s="84"/>
      <c r="C535" s="84"/>
      <c r="D535" s="84"/>
      <c r="E535" s="1247"/>
      <c r="F535" s="84"/>
      <c r="G535" s="84"/>
      <c r="H535" s="84"/>
      <c r="I535" s="84"/>
      <c r="J535" s="84"/>
      <c r="K535" s="84"/>
      <c r="L535" s="84"/>
      <c r="M535" s="84"/>
      <c r="N535" s="84"/>
      <c r="O535" s="84"/>
      <c r="P535" s="84"/>
      <c r="Q535" s="84"/>
      <c r="R535" s="84"/>
      <c r="S535" s="84"/>
      <c r="T535" s="84"/>
      <c r="U535" s="84"/>
      <c r="V535" s="84"/>
      <c r="W535" s="84"/>
      <c r="X535" s="84"/>
      <c r="Y535" s="84"/>
      <c r="Z535" s="84"/>
    </row>
    <row r="536" spans="1:26" ht="12.75" customHeight="1" x14ac:dyDescent="0.2">
      <c r="A536" s="84"/>
      <c r="B536" s="84"/>
      <c r="C536" s="84"/>
      <c r="D536" s="84"/>
      <c r="E536" s="1247"/>
      <c r="F536" s="84"/>
      <c r="G536" s="84"/>
      <c r="H536" s="84"/>
      <c r="I536" s="84"/>
      <c r="J536" s="84"/>
      <c r="K536" s="84"/>
      <c r="L536" s="84"/>
      <c r="M536" s="84"/>
      <c r="N536" s="84"/>
      <c r="O536" s="84"/>
      <c r="P536" s="84"/>
      <c r="Q536" s="84"/>
      <c r="R536" s="84"/>
      <c r="S536" s="84"/>
      <c r="T536" s="84"/>
      <c r="U536" s="84"/>
      <c r="V536" s="84"/>
      <c r="W536" s="84"/>
      <c r="X536" s="84"/>
      <c r="Y536" s="84"/>
      <c r="Z536" s="84"/>
    </row>
    <row r="537" spans="1:26" ht="12.75" customHeight="1" x14ac:dyDescent="0.2">
      <c r="A537" s="84"/>
      <c r="B537" s="84"/>
      <c r="C537" s="84"/>
      <c r="D537" s="84"/>
      <c r="E537" s="1247"/>
      <c r="F537" s="84"/>
      <c r="G537" s="84"/>
      <c r="H537" s="84"/>
      <c r="I537" s="84"/>
      <c r="J537" s="84"/>
      <c r="K537" s="84"/>
      <c r="L537" s="84"/>
      <c r="M537" s="84"/>
      <c r="N537" s="84"/>
      <c r="O537" s="84"/>
      <c r="P537" s="84"/>
      <c r="Q537" s="84"/>
      <c r="R537" s="84"/>
      <c r="S537" s="84"/>
      <c r="T537" s="84"/>
      <c r="U537" s="84"/>
      <c r="V537" s="84"/>
      <c r="W537" s="84"/>
      <c r="X537" s="84"/>
      <c r="Y537" s="84"/>
      <c r="Z537" s="84"/>
    </row>
    <row r="538" spans="1:26" ht="12.75" customHeight="1" x14ac:dyDescent="0.2">
      <c r="A538" s="84"/>
      <c r="B538" s="84"/>
      <c r="C538" s="84"/>
      <c r="D538" s="84"/>
      <c r="E538" s="1247"/>
      <c r="F538" s="84"/>
      <c r="G538" s="84"/>
      <c r="H538" s="84"/>
      <c r="I538" s="84"/>
      <c r="J538" s="84"/>
      <c r="K538" s="84"/>
      <c r="L538" s="84"/>
      <c r="M538" s="84"/>
      <c r="N538" s="84"/>
      <c r="O538" s="84"/>
      <c r="P538" s="84"/>
      <c r="Q538" s="84"/>
      <c r="R538" s="84"/>
      <c r="S538" s="84"/>
      <c r="T538" s="84"/>
      <c r="U538" s="84"/>
      <c r="V538" s="84"/>
      <c r="W538" s="84"/>
      <c r="X538" s="84"/>
      <c r="Y538" s="84"/>
      <c r="Z538" s="84"/>
    </row>
    <row r="539" spans="1:26" ht="12.75" customHeight="1" x14ac:dyDescent="0.2">
      <c r="A539" s="84"/>
      <c r="B539" s="84"/>
      <c r="C539" s="84"/>
      <c r="D539" s="84"/>
      <c r="E539" s="1247"/>
      <c r="F539" s="84"/>
      <c r="G539" s="84"/>
      <c r="H539" s="84"/>
      <c r="I539" s="84"/>
      <c r="J539" s="84"/>
      <c r="K539" s="84"/>
      <c r="L539" s="84"/>
      <c r="M539" s="84"/>
      <c r="N539" s="84"/>
      <c r="O539" s="84"/>
      <c r="P539" s="84"/>
      <c r="Q539" s="84"/>
      <c r="R539" s="84"/>
      <c r="S539" s="84"/>
      <c r="T539" s="84"/>
      <c r="U539" s="84"/>
      <c r="V539" s="84"/>
      <c r="W539" s="84"/>
      <c r="X539" s="84"/>
      <c r="Y539" s="84"/>
      <c r="Z539" s="84"/>
    </row>
    <row r="540" spans="1:26" ht="12.75" customHeight="1" x14ac:dyDescent="0.2">
      <c r="A540" s="84"/>
      <c r="B540" s="84"/>
      <c r="C540" s="84"/>
      <c r="D540" s="84"/>
      <c r="E540" s="1247"/>
      <c r="F540" s="84"/>
      <c r="G540" s="84"/>
      <c r="H540" s="84"/>
      <c r="I540" s="84"/>
      <c r="J540" s="84"/>
      <c r="K540" s="84"/>
      <c r="L540" s="84"/>
      <c r="M540" s="84"/>
      <c r="N540" s="84"/>
      <c r="O540" s="84"/>
      <c r="P540" s="84"/>
      <c r="Q540" s="84"/>
      <c r="R540" s="84"/>
      <c r="S540" s="84"/>
      <c r="T540" s="84"/>
      <c r="U540" s="84"/>
      <c r="V540" s="84"/>
      <c r="W540" s="84"/>
      <c r="X540" s="84"/>
      <c r="Y540" s="84"/>
      <c r="Z540" s="84"/>
    </row>
    <row r="541" spans="1:26" ht="12.75" customHeight="1" x14ac:dyDescent="0.2">
      <c r="A541" s="84"/>
      <c r="B541" s="84"/>
      <c r="C541" s="84"/>
      <c r="D541" s="84"/>
      <c r="E541" s="1247"/>
      <c r="F541" s="84"/>
      <c r="G541" s="84"/>
      <c r="H541" s="84"/>
      <c r="I541" s="84"/>
      <c r="J541" s="84"/>
      <c r="K541" s="84"/>
      <c r="L541" s="84"/>
      <c r="M541" s="84"/>
      <c r="N541" s="84"/>
      <c r="O541" s="84"/>
      <c r="P541" s="84"/>
      <c r="Q541" s="84"/>
      <c r="R541" s="84"/>
      <c r="S541" s="84"/>
      <c r="T541" s="84"/>
      <c r="U541" s="84"/>
      <c r="V541" s="84"/>
      <c r="W541" s="84"/>
      <c r="X541" s="84"/>
      <c r="Y541" s="84"/>
      <c r="Z541" s="84"/>
    </row>
    <row r="542" spans="1:26" ht="12.75" customHeight="1" x14ac:dyDescent="0.2">
      <c r="A542" s="84"/>
      <c r="B542" s="84"/>
      <c r="C542" s="84"/>
      <c r="D542" s="84"/>
      <c r="E542" s="1247"/>
      <c r="F542" s="84"/>
      <c r="G542" s="84"/>
      <c r="H542" s="84"/>
      <c r="I542" s="84"/>
      <c r="J542" s="84"/>
      <c r="K542" s="84"/>
      <c r="L542" s="84"/>
      <c r="M542" s="84"/>
      <c r="N542" s="84"/>
      <c r="O542" s="84"/>
      <c r="P542" s="84"/>
      <c r="Q542" s="84"/>
      <c r="R542" s="84"/>
      <c r="S542" s="84"/>
      <c r="T542" s="84"/>
      <c r="U542" s="84"/>
      <c r="V542" s="84"/>
      <c r="W542" s="84"/>
      <c r="X542" s="84"/>
      <c r="Y542" s="84"/>
      <c r="Z542" s="84"/>
    </row>
    <row r="543" spans="1:26" ht="12.75" customHeight="1" x14ac:dyDescent="0.2">
      <c r="A543" s="84"/>
      <c r="B543" s="84"/>
      <c r="C543" s="84"/>
      <c r="D543" s="84"/>
      <c r="E543" s="1247"/>
      <c r="F543" s="84"/>
      <c r="G543" s="84"/>
      <c r="H543" s="84"/>
      <c r="I543" s="84"/>
      <c r="J543" s="84"/>
      <c r="K543" s="84"/>
      <c r="L543" s="84"/>
      <c r="M543" s="84"/>
      <c r="N543" s="84"/>
      <c r="O543" s="84"/>
      <c r="P543" s="84"/>
      <c r="Q543" s="84"/>
      <c r="R543" s="84"/>
      <c r="S543" s="84"/>
      <c r="T543" s="84"/>
      <c r="U543" s="84"/>
      <c r="V543" s="84"/>
      <c r="W543" s="84"/>
      <c r="X543" s="84"/>
      <c r="Y543" s="84"/>
      <c r="Z543" s="84"/>
    </row>
    <row r="544" spans="1:26" ht="12.75" customHeight="1" x14ac:dyDescent="0.2">
      <c r="A544" s="84"/>
      <c r="B544" s="84"/>
      <c r="C544" s="84"/>
      <c r="D544" s="84"/>
      <c r="E544" s="1247"/>
      <c r="F544" s="84"/>
      <c r="G544" s="84"/>
      <c r="H544" s="84"/>
      <c r="I544" s="84"/>
      <c r="J544" s="84"/>
      <c r="K544" s="84"/>
      <c r="L544" s="84"/>
      <c r="M544" s="84"/>
      <c r="N544" s="84"/>
      <c r="O544" s="84"/>
      <c r="P544" s="84"/>
      <c r="Q544" s="84"/>
      <c r="R544" s="84"/>
      <c r="S544" s="84"/>
      <c r="T544" s="84"/>
      <c r="U544" s="84"/>
      <c r="V544" s="84"/>
      <c r="W544" s="84"/>
      <c r="X544" s="84"/>
      <c r="Y544" s="84"/>
      <c r="Z544" s="84"/>
    </row>
    <row r="545" spans="1:26" ht="12.75" customHeight="1" x14ac:dyDescent="0.2">
      <c r="A545" s="84"/>
      <c r="B545" s="84"/>
      <c r="C545" s="84"/>
      <c r="D545" s="84"/>
      <c r="E545" s="1247"/>
      <c r="F545" s="84"/>
      <c r="G545" s="84"/>
      <c r="H545" s="84"/>
      <c r="I545" s="84"/>
      <c r="J545" s="84"/>
      <c r="K545" s="84"/>
      <c r="L545" s="84"/>
      <c r="M545" s="84"/>
      <c r="N545" s="84"/>
      <c r="O545" s="84"/>
      <c r="P545" s="84"/>
      <c r="Q545" s="84"/>
      <c r="R545" s="84"/>
      <c r="S545" s="84"/>
      <c r="T545" s="84"/>
      <c r="U545" s="84"/>
      <c r="V545" s="84"/>
      <c r="W545" s="84"/>
      <c r="X545" s="84"/>
      <c r="Y545" s="84"/>
      <c r="Z545" s="84"/>
    </row>
    <row r="546" spans="1:26" ht="12.75" customHeight="1" x14ac:dyDescent="0.2">
      <c r="A546" s="84"/>
      <c r="B546" s="84"/>
      <c r="C546" s="84"/>
      <c r="D546" s="84"/>
      <c r="E546" s="1247"/>
      <c r="F546" s="84"/>
      <c r="G546" s="84"/>
      <c r="H546" s="84"/>
      <c r="I546" s="84"/>
      <c r="J546" s="84"/>
      <c r="K546" s="84"/>
      <c r="L546" s="84"/>
      <c r="M546" s="84"/>
      <c r="N546" s="84"/>
      <c r="O546" s="84"/>
      <c r="P546" s="84"/>
      <c r="Q546" s="84"/>
      <c r="R546" s="84"/>
      <c r="S546" s="84"/>
      <c r="T546" s="84"/>
      <c r="U546" s="84"/>
      <c r="V546" s="84"/>
      <c r="W546" s="84"/>
      <c r="X546" s="84"/>
      <c r="Y546" s="84"/>
      <c r="Z546" s="84"/>
    </row>
    <row r="547" spans="1:26" ht="12.75" customHeight="1" x14ac:dyDescent="0.2">
      <c r="A547" s="84"/>
      <c r="B547" s="84"/>
      <c r="C547" s="84"/>
      <c r="D547" s="84"/>
      <c r="E547" s="1247"/>
      <c r="F547" s="84"/>
      <c r="G547" s="84"/>
      <c r="H547" s="84"/>
      <c r="I547" s="84"/>
      <c r="J547" s="84"/>
      <c r="K547" s="84"/>
      <c r="L547" s="84"/>
      <c r="M547" s="84"/>
      <c r="N547" s="84"/>
      <c r="O547" s="84"/>
      <c r="P547" s="84"/>
      <c r="Q547" s="84"/>
      <c r="R547" s="84"/>
      <c r="S547" s="84"/>
      <c r="T547" s="84"/>
      <c r="U547" s="84"/>
      <c r="V547" s="84"/>
      <c r="W547" s="84"/>
      <c r="X547" s="84"/>
      <c r="Y547" s="84"/>
      <c r="Z547" s="84"/>
    </row>
    <row r="548" spans="1:26" ht="12.75" customHeight="1" x14ac:dyDescent="0.2">
      <c r="A548" s="84"/>
      <c r="B548" s="84"/>
      <c r="C548" s="84"/>
      <c r="D548" s="84"/>
      <c r="E548" s="1247"/>
      <c r="F548" s="84"/>
      <c r="G548" s="84"/>
      <c r="H548" s="84"/>
      <c r="I548" s="84"/>
      <c r="J548" s="84"/>
      <c r="K548" s="84"/>
      <c r="L548" s="84"/>
      <c r="M548" s="84"/>
      <c r="N548" s="84"/>
      <c r="O548" s="84"/>
      <c r="P548" s="84"/>
      <c r="Q548" s="84"/>
      <c r="R548" s="84"/>
      <c r="S548" s="84"/>
      <c r="T548" s="84"/>
      <c r="U548" s="84"/>
      <c r="V548" s="84"/>
      <c r="W548" s="84"/>
      <c r="X548" s="84"/>
      <c r="Y548" s="84"/>
      <c r="Z548" s="84"/>
    </row>
    <row r="549" spans="1:26" ht="12.75" customHeight="1" x14ac:dyDescent="0.2">
      <c r="A549" s="84"/>
      <c r="B549" s="84"/>
      <c r="C549" s="84"/>
      <c r="D549" s="84"/>
      <c r="E549" s="1247"/>
      <c r="F549" s="84"/>
      <c r="G549" s="84"/>
      <c r="H549" s="84"/>
      <c r="I549" s="84"/>
      <c r="J549" s="84"/>
      <c r="K549" s="84"/>
      <c r="L549" s="84"/>
      <c r="M549" s="84"/>
      <c r="N549" s="84"/>
      <c r="O549" s="84"/>
      <c r="P549" s="84"/>
      <c r="Q549" s="84"/>
      <c r="R549" s="84"/>
      <c r="S549" s="84"/>
      <c r="T549" s="84"/>
      <c r="U549" s="84"/>
      <c r="V549" s="84"/>
      <c r="W549" s="84"/>
      <c r="X549" s="84"/>
      <c r="Y549" s="84"/>
      <c r="Z549" s="84"/>
    </row>
    <row r="550" spans="1:26" ht="12.75" customHeight="1" x14ac:dyDescent="0.2">
      <c r="A550" s="84"/>
      <c r="B550" s="84"/>
      <c r="C550" s="84"/>
      <c r="D550" s="84"/>
      <c r="E550" s="1247"/>
      <c r="F550" s="84"/>
      <c r="G550" s="84"/>
      <c r="H550" s="84"/>
      <c r="I550" s="84"/>
      <c r="J550" s="84"/>
      <c r="K550" s="84"/>
      <c r="L550" s="84"/>
      <c r="M550" s="84"/>
      <c r="N550" s="84"/>
      <c r="O550" s="84"/>
      <c r="P550" s="84"/>
      <c r="Q550" s="84"/>
      <c r="R550" s="84"/>
      <c r="S550" s="84"/>
      <c r="T550" s="84"/>
      <c r="U550" s="84"/>
      <c r="V550" s="84"/>
      <c r="W550" s="84"/>
      <c r="X550" s="84"/>
      <c r="Y550" s="84"/>
      <c r="Z550" s="84"/>
    </row>
    <row r="551" spans="1:26" ht="12.75" customHeight="1" x14ac:dyDescent="0.2">
      <c r="A551" s="84"/>
      <c r="B551" s="84"/>
      <c r="C551" s="84"/>
      <c r="D551" s="84"/>
      <c r="E551" s="1247"/>
      <c r="F551" s="84"/>
      <c r="G551" s="84"/>
      <c r="H551" s="84"/>
      <c r="I551" s="84"/>
      <c r="J551" s="84"/>
      <c r="K551" s="84"/>
      <c r="L551" s="84"/>
      <c r="M551" s="84"/>
      <c r="N551" s="84"/>
      <c r="O551" s="84"/>
      <c r="P551" s="84"/>
      <c r="Q551" s="84"/>
      <c r="R551" s="84"/>
      <c r="S551" s="84"/>
      <c r="T551" s="84"/>
      <c r="U551" s="84"/>
      <c r="V551" s="84"/>
      <c r="W551" s="84"/>
      <c r="X551" s="84"/>
      <c r="Y551" s="84"/>
      <c r="Z551" s="84"/>
    </row>
    <row r="552" spans="1:26" ht="12.75" customHeight="1" x14ac:dyDescent="0.2">
      <c r="A552" s="84"/>
      <c r="B552" s="84"/>
      <c r="C552" s="84"/>
      <c r="D552" s="84"/>
      <c r="E552" s="1247"/>
      <c r="F552" s="84"/>
      <c r="G552" s="84"/>
      <c r="H552" s="84"/>
      <c r="I552" s="84"/>
      <c r="J552" s="84"/>
      <c r="K552" s="84"/>
      <c r="L552" s="84"/>
      <c r="M552" s="84"/>
      <c r="N552" s="84"/>
      <c r="O552" s="84"/>
      <c r="P552" s="84"/>
      <c r="Q552" s="84"/>
      <c r="R552" s="84"/>
      <c r="S552" s="84"/>
      <c r="T552" s="84"/>
      <c r="U552" s="84"/>
      <c r="V552" s="84"/>
      <c r="W552" s="84"/>
      <c r="X552" s="84"/>
      <c r="Y552" s="84"/>
      <c r="Z552" s="84"/>
    </row>
    <row r="553" spans="1:26" ht="12.75" customHeight="1" x14ac:dyDescent="0.2">
      <c r="A553" s="84"/>
      <c r="B553" s="84"/>
      <c r="C553" s="84"/>
      <c r="D553" s="84"/>
      <c r="E553" s="1247"/>
      <c r="F553" s="84"/>
      <c r="G553" s="84"/>
      <c r="H553" s="84"/>
      <c r="I553" s="84"/>
      <c r="J553" s="84"/>
      <c r="K553" s="84"/>
      <c r="L553" s="84"/>
      <c r="M553" s="84"/>
      <c r="N553" s="84"/>
      <c r="O553" s="84"/>
      <c r="P553" s="84"/>
      <c r="Q553" s="84"/>
      <c r="R553" s="84"/>
      <c r="S553" s="84"/>
      <c r="T553" s="84"/>
      <c r="U553" s="84"/>
      <c r="V553" s="84"/>
      <c r="W553" s="84"/>
      <c r="X553" s="84"/>
      <c r="Y553" s="84"/>
      <c r="Z553" s="84"/>
    </row>
    <row r="554" spans="1:26" ht="12.75" customHeight="1" x14ac:dyDescent="0.2">
      <c r="A554" s="84"/>
      <c r="B554" s="84"/>
      <c r="C554" s="84"/>
      <c r="D554" s="84"/>
      <c r="E554" s="1247"/>
      <c r="F554" s="84"/>
      <c r="G554" s="84"/>
      <c r="H554" s="84"/>
      <c r="I554" s="84"/>
      <c r="J554" s="84"/>
      <c r="K554" s="84"/>
      <c r="L554" s="84"/>
      <c r="M554" s="84"/>
      <c r="N554" s="84"/>
      <c r="O554" s="84"/>
      <c r="P554" s="84"/>
      <c r="Q554" s="84"/>
      <c r="R554" s="84"/>
      <c r="S554" s="84"/>
      <c r="T554" s="84"/>
      <c r="U554" s="84"/>
      <c r="V554" s="84"/>
      <c r="W554" s="84"/>
      <c r="X554" s="84"/>
      <c r="Y554" s="84"/>
      <c r="Z554" s="84"/>
    </row>
    <row r="555" spans="1:26" ht="12.75" customHeight="1" x14ac:dyDescent="0.2">
      <c r="A555" s="84"/>
      <c r="B555" s="84"/>
      <c r="C555" s="84"/>
      <c r="D555" s="84"/>
      <c r="E555" s="1247"/>
      <c r="F555" s="84"/>
      <c r="G555" s="84"/>
      <c r="H555" s="84"/>
      <c r="I555" s="84"/>
      <c r="J555" s="84"/>
      <c r="K555" s="84"/>
      <c r="L555" s="84"/>
      <c r="M555" s="84"/>
      <c r="N555" s="84"/>
      <c r="O555" s="84"/>
      <c r="P555" s="84"/>
      <c r="Q555" s="84"/>
      <c r="R555" s="84"/>
      <c r="S555" s="84"/>
      <c r="T555" s="84"/>
      <c r="U555" s="84"/>
      <c r="V555" s="84"/>
      <c r="W555" s="84"/>
      <c r="X555" s="84"/>
      <c r="Y555" s="84"/>
      <c r="Z555" s="84"/>
    </row>
    <row r="556" spans="1:26" ht="12.75" customHeight="1" x14ac:dyDescent="0.2">
      <c r="A556" s="84"/>
      <c r="B556" s="84"/>
      <c r="C556" s="84"/>
      <c r="D556" s="84"/>
      <c r="E556" s="1247"/>
      <c r="F556" s="84"/>
      <c r="G556" s="84"/>
      <c r="H556" s="84"/>
      <c r="I556" s="84"/>
      <c r="J556" s="84"/>
      <c r="K556" s="84"/>
      <c r="L556" s="84"/>
      <c r="M556" s="84"/>
      <c r="N556" s="84"/>
      <c r="O556" s="84"/>
      <c r="P556" s="84"/>
      <c r="Q556" s="84"/>
      <c r="R556" s="84"/>
      <c r="S556" s="84"/>
      <c r="T556" s="84"/>
      <c r="U556" s="84"/>
      <c r="V556" s="84"/>
      <c r="W556" s="84"/>
      <c r="X556" s="84"/>
      <c r="Y556" s="84"/>
      <c r="Z556" s="84"/>
    </row>
    <row r="557" spans="1:26" ht="12.75" customHeight="1" x14ac:dyDescent="0.2">
      <c r="A557" s="84"/>
      <c r="B557" s="84"/>
      <c r="C557" s="84"/>
      <c r="D557" s="84"/>
      <c r="E557" s="1247"/>
      <c r="F557" s="84"/>
      <c r="G557" s="84"/>
      <c r="H557" s="84"/>
      <c r="I557" s="84"/>
      <c r="J557" s="84"/>
      <c r="K557" s="84"/>
      <c r="L557" s="84"/>
      <c r="M557" s="84"/>
      <c r="N557" s="84"/>
      <c r="O557" s="84"/>
      <c r="P557" s="84"/>
      <c r="Q557" s="84"/>
      <c r="R557" s="84"/>
      <c r="S557" s="84"/>
      <c r="T557" s="84"/>
      <c r="U557" s="84"/>
      <c r="V557" s="84"/>
      <c r="W557" s="84"/>
      <c r="X557" s="84"/>
      <c r="Y557" s="84"/>
      <c r="Z557" s="84"/>
    </row>
    <row r="558" spans="1:26" ht="12.75" customHeight="1" x14ac:dyDescent="0.2">
      <c r="A558" s="84"/>
      <c r="B558" s="84"/>
      <c r="C558" s="84"/>
      <c r="D558" s="84"/>
      <c r="E558" s="1247"/>
      <c r="F558" s="84"/>
      <c r="G558" s="84"/>
      <c r="H558" s="84"/>
      <c r="I558" s="84"/>
      <c r="J558" s="84"/>
      <c r="K558" s="84"/>
      <c r="L558" s="84"/>
      <c r="M558" s="84"/>
      <c r="N558" s="84"/>
      <c r="O558" s="84"/>
      <c r="P558" s="84"/>
      <c r="Q558" s="84"/>
      <c r="R558" s="84"/>
      <c r="S558" s="84"/>
      <c r="T558" s="84"/>
      <c r="U558" s="84"/>
      <c r="V558" s="84"/>
      <c r="W558" s="84"/>
      <c r="X558" s="84"/>
      <c r="Y558" s="84"/>
      <c r="Z558" s="84"/>
    </row>
    <row r="559" spans="1:26" ht="12.75" customHeight="1" x14ac:dyDescent="0.2">
      <c r="A559" s="84"/>
      <c r="B559" s="84"/>
      <c r="C559" s="84"/>
      <c r="D559" s="84"/>
      <c r="E559" s="1247"/>
      <c r="F559" s="84"/>
      <c r="G559" s="84"/>
      <c r="H559" s="84"/>
      <c r="I559" s="84"/>
      <c r="J559" s="84"/>
      <c r="K559" s="84"/>
      <c r="L559" s="84"/>
      <c r="M559" s="84"/>
      <c r="N559" s="84"/>
      <c r="O559" s="84"/>
      <c r="P559" s="84"/>
      <c r="Q559" s="84"/>
      <c r="R559" s="84"/>
      <c r="S559" s="84"/>
      <c r="T559" s="84"/>
      <c r="U559" s="84"/>
      <c r="V559" s="84"/>
      <c r="W559" s="84"/>
      <c r="X559" s="84"/>
      <c r="Y559" s="84"/>
      <c r="Z559" s="84"/>
    </row>
    <row r="560" spans="1:26" ht="12.75" customHeight="1" x14ac:dyDescent="0.2">
      <c r="A560" s="84"/>
      <c r="B560" s="84"/>
      <c r="C560" s="84"/>
      <c r="D560" s="84"/>
      <c r="E560" s="1247"/>
      <c r="F560" s="84"/>
      <c r="G560" s="84"/>
      <c r="H560" s="84"/>
      <c r="I560" s="84"/>
      <c r="J560" s="84"/>
      <c r="K560" s="84"/>
      <c r="L560" s="84"/>
      <c r="M560" s="84"/>
      <c r="N560" s="84"/>
      <c r="O560" s="84"/>
      <c r="P560" s="84"/>
      <c r="Q560" s="84"/>
      <c r="R560" s="84"/>
      <c r="S560" s="84"/>
      <c r="T560" s="84"/>
      <c r="U560" s="84"/>
      <c r="V560" s="84"/>
      <c r="W560" s="84"/>
      <c r="X560" s="84"/>
      <c r="Y560" s="84"/>
      <c r="Z560" s="84"/>
    </row>
    <row r="561" spans="1:26" ht="12.75" customHeight="1" x14ac:dyDescent="0.2">
      <c r="A561" s="84"/>
      <c r="B561" s="84"/>
      <c r="C561" s="84"/>
      <c r="D561" s="84"/>
      <c r="E561" s="1247"/>
      <c r="F561" s="84"/>
      <c r="G561" s="84"/>
      <c r="H561" s="84"/>
      <c r="I561" s="84"/>
      <c r="J561" s="84"/>
      <c r="K561" s="84"/>
      <c r="L561" s="84"/>
      <c r="M561" s="84"/>
      <c r="N561" s="84"/>
      <c r="O561" s="84"/>
      <c r="P561" s="84"/>
      <c r="Q561" s="84"/>
      <c r="R561" s="84"/>
      <c r="S561" s="84"/>
      <c r="T561" s="84"/>
      <c r="U561" s="84"/>
      <c r="V561" s="84"/>
      <c r="W561" s="84"/>
      <c r="X561" s="84"/>
      <c r="Y561" s="84"/>
      <c r="Z561" s="84"/>
    </row>
    <row r="562" spans="1:26" ht="12.75" customHeight="1" x14ac:dyDescent="0.2">
      <c r="A562" s="84"/>
      <c r="B562" s="84"/>
      <c r="C562" s="84"/>
      <c r="D562" s="84"/>
      <c r="E562" s="1247"/>
      <c r="F562" s="84"/>
      <c r="G562" s="84"/>
      <c r="H562" s="84"/>
      <c r="I562" s="84"/>
      <c r="J562" s="84"/>
      <c r="K562" s="84"/>
      <c r="L562" s="84"/>
      <c r="M562" s="84"/>
      <c r="N562" s="84"/>
      <c r="O562" s="84"/>
      <c r="P562" s="84"/>
      <c r="Q562" s="84"/>
      <c r="R562" s="84"/>
      <c r="S562" s="84"/>
      <c r="T562" s="84"/>
      <c r="U562" s="84"/>
      <c r="V562" s="84"/>
      <c r="W562" s="84"/>
      <c r="X562" s="84"/>
      <c r="Y562" s="84"/>
      <c r="Z562" s="84"/>
    </row>
    <row r="563" spans="1:26" ht="12.75" customHeight="1" x14ac:dyDescent="0.2">
      <c r="A563" s="84"/>
      <c r="B563" s="84"/>
      <c r="C563" s="84"/>
      <c r="D563" s="84"/>
      <c r="E563" s="1247"/>
      <c r="F563" s="84"/>
      <c r="G563" s="84"/>
      <c r="H563" s="84"/>
      <c r="I563" s="84"/>
      <c r="J563" s="84"/>
      <c r="K563" s="84"/>
      <c r="L563" s="84"/>
      <c r="M563" s="84"/>
      <c r="N563" s="84"/>
      <c r="O563" s="84"/>
      <c r="P563" s="84"/>
      <c r="Q563" s="84"/>
      <c r="R563" s="84"/>
      <c r="S563" s="84"/>
      <c r="T563" s="84"/>
      <c r="U563" s="84"/>
      <c r="V563" s="84"/>
      <c r="W563" s="84"/>
      <c r="X563" s="84"/>
      <c r="Y563" s="84"/>
      <c r="Z563" s="84"/>
    </row>
    <row r="564" spans="1:26" ht="12.75" customHeight="1" x14ac:dyDescent="0.2">
      <c r="A564" s="84"/>
      <c r="B564" s="84"/>
      <c r="C564" s="84"/>
      <c r="D564" s="84"/>
      <c r="E564" s="1247"/>
      <c r="F564" s="84"/>
      <c r="G564" s="84"/>
      <c r="H564" s="84"/>
      <c r="I564" s="84"/>
      <c r="J564" s="84"/>
      <c r="K564" s="84"/>
      <c r="L564" s="84"/>
      <c r="M564" s="84"/>
      <c r="N564" s="84"/>
      <c r="O564" s="84"/>
      <c r="P564" s="84"/>
      <c r="Q564" s="84"/>
      <c r="R564" s="84"/>
      <c r="S564" s="84"/>
      <c r="T564" s="84"/>
      <c r="U564" s="84"/>
      <c r="V564" s="84"/>
      <c r="W564" s="84"/>
      <c r="X564" s="84"/>
      <c r="Y564" s="84"/>
      <c r="Z564" s="84"/>
    </row>
    <row r="565" spans="1:26" ht="12.75" customHeight="1" x14ac:dyDescent="0.2">
      <c r="A565" s="84"/>
      <c r="B565" s="84"/>
      <c r="C565" s="84"/>
      <c r="D565" s="84"/>
      <c r="E565" s="1247"/>
      <c r="F565" s="84"/>
      <c r="G565" s="84"/>
      <c r="H565" s="84"/>
      <c r="I565" s="84"/>
      <c r="J565" s="84"/>
      <c r="K565" s="84"/>
      <c r="L565" s="84"/>
      <c r="M565" s="84"/>
      <c r="N565" s="84"/>
      <c r="O565" s="84"/>
      <c r="P565" s="84"/>
      <c r="Q565" s="84"/>
      <c r="R565" s="84"/>
      <c r="S565" s="84"/>
      <c r="T565" s="84"/>
      <c r="U565" s="84"/>
      <c r="V565" s="84"/>
      <c r="W565" s="84"/>
      <c r="X565" s="84"/>
      <c r="Y565" s="84"/>
      <c r="Z565" s="84"/>
    </row>
    <row r="566" spans="1:26" ht="12.75" customHeight="1" x14ac:dyDescent="0.2">
      <c r="A566" s="84"/>
      <c r="B566" s="84"/>
      <c r="C566" s="84"/>
      <c r="D566" s="84"/>
      <c r="E566" s="1247"/>
      <c r="F566" s="84"/>
      <c r="G566" s="84"/>
      <c r="H566" s="84"/>
      <c r="I566" s="84"/>
      <c r="J566" s="84"/>
      <c r="K566" s="84"/>
      <c r="L566" s="84"/>
      <c r="M566" s="84"/>
      <c r="N566" s="84"/>
      <c r="O566" s="84"/>
      <c r="P566" s="84"/>
      <c r="Q566" s="84"/>
      <c r="R566" s="84"/>
      <c r="S566" s="84"/>
      <c r="T566" s="84"/>
      <c r="U566" s="84"/>
      <c r="V566" s="84"/>
      <c r="W566" s="84"/>
      <c r="X566" s="84"/>
      <c r="Y566" s="84"/>
      <c r="Z566" s="84"/>
    </row>
    <row r="567" spans="1:26" ht="12.75" customHeight="1" x14ac:dyDescent="0.2">
      <c r="A567" s="84"/>
      <c r="B567" s="84"/>
      <c r="C567" s="84"/>
      <c r="D567" s="84"/>
      <c r="E567" s="1247"/>
      <c r="F567" s="84"/>
      <c r="G567" s="84"/>
      <c r="H567" s="84"/>
      <c r="I567" s="84"/>
      <c r="J567" s="84"/>
      <c r="K567" s="84"/>
      <c r="L567" s="84"/>
      <c r="M567" s="84"/>
      <c r="N567" s="84"/>
      <c r="O567" s="84"/>
      <c r="P567" s="84"/>
      <c r="Q567" s="84"/>
      <c r="R567" s="84"/>
      <c r="S567" s="84"/>
      <c r="T567" s="84"/>
      <c r="U567" s="84"/>
      <c r="V567" s="84"/>
      <c r="W567" s="84"/>
      <c r="X567" s="84"/>
      <c r="Y567" s="84"/>
      <c r="Z567" s="84"/>
    </row>
    <row r="568" spans="1:26" ht="12.75" customHeight="1" x14ac:dyDescent="0.2">
      <c r="A568" s="84"/>
      <c r="B568" s="84"/>
      <c r="C568" s="84"/>
      <c r="D568" s="84"/>
      <c r="E568" s="1247"/>
      <c r="F568" s="84"/>
      <c r="G568" s="84"/>
      <c r="H568" s="84"/>
      <c r="I568" s="84"/>
      <c r="J568" s="84"/>
      <c r="K568" s="84"/>
      <c r="L568" s="84"/>
      <c r="M568" s="84"/>
      <c r="N568" s="84"/>
      <c r="O568" s="84"/>
      <c r="P568" s="84"/>
      <c r="Q568" s="84"/>
      <c r="R568" s="84"/>
      <c r="S568" s="84"/>
      <c r="T568" s="84"/>
      <c r="U568" s="84"/>
      <c r="V568" s="84"/>
      <c r="W568" s="84"/>
      <c r="X568" s="84"/>
      <c r="Y568" s="84"/>
      <c r="Z568" s="84"/>
    </row>
    <row r="569" spans="1:26" ht="12.75" customHeight="1" x14ac:dyDescent="0.2">
      <c r="A569" s="84"/>
      <c r="B569" s="84"/>
      <c r="C569" s="84"/>
      <c r="D569" s="84"/>
      <c r="E569" s="1247"/>
      <c r="F569" s="84"/>
      <c r="G569" s="84"/>
      <c r="H569" s="84"/>
      <c r="I569" s="84"/>
      <c r="J569" s="84"/>
      <c r="K569" s="84"/>
      <c r="L569" s="84"/>
      <c r="M569" s="84"/>
      <c r="N569" s="84"/>
      <c r="O569" s="84"/>
      <c r="P569" s="84"/>
      <c r="Q569" s="84"/>
      <c r="R569" s="84"/>
      <c r="S569" s="84"/>
      <c r="T569" s="84"/>
      <c r="U569" s="84"/>
      <c r="V569" s="84"/>
      <c r="W569" s="84"/>
      <c r="X569" s="84"/>
      <c r="Y569" s="84"/>
      <c r="Z569" s="84"/>
    </row>
    <row r="570" spans="1:26" ht="12.75" customHeight="1" x14ac:dyDescent="0.2">
      <c r="A570" s="84"/>
      <c r="B570" s="84"/>
      <c r="C570" s="84"/>
      <c r="D570" s="84"/>
      <c r="E570" s="1247"/>
      <c r="F570" s="84"/>
      <c r="G570" s="84"/>
      <c r="H570" s="84"/>
      <c r="I570" s="84"/>
      <c r="J570" s="84"/>
      <c r="K570" s="84"/>
      <c r="L570" s="84"/>
      <c r="M570" s="84"/>
      <c r="N570" s="84"/>
      <c r="O570" s="84"/>
      <c r="P570" s="84"/>
      <c r="Q570" s="84"/>
      <c r="R570" s="84"/>
      <c r="S570" s="84"/>
      <c r="T570" s="84"/>
      <c r="U570" s="84"/>
      <c r="V570" s="84"/>
      <c r="W570" s="84"/>
      <c r="X570" s="84"/>
      <c r="Y570" s="84"/>
      <c r="Z570" s="84"/>
    </row>
    <row r="571" spans="1:26" ht="12.75" customHeight="1" x14ac:dyDescent="0.2">
      <c r="A571" s="84"/>
      <c r="B571" s="84"/>
      <c r="C571" s="84"/>
      <c r="D571" s="84"/>
      <c r="E571" s="1247"/>
      <c r="F571" s="84"/>
      <c r="G571" s="84"/>
      <c r="H571" s="84"/>
      <c r="I571" s="84"/>
      <c r="J571" s="84"/>
      <c r="K571" s="84"/>
      <c r="L571" s="84"/>
      <c r="M571" s="84"/>
      <c r="N571" s="84"/>
      <c r="O571" s="84"/>
      <c r="P571" s="84"/>
      <c r="Q571" s="84"/>
      <c r="R571" s="84"/>
      <c r="S571" s="84"/>
      <c r="T571" s="84"/>
      <c r="U571" s="84"/>
      <c r="V571" s="84"/>
      <c r="W571" s="84"/>
      <c r="X571" s="84"/>
      <c r="Y571" s="84"/>
      <c r="Z571" s="84"/>
    </row>
    <row r="572" spans="1:26" ht="12.75" customHeight="1" x14ac:dyDescent="0.2">
      <c r="A572" s="84"/>
      <c r="B572" s="84"/>
      <c r="C572" s="84"/>
      <c r="D572" s="84"/>
      <c r="E572" s="1247"/>
      <c r="F572" s="84"/>
      <c r="G572" s="84"/>
      <c r="H572" s="84"/>
      <c r="I572" s="84"/>
      <c r="J572" s="84"/>
      <c r="K572" s="84"/>
      <c r="L572" s="84"/>
      <c r="M572" s="84"/>
      <c r="N572" s="84"/>
      <c r="O572" s="84"/>
      <c r="P572" s="84"/>
      <c r="Q572" s="84"/>
      <c r="R572" s="84"/>
      <c r="S572" s="84"/>
      <c r="T572" s="84"/>
      <c r="U572" s="84"/>
      <c r="V572" s="84"/>
      <c r="W572" s="84"/>
      <c r="X572" s="84"/>
      <c r="Y572" s="84"/>
      <c r="Z572" s="84"/>
    </row>
    <row r="573" spans="1:26" ht="12.75" customHeight="1" x14ac:dyDescent="0.2">
      <c r="A573" s="84"/>
      <c r="B573" s="84"/>
      <c r="C573" s="84"/>
      <c r="D573" s="84"/>
      <c r="E573" s="1247"/>
      <c r="F573" s="84"/>
      <c r="G573" s="84"/>
      <c r="H573" s="84"/>
      <c r="I573" s="84"/>
      <c r="J573" s="84"/>
      <c r="K573" s="84"/>
      <c r="L573" s="84"/>
      <c r="M573" s="84"/>
      <c r="N573" s="84"/>
      <c r="O573" s="84"/>
      <c r="P573" s="84"/>
      <c r="Q573" s="84"/>
      <c r="R573" s="84"/>
      <c r="S573" s="84"/>
      <c r="T573" s="84"/>
      <c r="U573" s="84"/>
      <c r="V573" s="84"/>
      <c r="W573" s="84"/>
      <c r="X573" s="84"/>
      <c r="Y573" s="84"/>
      <c r="Z573" s="84"/>
    </row>
    <row r="574" spans="1:26" ht="12.75" customHeight="1" x14ac:dyDescent="0.2">
      <c r="A574" s="84"/>
      <c r="B574" s="84"/>
      <c r="C574" s="84"/>
      <c r="D574" s="84"/>
      <c r="E574" s="1247"/>
      <c r="F574" s="84"/>
      <c r="G574" s="84"/>
      <c r="H574" s="84"/>
      <c r="I574" s="84"/>
      <c r="J574" s="84"/>
      <c r="K574" s="84"/>
      <c r="L574" s="84"/>
      <c r="M574" s="84"/>
      <c r="N574" s="84"/>
      <c r="O574" s="84"/>
      <c r="P574" s="84"/>
      <c r="Q574" s="84"/>
      <c r="R574" s="84"/>
      <c r="S574" s="84"/>
      <c r="T574" s="84"/>
      <c r="U574" s="84"/>
      <c r="V574" s="84"/>
      <c r="W574" s="84"/>
      <c r="X574" s="84"/>
      <c r="Y574" s="84"/>
      <c r="Z574" s="84"/>
    </row>
    <row r="575" spans="1:26" ht="12.75" customHeight="1" x14ac:dyDescent="0.2">
      <c r="A575" s="84"/>
      <c r="B575" s="84"/>
      <c r="C575" s="84"/>
      <c r="D575" s="84"/>
      <c r="E575" s="1247"/>
      <c r="F575" s="84"/>
      <c r="G575" s="84"/>
      <c r="H575" s="84"/>
      <c r="I575" s="84"/>
      <c r="J575" s="84"/>
      <c r="K575" s="84"/>
      <c r="L575" s="84"/>
      <c r="M575" s="84"/>
      <c r="N575" s="84"/>
      <c r="O575" s="84"/>
      <c r="P575" s="84"/>
      <c r="Q575" s="84"/>
      <c r="R575" s="84"/>
      <c r="S575" s="84"/>
      <c r="T575" s="84"/>
      <c r="U575" s="84"/>
      <c r="V575" s="84"/>
      <c r="W575" s="84"/>
      <c r="X575" s="84"/>
      <c r="Y575" s="84"/>
      <c r="Z575" s="84"/>
    </row>
    <row r="576" spans="1:26" ht="12.75" customHeight="1" x14ac:dyDescent="0.2">
      <c r="A576" s="84"/>
      <c r="B576" s="84"/>
      <c r="C576" s="84"/>
      <c r="D576" s="84"/>
      <c r="E576" s="1247"/>
      <c r="F576" s="84"/>
      <c r="G576" s="84"/>
      <c r="H576" s="84"/>
      <c r="I576" s="84"/>
      <c r="J576" s="84"/>
      <c r="K576" s="84"/>
      <c r="L576" s="84"/>
      <c r="M576" s="84"/>
      <c r="N576" s="84"/>
      <c r="O576" s="84"/>
      <c r="P576" s="84"/>
      <c r="Q576" s="84"/>
      <c r="R576" s="84"/>
      <c r="S576" s="84"/>
      <c r="T576" s="84"/>
      <c r="U576" s="84"/>
      <c r="V576" s="84"/>
      <c r="W576" s="84"/>
      <c r="X576" s="84"/>
      <c r="Y576" s="84"/>
      <c r="Z576" s="84"/>
    </row>
    <row r="577" spans="1:26" ht="12.75" customHeight="1" x14ac:dyDescent="0.2">
      <c r="A577" s="84"/>
      <c r="B577" s="84"/>
      <c r="C577" s="84"/>
      <c r="D577" s="84"/>
      <c r="E577" s="1247"/>
      <c r="F577" s="84"/>
      <c r="G577" s="84"/>
      <c r="H577" s="84"/>
      <c r="I577" s="84"/>
      <c r="J577" s="84"/>
      <c r="K577" s="84"/>
      <c r="L577" s="84"/>
      <c r="M577" s="84"/>
      <c r="N577" s="84"/>
      <c r="O577" s="84"/>
      <c r="P577" s="84"/>
      <c r="Q577" s="84"/>
      <c r="R577" s="84"/>
      <c r="S577" s="84"/>
      <c r="T577" s="84"/>
      <c r="U577" s="84"/>
      <c r="V577" s="84"/>
      <c r="W577" s="84"/>
      <c r="X577" s="84"/>
      <c r="Y577" s="84"/>
      <c r="Z577" s="84"/>
    </row>
    <row r="578" spans="1:26" ht="12.75" customHeight="1" x14ac:dyDescent="0.2">
      <c r="A578" s="84"/>
      <c r="B578" s="84"/>
      <c r="C578" s="84"/>
      <c r="D578" s="84"/>
      <c r="E578" s="1247"/>
      <c r="F578" s="84"/>
      <c r="G578" s="84"/>
      <c r="H578" s="84"/>
      <c r="I578" s="84"/>
      <c r="J578" s="84"/>
      <c r="K578" s="84"/>
      <c r="L578" s="84"/>
      <c r="M578" s="84"/>
      <c r="N578" s="84"/>
      <c r="O578" s="84"/>
      <c r="P578" s="84"/>
      <c r="Q578" s="84"/>
      <c r="R578" s="84"/>
      <c r="S578" s="84"/>
      <c r="T578" s="84"/>
      <c r="U578" s="84"/>
      <c r="V578" s="84"/>
      <c r="W578" s="84"/>
      <c r="X578" s="84"/>
      <c r="Y578" s="84"/>
      <c r="Z578" s="84"/>
    </row>
    <row r="579" spans="1:26" ht="12.75" customHeight="1" x14ac:dyDescent="0.2">
      <c r="A579" s="84"/>
      <c r="B579" s="84"/>
      <c r="C579" s="84"/>
      <c r="D579" s="84"/>
      <c r="E579" s="1247"/>
      <c r="F579" s="84"/>
      <c r="G579" s="84"/>
      <c r="H579" s="84"/>
      <c r="I579" s="84"/>
      <c r="J579" s="84"/>
      <c r="K579" s="84"/>
      <c r="L579" s="84"/>
      <c r="M579" s="84"/>
      <c r="N579" s="84"/>
      <c r="O579" s="84"/>
      <c r="P579" s="84"/>
      <c r="Q579" s="84"/>
      <c r="R579" s="84"/>
      <c r="S579" s="84"/>
      <c r="T579" s="84"/>
      <c r="U579" s="84"/>
      <c r="V579" s="84"/>
      <c r="W579" s="84"/>
      <c r="X579" s="84"/>
      <c r="Y579" s="84"/>
      <c r="Z579" s="84"/>
    </row>
    <row r="580" spans="1:26" ht="12.75" customHeight="1" x14ac:dyDescent="0.2">
      <c r="A580" s="84"/>
      <c r="B580" s="84"/>
      <c r="C580" s="84"/>
      <c r="D580" s="84"/>
      <c r="E580" s="1247"/>
      <c r="F580" s="84"/>
      <c r="G580" s="84"/>
      <c r="H580" s="84"/>
      <c r="I580" s="84"/>
      <c r="J580" s="84"/>
      <c r="K580" s="84"/>
      <c r="L580" s="84"/>
      <c r="M580" s="84"/>
      <c r="N580" s="84"/>
      <c r="O580" s="84"/>
      <c r="P580" s="84"/>
      <c r="Q580" s="84"/>
      <c r="R580" s="84"/>
      <c r="S580" s="84"/>
      <c r="T580" s="84"/>
      <c r="U580" s="84"/>
      <c r="V580" s="84"/>
      <c r="W580" s="84"/>
      <c r="X580" s="84"/>
      <c r="Y580" s="84"/>
      <c r="Z580" s="84"/>
    </row>
    <row r="581" spans="1:26" ht="12.75" customHeight="1" x14ac:dyDescent="0.2">
      <c r="A581" s="84"/>
      <c r="B581" s="84"/>
      <c r="C581" s="84"/>
      <c r="D581" s="84"/>
      <c r="E581" s="1247"/>
      <c r="F581" s="84"/>
      <c r="G581" s="84"/>
      <c r="H581" s="84"/>
      <c r="I581" s="84"/>
      <c r="J581" s="84"/>
      <c r="K581" s="84"/>
      <c r="L581" s="84"/>
      <c r="M581" s="84"/>
      <c r="N581" s="84"/>
      <c r="O581" s="84"/>
      <c r="P581" s="84"/>
      <c r="Q581" s="84"/>
      <c r="R581" s="84"/>
      <c r="S581" s="84"/>
      <c r="T581" s="84"/>
      <c r="U581" s="84"/>
      <c r="V581" s="84"/>
      <c r="W581" s="84"/>
      <c r="X581" s="84"/>
      <c r="Y581" s="84"/>
      <c r="Z581" s="84"/>
    </row>
    <row r="582" spans="1:26" ht="12.75" customHeight="1" x14ac:dyDescent="0.2">
      <c r="A582" s="84"/>
      <c r="B582" s="84"/>
      <c r="C582" s="84"/>
      <c r="D582" s="84"/>
      <c r="E582" s="1247"/>
      <c r="F582" s="84"/>
      <c r="G582" s="84"/>
      <c r="H582" s="84"/>
      <c r="I582" s="84"/>
      <c r="J582" s="84"/>
      <c r="K582" s="84"/>
      <c r="L582" s="84"/>
      <c r="M582" s="84"/>
      <c r="N582" s="84"/>
      <c r="O582" s="84"/>
      <c r="P582" s="84"/>
      <c r="Q582" s="84"/>
      <c r="R582" s="84"/>
      <c r="S582" s="84"/>
      <c r="T582" s="84"/>
      <c r="U582" s="84"/>
      <c r="V582" s="84"/>
      <c r="W582" s="84"/>
      <c r="X582" s="84"/>
      <c r="Y582" s="84"/>
      <c r="Z582" s="84"/>
    </row>
    <row r="583" spans="1:26" ht="12.75" customHeight="1" x14ac:dyDescent="0.2">
      <c r="A583" s="84"/>
      <c r="B583" s="84"/>
      <c r="C583" s="84"/>
      <c r="D583" s="84"/>
      <c r="E583" s="1247"/>
      <c r="F583" s="84"/>
      <c r="G583" s="84"/>
      <c r="H583" s="84"/>
      <c r="I583" s="84"/>
      <c r="J583" s="84"/>
      <c r="K583" s="84"/>
      <c r="L583" s="84"/>
      <c r="M583" s="84"/>
      <c r="N583" s="84"/>
      <c r="O583" s="84"/>
      <c r="P583" s="84"/>
      <c r="Q583" s="84"/>
      <c r="R583" s="84"/>
      <c r="S583" s="84"/>
      <c r="T583" s="84"/>
      <c r="U583" s="84"/>
      <c r="V583" s="84"/>
      <c r="W583" s="84"/>
      <c r="X583" s="84"/>
      <c r="Y583" s="84"/>
      <c r="Z583" s="84"/>
    </row>
    <row r="584" spans="1:26" ht="12.75" customHeight="1" x14ac:dyDescent="0.2">
      <c r="A584" s="84"/>
      <c r="B584" s="84"/>
      <c r="C584" s="84"/>
      <c r="D584" s="84"/>
      <c r="E584" s="1247"/>
      <c r="F584" s="84"/>
      <c r="G584" s="84"/>
      <c r="H584" s="84"/>
      <c r="I584" s="84"/>
      <c r="J584" s="84"/>
      <c r="K584" s="84"/>
      <c r="L584" s="84"/>
      <c r="M584" s="84"/>
      <c r="N584" s="84"/>
      <c r="O584" s="84"/>
      <c r="P584" s="84"/>
      <c r="Q584" s="84"/>
      <c r="R584" s="84"/>
      <c r="S584" s="84"/>
      <c r="T584" s="84"/>
      <c r="U584" s="84"/>
      <c r="V584" s="84"/>
      <c r="W584" s="84"/>
      <c r="X584" s="84"/>
      <c r="Y584" s="84"/>
      <c r="Z584" s="84"/>
    </row>
    <row r="585" spans="1:26" ht="12.75" customHeight="1" x14ac:dyDescent="0.2">
      <c r="A585" s="84"/>
      <c r="B585" s="84"/>
      <c r="C585" s="84"/>
      <c r="D585" s="84"/>
      <c r="E585" s="1247"/>
      <c r="F585" s="84"/>
      <c r="G585" s="84"/>
      <c r="H585" s="84"/>
      <c r="I585" s="84"/>
      <c r="J585" s="84"/>
      <c r="K585" s="84"/>
      <c r="L585" s="84"/>
      <c r="M585" s="84"/>
      <c r="N585" s="84"/>
      <c r="O585" s="84"/>
      <c r="P585" s="84"/>
      <c r="Q585" s="84"/>
      <c r="R585" s="84"/>
      <c r="S585" s="84"/>
      <c r="T585" s="84"/>
      <c r="U585" s="84"/>
      <c r="V585" s="84"/>
      <c r="W585" s="84"/>
      <c r="X585" s="84"/>
      <c r="Y585" s="84"/>
      <c r="Z585" s="84"/>
    </row>
    <row r="586" spans="1:26" ht="12.75" customHeight="1" x14ac:dyDescent="0.2">
      <c r="A586" s="84"/>
      <c r="B586" s="84"/>
      <c r="C586" s="84"/>
      <c r="D586" s="84"/>
      <c r="E586" s="1247"/>
      <c r="F586" s="84"/>
      <c r="G586" s="84"/>
      <c r="H586" s="84"/>
      <c r="I586" s="84"/>
      <c r="J586" s="84"/>
      <c r="K586" s="84"/>
      <c r="L586" s="84"/>
      <c r="M586" s="84"/>
      <c r="N586" s="84"/>
      <c r="O586" s="84"/>
      <c r="P586" s="84"/>
      <c r="Q586" s="84"/>
      <c r="R586" s="84"/>
      <c r="S586" s="84"/>
      <c r="T586" s="84"/>
      <c r="U586" s="84"/>
      <c r="V586" s="84"/>
      <c r="W586" s="84"/>
      <c r="X586" s="84"/>
      <c r="Y586" s="84"/>
      <c r="Z586" s="84"/>
    </row>
    <row r="587" spans="1:26" ht="12.75" customHeight="1" x14ac:dyDescent="0.2">
      <c r="A587" s="84"/>
      <c r="B587" s="84"/>
      <c r="C587" s="84"/>
      <c r="D587" s="84"/>
      <c r="E587" s="1247"/>
      <c r="F587" s="84"/>
      <c r="G587" s="84"/>
      <c r="H587" s="84"/>
      <c r="I587" s="84"/>
      <c r="J587" s="84"/>
      <c r="K587" s="84"/>
      <c r="L587" s="84"/>
      <c r="M587" s="84"/>
      <c r="N587" s="84"/>
      <c r="O587" s="84"/>
      <c r="P587" s="84"/>
      <c r="Q587" s="84"/>
      <c r="R587" s="84"/>
      <c r="S587" s="84"/>
      <c r="T587" s="84"/>
      <c r="U587" s="84"/>
      <c r="V587" s="84"/>
      <c r="W587" s="84"/>
      <c r="X587" s="84"/>
      <c r="Y587" s="84"/>
      <c r="Z587" s="84"/>
    </row>
    <row r="588" spans="1:26" ht="12.75" customHeight="1" x14ac:dyDescent="0.2">
      <c r="A588" s="84"/>
      <c r="B588" s="84"/>
      <c r="C588" s="84"/>
      <c r="D588" s="84"/>
      <c r="E588" s="1247"/>
      <c r="F588" s="84"/>
      <c r="G588" s="84"/>
      <c r="H588" s="84"/>
      <c r="I588" s="84"/>
      <c r="J588" s="84"/>
      <c r="K588" s="84"/>
      <c r="L588" s="84"/>
      <c r="M588" s="84"/>
      <c r="N588" s="84"/>
      <c r="O588" s="84"/>
      <c r="P588" s="84"/>
      <c r="Q588" s="84"/>
      <c r="R588" s="84"/>
      <c r="S588" s="84"/>
      <c r="T588" s="84"/>
      <c r="U588" s="84"/>
      <c r="V588" s="84"/>
      <c r="W588" s="84"/>
      <c r="X588" s="84"/>
      <c r="Y588" s="84"/>
      <c r="Z588" s="84"/>
    </row>
    <row r="589" spans="1:26" ht="12.75" customHeight="1" x14ac:dyDescent="0.2">
      <c r="A589" s="84"/>
      <c r="B589" s="84"/>
      <c r="C589" s="84"/>
      <c r="D589" s="84"/>
      <c r="E589" s="1247"/>
      <c r="F589" s="84"/>
      <c r="G589" s="84"/>
      <c r="H589" s="84"/>
      <c r="I589" s="84"/>
      <c r="J589" s="84"/>
      <c r="K589" s="84"/>
      <c r="L589" s="84"/>
      <c r="M589" s="84"/>
      <c r="N589" s="84"/>
      <c r="O589" s="84"/>
      <c r="P589" s="84"/>
      <c r="Q589" s="84"/>
      <c r="R589" s="84"/>
      <c r="S589" s="84"/>
      <c r="T589" s="84"/>
      <c r="U589" s="84"/>
      <c r="V589" s="84"/>
      <c r="W589" s="84"/>
      <c r="X589" s="84"/>
      <c r="Y589" s="84"/>
      <c r="Z589" s="84"/>
    </row>
    <row r="590" spans="1:26" ht="12.75" customHeight="1" x14ac:dyDescent="0.2">
      <c r="A590" s="84"/>
      <c r="B590" s="84"/>
      <c r="C590" s="84"/>
      <c r="D590" s="84"/>
      <c r="E590" s="1247"/>
      <c r="F590" s="84"/>
      <c r="G590" s="84"/>
      <c r="H590" s="84"/>
      <c r="I590" s="84"/>
      <c r="J590" s="84"/>
      <c r="K590" s="84"/>
      <c r="L590" s="84"/>
      <c r="M590" s="84"/>
      <c r="N590" s="84"/>
      <c r="O590" s="84"/>
      <c r="P590" s="84"/>
      <c r="Q590" s="84"/>
      <c r="R590" s="84"/>
      <c r="S590" s="84"/>
      <c r="T590" s="84"/>
      <c r="U590" s="84"/>
      <c r="V590" s="84"/>
      <c r="W590" s="84"/>
      <c r="X590" s="84"/>
      <c r="Y590" s="84"/>
      <c r="Z590" s="84"/>
    </row>
    <row r="591" spans="1:26" ht="12.75" customHeight="1" x14ac:dyDescent="0.2">
      <c r="A591" s="84"/>
      <c r="B591" s="84"/>
      <c r="C591" s="84"/>
      <c r="D591" s="84"/>
      <c r="E591" s="1247"/>
      <c r="F591" s="84"/>
      <c r="G591" s="84"/>
      <c r="H591" s="84"/>
      <c r="I591" s="84"/>
      <c r="J591" s="84"/>
      <c r="K591" s="84"/>
      <c r="L591" s="84"/>
      <c r="M591" s="84"/>
      <c r="N591" s="84"/>
      <c r="O591" s="84"/>
      <c r="P591" s="84"/>
      <c r="Q591" s="84"/>
      <c r="R591" s="84"/>
      <c r="S591" s="84"/>
      <c r="T591" s="84"/>
      <c r="U591" s="84"/>
      <c r="V591" s="84"/>
      <c r="W591" s="84"/>
      <c r="X591" s="84"/>
      <c r="Y591" s="84"/>
      <c r="Z591" s="84"/>
    </row>
    <row r="592" spans="1:26" ht="12.75" customHeight="1" x14ac:dyDescent="0.2">
      <c r="A592" s="84"/>
      <c r="B592" s="84"/>
      <c r="C592" s="84"/>
      <c r="D592" s="84"/>
      <c r="E592" s="1247"/>
      <c r="F592" s="84"/>
      <c r="G592" s="84"/>
      <c r="H592" s="84"/>
      <c r="I592" s="84"/>
      <c r="J592" s="84"/>
      <c r="K592" s="84"/>
      <c r="L592" s="84"/>
      <c r="M592" s="84"/>
      <c r="N592" s="84"/>
      <c r="O592" s="84"/>
      <c r="P592" s="84"/>
      <c r="Q592" s="84"/>
      <c r="R592" s="84"/>
      <c r="S592" s="84"/>
      <c r="T592" s="84"/>
      <c r="U592" s="84"/>
      <c r="V592" s="84"/>
      <c r="W592" s="84"/>
      <c r="X592" s="84"/>
      <c r="Y592" s="84"/>
      <c r="Z592" s="84"/>
    </row>
    <row r="593" spans="1:26" ht="12.75" customHeight="1" x14ac:dyDescent="0.2">
      <c r="A593" s="84"/>
      <c r="B593" s="84"/>
      <c r="C593" s="84"/>
      <c r="D593" s="84"/>
      <c r="E593" s="1247"/>
      <c r="F593" s="84"/>
      <c r="G593" s="84"/>
      <c r="H593" s="84"/>
      <c r="I593" s="84"/>
      <c r="J593" s="84"/>
      <c r="K593" s="84"/>
      <c r="L593" s="84"/>
      <c r="M593" s="84"/>
      <c r="N593" s="84"/>
      <c r="O593" s="84"/>
      <c r="P593" s="84"/>
      <c r="Q593" s="84"/>
      <c r="R593" s="84"/>
      <c r="S593" s="84"/>
      <c r="T593" s="84"/>
      <c r="U593" s="84"/>
      <c r="V593" s="84"/>
      <c r="W593" s="84"/>
      <c r="X593" s="84"/>
      <c r="Y593" s="84"/>
      <c r="Z593" s="84"/>
    </row>
    <row r="594" spans="1:26" ht="12.75" customHeight="1" x14ac:dyDescent="0.2">
      <c r="A594" s="84"/>
      <c r="B594" s="84"/>
      <c r="C594" s="84"/>
      <c r="D594" s="84"/>
      <c r="E594" s="1247"/>
      <c r="F594" s="84"/>
      <c r="G594" s="84"/>
      <c r="H594" s="84"/>
      <c r="I594" s="84"/>
      <c r="J594" s="84"/>
      <c r="K594" s="84"/>
      <c r="L594" s="84"/>
      <c r="M594" s="84"/>
      <c r="N594" s="84"/>
      <c r="O594" s="84"/>
      <c r="P594" s="84"/>
      <c r="Q594" s="84"/>
      <c r="R594" s="84"/>
      <c r="S594" s="84"/>
      <c r="T594" s="84"/>
      <c r="U594" s="84"/>
      <c r="V594" s="84"/>
      <c r="W594" s="84"/>
      <c r="X594" s="84"/>
      <c r="Y594" s="84"/>
      <c r="Z594" s="84"/>
    </row>
    <row r="595" spans="1:26" ht="12.75" customHeight="1" x14ac:dyDescent="0.2">
      <c r="A595" s="84"/>
      <c r="B595" s="84"/>
      <c r="C595" s="84"/>
      <c r="D595" s="84"/>
      <c r="E595" s="1247"/>
      <c r="F595" s="84"/>
      <c r="G595" s="84"/>
      <c r="H595" s="84"/>
      <c r="I595" s="84"/>
      <c r="J595" s="84"/>
      <c r="K595" s="84"/>
      <c r="L595" s="84"/>
      <c r="M595" s="84"/>
      <c r="N595" s="84"/>
      <c r="O595" s="84"/>
      <c r="P595" s="84"/>
      <c r="Q595" s="84"/>
      <c r="R595" s="84"/>
      <c r="S595" s="84"/>
      <c r="T595" s="84"/>
      <c r="U595" s="84"/>
      <c r="V595" s="84"/>
      <c r="W595" s="84"/>
      <c r="X595" s="84"/>
      <c r="Y595" s="84"/>
      <c r="Z595" s="84"/>
    </row>
    <row r="596" spans="1:26" ht="12.75" customHeight="1" x14ac:dyDescent="0.2">
      <c r="A596" s="84"/>
      <c r="B596" s="84"/>
      <c r="C596" s="84"/>
      <c r="D596" s="84"/>
      <c r="E596" s="1247"/>
      <c r="F596" s="84"/>
      <c r="G596" s="84"/>
      <c r="H596" s="84"/>
      <c r="I596" s="84"/>
      <c r="J596" s="84"/>
      <c r="K596" s="84"/>
      <c r="L596" s="84"/>
      <c r="M596" s="84"/>
      <c r="N596" s="84"/>
      <c r="O596" s="84"/>
      <c r="P596" s="84"/>
      <c r="Q596" s="84"/>
      <c r="R596" s="84"/>
      <c r="S596" s="84"/>
      <c r="T596" s="84"/>
      <c r="U596" s="84"/>
      <c r="V596" s="84"/>
      <c r="W596" s="84"/>
      <c r="X596" s="84"/>
      <c r="Y596" s="84"/>
      <c r="Z596" s="84"/>
    </row>
    <row r="597" spans="1:26" ht="12.75" customHeight="1" x14ac:dyDescent="0.2">
      <c r="A597" s="84"/>
      <c r="B597" s="84"/>
      <c r="C597" s="84"/>
      <c r="D597" s="84"/>
      <c r="E597" s="1247"/>
      <c r="F597" s="84"/>
      <c r="G597" s="84"/>
      <c r="H597" s="84"/>
      <c r="I597" s="84"/>
      <c r="J597" s="84"/>
      <c r="K597" s="84"/>
      <c r="L597" s="84"/>
      <c r="M597" s="84"/>
      <c r="N597" s="84"/>
      <c r="O597" s="84"/>
      <c r="P597" s="84"/>
      <c r="Q597" s="84"/>
      <c r="R597" s="84"/>
      <c r="S597" s="84"/>
      <c r="T597" s="84"/>
      <c r="U597" s="84"/>
      <c r="V597" s="84"/>
      <c r="W597" s="84"/>
      <c r="X597" s="84"/>
      <c r="Y597" s="84"/>
      <c r="Z597" s="84"/>
    </row>
    <row r="598" spans="1:26" ht="12.75" customHeight="1" x14ac:dyDescent="0.2">
      <c r="A598" s="84"/>
      <c r="B598" s="84"/>
      <c r="C598" s="84"/>
      <c r="D598" s="84"/>
      <c r="E598" s="1247"/>
      <c r="F598" s="84"/>
      <c r="G598" s="84"/>
      <c r="H598" s="84"/>
      <c r="I598" s="84"/>
      <c r="J598" s="84"/>
      <c r="K598" s="84"/>
      <c r="L598" s="84"/>
      <c r="M598" s="84"/>
      <c r="N598" s="84"/>
      <c r="O598" s="84"/>
      <c r="P598" s="84"/>
      <c r="Q598" s="84"/>
      <c r="R598" s="84"/>
      <c r="S598" s="84"/>
      <c r="T598" s="84"/>
      <c r="U598" s="84"/>
      <c r="V598" s="84"/>
      <c r="W598" s="84"/>
      <c r="X598" s="84"/>
      <c r="Y598" s="84"/>
      <c r="Z598" s="84"/>
    </row>
    <row r="599" spans="1:26" ht="12.75" customHeight="1" x14ac:dyDescent="0.2">
      <c r="A599" s="84"/>
      <c r="B599" s="84"/>
      <c r="C599" s="84"/>
      <c r="D599" s="84"/>
      <c r="E599" s="1247"/>
      <c r="F599" s="84"/>
      <c r="G599" s="84"/>
      <c r="H599" s="84"/>
      <c r="I599" s="84"/>
      <c r="J599" s="84"/>
      <c r="K599" s="84"/>
      <c r="L599" s="84"/>
      <c r="M599" s="84"/>
      <c r="N599" s="84"/>
      <c r="O599" s="84"/>
      <c r="P599" s="84"/>
      <c r="Q599" s="84"/>
      <c r="R599" s="84"/>
      <c r="S599" s="84"/>
      <c r="T599" s="84"/>
      <c r="U599" s="84"/>
      <c r="V599" s="84"/>
      <c r="W599" s="84"/>
      <c r="X599" s="84"/>
      <c r="Y599" s="84"/>
      <c r="Z599" s="84"/>
    </row>
    <row r="600" spans="1:26" ht="12.75" customHeight="1" x14ac:dyDescent="0.2">
      <c r="A600" s="84"/>
      <c r="B600" s="84"/>
      <c r="C600" s="84"/>
      <c r="D600" s="84"/>
      <c r="E600" s="1247"/>
      <c r="F600" s="84"/>
      <c r="G600" s="84"/>
      <c r="H600" s="84"/>
      <c r="I600" s="84"/>
      <c r="J600" s="84"/>
      <c r="K600" s="84"/>
      <c r="L600" s="84"/>
      <c r="M600" s="84"/>
      <c r="N600" s="84"/>
      <c r="O600" s="84"/>
      <c r="P600" s="84"/>
      <c r="Q600" s="84"/>
      <c r="R600" s="84"/>
      <c r="S600" s="84"/>
      <c r="T600" s="84"/>
      <c r="U600" s="84"/>
      <c r="V600" s="84"/>
      <c r="W600" s="84"/>
      <c r="X600" s="84"/>
      <c r="Y600" s="84"/>
      <c r="Z600" s="84"/>
    </row>
    <row r="601" spans="1:26" ht="12.75" customHeight="1" x14ac:dyDescent="0.2">
      <c r="A601" s="84"/>
      <c r="B601" s="84"/>
      <c r="C601" s="84"/>
      <c r="D601" s="84"/>
      <c r="E601" s="1247"/>
      <c r="F601" s="84"/>
      <c r="G601" s="84"/>
      <c r="H601" s="84"/>
      <c r="I601" s="84"/>
      <c r="J601" s="84"/>
      <c r="K601" s="84"/>
      <c r="L601" s="84"/>
      <c r="M601" s="84"/>
      <c r="N601" s="84"/>
      <c r="O601" s="84"/>
      <c r="P601" s="84"/>
      <c r="Q601" s="84"/>
      <c r="R601" s="84"/>
      <c r="S601" s="84"/>
      <c r="T601" s="84"/>
      <c r="U601" s="84"/>
      <c r="V601" s="84"/>
      <c r="W601" s="84"/>
      <c r="X601" s="84"/>
      <c r="Y601" s="84"/>
      <c r="Z601" s="84"/>
    </row>
    <row r="602" spans="1:26" ht="12.75" customHeight="1" x14ac:dyDescent="0.2">
      <c r="A602" s="84"/>
      <c r="B602" s="84"/>
      <c r="C602" s="84"/>
      <c r="D602" s="84"/>
      <c r="E602" s="1247"/>
      <c r="F602" s="84"/>
      <c r="G602" s="84"/>
      <c r="H602" s="84"/>
      <c r="I602" s="84"/>
      <c r="J602" s="84"/>
      <c r="K602" s="84"/>
      <c r="L602" s="84"/>
      <c r="M602" s="84"/>
      <c r="N602" s="84"/>
      <c r="O602" s="84"/>
      <c r="P602" s="84"/>
      <c r="Q602" s="84"/>
      <c r="R602" s="84"/>
      <c r="S602" s="84"/>
      <c r="T602" s="84"/>
      <c r="U602" s="84"/>
      <c r="V602" s="84"/>
      <c r="W602" s="84"/>
      <c r="X602" s="84"/>
      <c r="Y602" s="84"/>
      <c r="Z602" s="84"/>
    </row>
    <row r="603" spans="1:26" ht="12.75" customHeight="1" x14ac:dyDescent="0.2">
      <c r="A603" s="84"/>
      <c r="B603" s="84"/>
      <c r="C603" s="84"/>
      <c r="D603" s="84"/>
      <c r="E603" s="1247"/>
      <c r="F603" s="84"/>
      <c r="G603" s="84"/>
      <c r="H603" s="84"/>
      <c r="I603" s="84"/>
      <c r="J603" s="84"/>
      <c r="K603" s="84"/>
      <c r="L603" s="84"/>
      <c r="M603" s="84"/>
      <c r="N603" s="84"/>
      <c r="O603" s="84"/>
      <c r="P603" s="84"/>
      <c r="Q603" s="84"/>
      <c r="R603" s="84"/>
      <c r="S603" s="84"/>
      <c r="T603" s="84"/>
      <c r="U603" s="84"/>
      <c r="V603" s="84"/>
      <c r="W603" s="84"/>
      <c r="X603" s="84"/>
      <c r="Y603" s="84"/>
      <c r="Z603" s="84"/>
    </row>
    <row r="604" spans="1:26" ht="12.75" customHeight="1" x14ac:dyDescent="0.2">
      <c r="A604" s="84"/>
      <c r="B604" s="84"/>
      <c r="C604" s="84"/>
      <c r="D604" s="84"/>
      <c r="E604" s="1247"/>
      <c r="F604" s="84"/>
      <c r="G604" s="84"/>
      <c r="H604" s="84"/>
      <c r="I604" s="84"/>
      <c r="J604" s="84"/>
      <c r="K604" s="84"/>
      <c r="L604" s="84"/>
      <c r="M604" s="84"/>
      <c r="N604" s="84"/>
      <c r="O604" s="84"/>
      <c r="P604" s="84"/>
      <c r="Q604" s="84"/>
      <c r="R604" s="84"/>
      <c r="S604" s="84"/>
      <c r="T604" s="84"/>
      <c r="U604" s="84"/>
      <c r="V604" s="84"/>
      <c r="W604" s="84"/>
      <c r="X604" s="84"/>
      <c r="Y604" s="84"/>
      <c r="Z604" s="84"/>
    </row>
    <row r="605" spans="1:26" ht="12.75" customHeight="1" x14ac:dyDescent="0.2">
      <c r="A605" s="84"/>
      <c r="B605" s="84"/>
      <c r="C605" s="84"/>
      <c r="D605" s="84"/>
      <c r="E605" s="1247"/>
      <c r="F605" s="84"/>
      <c r="G605" s="84"/>
      <c r="H605" s="84"/>
      <c r="I605" s="84"/>
      <c r="J605" s="84"/>
      <c r="K605" s="84"/>
      <c r="L605" s="84"/>
      <c r="M605" s="84"/>
      <c r="N605" s="84"/>
      <c r="O605" s="84"/>
      <c r="P605" s="84"/>
      <c r="Q605" s="84"/>
      <c r="R605" s="84"/>
      <c r="S605" s="84"/>
      <c r="T605" s="84"/>
      <c r="U605" s="84"/>
      <c r="V605" s="84"/>
      <c r="W605" s="84"/>
      <c r="X605" s="84"/>
      <c r="Y605" s="84"/>
      <c r="Z605" s="84"/>
    </row>
    <row r="606" spans="1:26" ht="12.75" customHeight="1" x14ac:dyDescent="0.2">
      <c r="A606" s="84"/>
      <c r="B606" s="84"/>
      <c r="C606" s="84"/>
      <c r="D606" s="84"/>
      <c r="E606" s="1247"/>
      <c r="F606" s="84"/>
      <c r="G606" s="84"/>
      <c r="H606" s="84"/>
      <c r="I606" s="84"/>
      <c r="J606" s="84"/>
      <c r="K606" s="84"/>
      <c r="L606" s="84"/>
      <c r="M606" s="84"/>
      <c r="N606" s="84"/>
      <c r="O606" s="84"/>
      <c r="P606" s="84"/>
      <c r="Q606" s="84"/>
      <c r="R606" s="84"/>
      <c r="S606" s="84"/>
      <c r="T606" s="84"/>
      <c r="U606" s="84"/>
      <c r="V606" s="84"/>
      <c r="W606" s="84"/>
      <c r="X606" s="84"/>
      <c r="Y606" s="84"/>
      <c r="Z606" s="84"/>
    </row>
    <row r="607" spans="1:26" ht="12.75" customHeight="1" x14ac:dyDescent="0.2">
      <c r="A607" s="84"/>
      <c r="B607" s="84"/>
      <c r="C607" s="84"/>
      <c r="D607" s="84"/>
      <c r="E607" s="1247"/>
      <c r="F607" s="84"/>
      <c r="G607" s="84"/>
      <c r="H607" s="84"/>
      <c r="I607" s="84"/>
      <c r="J607" s="84"/>
      <c r="K607" s="84"/>
      <c r="L607" s="84"/>
      <c r="M607" s="84"/>
      <c r="N607" s="84"/>
      <c r="O607" s="84"/>
      <c r="P607" s="84"/>
      <c r="Q607" s="84"/>
      <c r="R607" s="84"/>
      <c r="S607" s="84"/>
      <c r="T607" s="84"/>
      <c r="U607" s="84"/>
      <c r="V607" s="84"/>
      <c r="W607" s="84"/>
      <c r="X607" s="84"/>
      <c r="Y607" s="84"/>
      <c r="Z607" s="84"/>
    </row>
    <row r="608" spans="1:26" ht="12.75" customHeight="1" x14ac:dyDescent="0.2">
      <c r="A608" s="84"/>
      <c r="B608" s="84"/>
      <c r="C608" s="84"/>
      <c r="D608" s="84"/>
      <c r="E608" s="1247"/>
      <c r="F608" s="84"/>
      <c r="G608" s="84"/>
      <c r="H608" s="84"/>
      <c r="I608" s="84"/>
      <c r="J608" s="84"/>
      <c r="K608" s="84"/>
      <c r="L608" s="84"/>
      <c r="M608" s="84"/>
      <c r="N608" s="84"/>
      <c r="O608" s="84"/>
      <c r="P608" s="84"/>
      <c r="Q608" s="84"/>
      <c r="R608" s="84"/>
      <c r="S608" s="84"/>
      <c r="T608" s="84"/>
      <c r="U608" s="84"/>
      <c r="V608" s="84"/>
      <c r="W608" s="84"/>
      <c r="X608" s="84"/>
      <c r="Y608" s="84"/>
      <c r="Z608" s="84"/>
    </row>
    <row r="609" spans="1:26" ht="12.75" customHeight="1" x14ac:dyDescent="0.2">
      <c r="A609" s="84"/>
      <c r="B609" s="84"/>
      <c r="C609" s="84"/>
      <c r="D609" s="84"/>
      <c r="E609" s="1247"/>
      <c r="F609" s="84"/>
      <c r="G609" s="84"/>
      <c r="H609" s="84"/>
      <c r="I609" s="84"/>
      <c r="J609" s="84"/>
      <c r="K609" s="84"/>
      <c r="L609" s="84"/>
      <c r="M609" s="84"/>
      <c r="N609" s="84"/>
      <c r="O609" s="84"/>
      <c r="P609" s="84"/>
      <c r="Q609" s="84"/>
      <c r="R609" s="84"/>
      <c r="S609" s="84"/>
      <c r="T609" s="84"/>
      <c r="U609" s="84"/>
      <c r="V609" s="84"/>
      <c r="W609" s="84"/>
      <c r="X609" s="84"/>
      <c r="Y609" s="84"/>
      <c r="Z609" s="84"/>
    </row>
    <row r="610" spans="1:26" ht="12.75" customHeight="1" x14ac:dyDescent="0.2">
      <c r="A610" s="84"/>
      <c r="B610" s="84"/>
      <c r="C610" s="84"/>
      <c r="D610" s="84"/>
      <c r="E610" s="1247"/>
      <c r="F610" s="84"/>
      <c r="G610" s="84"/>
      <c r="H610" s="84"/>
      <c r="I610" s="84"/>
      <c r="J610" s="84"/>
      <c r="K610" s="84"/>
      <c r="L610" s="84"/>
      <c r="M610" s="84"/>
      <c r="N610" s="84"/>
      <c r="O610" s="84"/>
      <c r="P610" s="84"/>
      <c r="Q610" s="84"/>
      <c r="R610" s="84"/>
      <c r="S610" s="84"/>
      <c r="T610" s="84"/>
      <c r="U610" s="84"/>
      <c r="V610" s="84"/>
      <c r="W610" s="84"/>
      <c r="X610" s="84"/>
      <c r="Y610" s="84"/>
      <c r="Z610" s="84"/>
    </row>
    <row r="611" spans="1:26" ht="12.75" customHeight="1" x14ac:dyDescent="0.2">
      <c r="A611" s="84"/>
      <c r="B611" s="84"/>
      <c r="C611" s="84"/>
      <c r="D611" s="84"/>
      <c r="E611" s="1247"/>
      <c r="F611" s="84"/>
      <c r="G611" s="84"/>
      <c r="H611" s="84"/>
      <c r="I611" s="84"/>
      <c r="J611" s="84"/>
      <c r="K611" s="84"/>
      <c r="L611" s="84"/>
      <c r="M611" s="84"/>
      <c r="N611" s="84"/>
      <c r="O611" s="84"/>
      <c r="P611" s="84"/>
      <c r="Q611" s="84"/>
      <c r="R611" s="84"/>
      <c r="S611" s="84"/>
      <c r="T611" s="84"/>
      <c r="U611" s="84"/>
      <c r="V611" s="84"/>
      <c r="W611" s="84"/>
      <c r="X611" s="84"/>
      <c r="Y611" s="84"/>
      <c r="Z611" s="84"/>
    </row>
    <row r="612" spans="1:26" ht="12.75" customHeight="1" x14ac:dyDescent="0.2">
      <c r="A612" s="84"/>
      <c r="B612" s="84"/>
      <c r="C612" s="84"/>
      <c r="D612" s="84"/>
      <c r="E612" s="1247"/>
      <c r="F612" s="84"/>
      <c r="G612" s="84"/>
      <c r="H612" s="84"/>
      <c r="I612" s="84"/>
      <c r="J612" s="84"/>
      <c r="K612" s="84"/>
      <c r="L612" s="84"/>
      <c r="M612" s="84"/>
      <c r="N612" s="84"/>
      <c r="O612" s="84"/>
      <c r="P612" s="84"/>
      <c r="Q612" s="84"/>
      <c r="R612" s="84"/>
      <c r="S612" s="84"/>
      <c r="T612" s="84"/>
      <c r="U612" s="84"/>
      <c r="V612" s="84"/>
      <c r="W612" s="84"/>
      <c r="X612" s="84"/>
      <c r="Y612" s="84"/>
      <c r="Z612" s="84"/>
    </row>
    <row r="613" spans="1:26" ht="12.75" customHeight="1" x14ac:dyDescent="0.2">
      <c r="A613" s="84"/>
      <c r="B613" s="84"/>
      <c r="C613" s="84"/>
      <c r="D613" s="84"/>
      <c r="E613" s="1247"/>
      <c r="F613" s="84"/>
      <c r="G613" s="84"/>
      <c r="H613" s="84"/>
      <c r="I613" s="84"/>
      <c r="J613" s="84"/>
      <c r="K613" s="84"/>
      <c r="L613" s="84"/>
      <c r="M613" s="84"/>
      <c r="N613" s="84"/>
      <c r="O613" s="84"/>
      <c r="P613" s="84"/>
      <c r="Q613" s="84"/>
      <c r="R613" s="84"/>
      <c r="S613" s="84"/>
      <c r="T613" s="84"/>
      <c r="U613" s="84"/>
      <c r="V613" s="84"/>
      <c r="W613" s="84"/>
      <c r="X613" s="84"/>
      <c r="Y613" s="84"/>
      <c r="Z613" s="84"/>
    </row>
    <row r="614" spans="1:26" ht="12.75" customHeight="1" x14ac:dyDescent="0.2">
      <c r="A614" s="84"/>
      <c r="B614" s="84"/>
      <c r="C614" s="84"/>
      <c r="D614" s="84"/>
      <c r="E614" s="1247"/>
      <c r="F614" s="84"/>
      <c r="G614" s="84"/>
      <c r="H614" s="84"/>
      <c r="I614" s="84"/>
      <c r="J614" s="84"/>
      <c r="K614" s="84"/>
      <c r="L614" s="84"/>
      <c r="M614" s="84"/>
      <c r="N614" s="84"/>
      <c r="O614" s="84"/>
      <c r="P614" s="84"/>
      <c r="Q614" s="84"/>
      <c r="R614" s="84"/>
      <c r="S614" s="84"/>
      <c r="T614" s="84"/>
      <c r="U614" s="84"/>
      <c r="V614" s="84"/>
      <c r="W614" s="84"/>
      <c r="X614" s="84"/>
      <c r="Y614" s="84"/>
      <c r="Z614" s="84"/>
    </row>
    <row r="615" spans="1:26" ht="12.75" customHeight="1" x14ac:dyDescent="0.2">
      <c r="A615" s="84"/>
      <c r="B615" s="84"/>
      <c r="C615" s="84"/>
      <c r="D615" s="84"/>
      <c r="E615" s="1247"/>
      <c r="F615" s="84"/>
      <c r="G615" s="84"/>
      <c r="H615" s="84"/>
      <c r="I615" s="84"/>
      <c r="J615" s="84"/>
      <c r="K615" s="84"/>
      <c r="L615" s="84"/>
      <c r="M615" s="84"/>
      <c r="N615" s="84"/>
      <c r="O615" s="84"/>
      <c r="P615" s="84"/>
      <c r="Q615" s="84"/>
      <c r="R615" s="84"/>
      <c r="S615" s="84"/>
      <c r="T615" s="84"/>
      <c r="U615" s="84"/>
      <c r="V615" s="84"/>
      <c r="W615" s="84"/>
      <c r="X615" s="84"/>
      <c r="Y615" s="84"/>
      <c r="Z615" s="84"/>
    </row>
    <row r="616" spans="1:26" ht="12.75" customHeight="1" x14ac:dyDescent="0.2">
      <c r="A616" s="84"/>
      <c r="B616" s="84"/>
      <c r="C616" s="84"/>
      <c r="D616" s="84"/>
      <c r="E616" s="1247"/>
      <c r="F616" s="84"/>
      <c r="G616" s="84"/>
      <c r="H616" s="84"/>
      <c r="I616" s="84"/>
      <c r="J616" s="84"/>
      <c r="K616" s="84"/>
      <c r="L616" s="84"/>
      <c r="M616" s="84"/>
      <c r="N616" s="84"/>
      <c r="O616" s="84"/>
      <c r="P616" s="84"/>
      <c r="Q616" s="84"/>
      <c r="R616" s="84"/>
      <c r="S616" s="84"/>
      <c r="T616" s="84"/>
      <c r="U616" s="84"/>
      <c r="V616" s="84"/>
      <c r="W616" s="84"/>
      <c r="X616" s="84"/>
      <c r="Y616" s="84"/>
      <c r="Z616" s="84"/>
    </row>
    <row r="617" spans="1:26" ht="12.75" customHeight="1" x14ac:dyDescent="0.2">
      <c r="A617" s="84"/>
      <c r="B617" s="84"/>
      <c r="C617" s="84"/>
      <c r="D617" s="84"/>
      <c r="E617" s="1247"/>
      <c r="F617" s="84"/>
      <c r="G617" s="84"/>
      <c r="H617" s="84"/>
      <c r="I617" s="84"/>
      <c r="J617" s="84"/>
      <c r="K617" s="84"/>
      <c r="L617" s="84"/>
      <c r="M617" s="84"/>
      <c r="N617" s="84"/>
      <c r="O617" s="84"/>
      <c r="P617" s="84"/>
      <c r="Q617" s="84"/>
      <c r="R617" s="84"/>
      <c r="S617" s="84"/>
      <c r="T617" s="84"/>
      <c r="U617" s="84"/>
      <c r="V617" s="84"/>
      <c r="W617" s="84"/>
      <c r="X617" s="84"/>
      <c r="Y617" s="84"/>
      <c r="Z617" s="84"/>
    </row>
    <row r="618" spans="1:26" ht="12.75" customHeight="1" x14ac:dyDescent="0.2">
      <c r="A618" s="84"/>
      <c r="B618" s="84"/>
      <c r="C618" s="84"/>
      <c r="D618" s="84"/>
      <c r="E618" s="1247"/>
      <c r="F618" s="84"/>
      <c r="G618" s="84"/>
      <c r="H618" s="84"/>
      <c r="I618" s="84"/>
      <c r="J618" s="84"/>
      <c r="K618" s="84"/>
      <c r="L618" s="84"/>
      <c r="M618" s="84"/>
      <c r="N618" s="84"/>
      <c r="O618" s="84"/>
      <c r="P618" s="84"/>
      <c r="Q618" s="84"/>
      <c r="R618" s="84"/>
      <c r="S618" s="84"/>
      <c r="T618" s="84"/>
      <c r="U618" s="84"/>
      <c r="V618" s="84"/>
      <c r="W618" s="84"/>
      <c r="X618" s="84"/>
      <c r="Y618" s="84"/>
      <c r="Z618" s="84"/>
    </row>
    <row r="619" spans="1:26" ht="12.75" customHeight="1" x14ac:dyDescent="0.2">
      <c r="A619" s="84"/>
      <c r="B619" s="84"/>
      <c r="C619" s="84"/>
      <c r="D619" s="84"/>
      <c r="E619" s="1247"/>
      <c r="F619" s="84"/>
      <c r="G619" s="84"/>
      <c r="H619" s="84"/>
      <c r="I619" s="84"/>
      <c r="J619" s="84"/>
      <c r="K619" s="84"/>
      <c r="L619" s="84"/>
      <c r="M619" s="84"/>
      <c r="N619" s="84"/>
      <c r="O619" s="84"/>
      <c r="P619" s="84"/>
      <c r="Q619" s="84"/>
      <c r="R619" s="84"/>
      <c r="S619" s="84"/>
      <c r="T619" s="84"/>
      <c r="U619" s="84"/>
      <c r="V619" s="84"/>
      <c r="W619" s="84"/>
      <c r="X619" s="84"/>
      <c r="Y619" s="84"/>
      <c r="Z619" s="84"/>
    </row>
    <row r="620" spans="1:26" ht="12.75" customHeight="1" x14ac:dyDescent="0.2">
      <c r="A620" s="84"/>
      <c r="B620" s="84"/>
      <c r="C620" s="84"/>
      <c r="D620" s="84"/>
      <c r="E620" s="1247"/>
      <c r="F620" s="84"/>
      <c r="G620" s="84"/>
      <c r="H620" s="84"/>
      <c r="I620" s="84"/>
      <c r="J620" s="84"/>
      <c r="K620" s="84"/>
      <c r="L620" s="84"/>
      <c r="M620" s="84"/>
      <c r="N620" s="84"/>
      <c r="O620" s="84"/>
      <c r="P620" s="84"/>
      <c r="Q620" s="84"/>
      <c r="R620" s="84"/>
      <c r="S620" s="84"/>
      <c r="T620" s="84"/>
      <c r="U620" s="84"/>
      <c r="V620" s="84"/>
      <c r="W620" s="84"/>
      <c r="X620" s="84"/>
      <c r="Y620" s="84"/>
      <c r="Z620" s="84"/>
    </row>
    <row r="621" spans="1:26" ht="12.75" customHeight="1" x14ac:dyDescent="0.2">
      <c r="A621" s="84"/>
      <c r="B621" s="84"/>
      <c r="C621" s="84"/>
      <c r="D621" s="84"/>
      <c r="E621" s="1247"/>
      <c r="F621" s="84"/>
      <c r="G621" s="84"/>
      <c r="H621" s="84"/>
      <c r="I621" s="84"/>
      <c r="J621" s="84"/>
      <c r="K621" s="84"/>
      <c r="L621" s="84"/>
      <c r="M621" s="84"/>
      <c r="N621" s="84"/>
      <c r="O621" s="84"/>
      <c r="P621" s="84"/>
      <c r="Q621" s="84"/>
      <c r="R621" s="84"/>
      <c r="S621" s="84"/>
      <c r="T621" s="84"/>
      <c r="U621" s="84"/>
      <c r="V621" s="84"/>
      <c r="W621" s="84"/>
      <c r="X621" s="84"/>
      <c r="Y621" s="84"/>
      <c r="Z621" s="84"/>
    </row>
    <row r="622" spans="1:26" ht="12.75" customHeight="1" x14ac:dyDescent="0.2">
      <c r="A622" s="84"/>
      <c r="B622" s="84"/>
      <c r="C622" s="84"/>
      <c r="D622" s="84"/>
      <c r="E622" s="1247"/>
      <c r="F622" s="84"/>
      <c r="G622" s="84"/>
      <c r="H622" s="84"/>
      <c r="I622" s="84"/>
      <c r="J622" s="84"/>
      <c r="K622" s="84"/>
      <c r="L622" s="84"/>
      <c r="M622" s="84"/>
      <c r="N622" s="84"/>
      <c r="O622" s="84"/>
      <c r="P622" s="84"/>
      <c r="Q622" s="84"/>
      <c r="R622" s="84"/>
      <c r="S622" s="84"/>
      <c r="T622" s="84"/>
      <c r="U622" s="84"/>
      <c r="V622" s="84"/>
      <c r="W622" s="84"/>
      <c r="X622" s="84"/>
      <c r="Y622" s="84"/>
      <c r="Z622" s="84"/>
    </row>
    <row r="623" spans="1:26" ht="12.75" customHeight="1" x14ac:dyDescent="0.2">
      <c r="A623" s="84"/>
      <c r="B623" s="84"/>
      <c r="C623" s="84"/>
      <c r="D623" s="84"/>
      <c r="E623" s="1247"/>
      <c r="F623" s="84"/>
      <c r="G623" s="84"/>
      <c r="H623" s="84"/>
      <c r="I623" s="84"/>
      <c r="J623" s="84"/>
      <c r="K623" s="84"/>
      <c r="L623" s="84"/>
      <c r="M623" s="84"/>
      <c r="N623" s="84"/>
      <c r="O623" s="84"/>
      <c r="P623" s="84"/>
      <c r="Q623" s="84"/>
      <c r="R623" s="84"/>
      <c r="S623" s="84"/>
      <c r="T623" s="84"/>
      <c r="U623" s="84"/>
      <c r="V623" s="84"/>
      <c r="W623" s="84"/>
      <c r="X623" s="84"/>
      <c r="Y623" s="84"/>
      <c r="Z623" s="84"/>
    </row>
    <row r="624" spans="1:26" ht="12.75" customHeight="1" x14ac:dyDescent="0.2">
      <c r="A624" s="84"/>
      <c r="B624" s="84"/>
      <c r="C624" s="84"/>
      <c r="D624" s="84"/>
      <c r="E624" s="1247"/>
      <c r="F624" s="84"/>
      <c r="G624" s="84"/>
      <c r="H624" s="84"/>
      <c r="I624" s="84"/>
      <c r="J624" s="84"/>
      <c r="K624" s="84"/>
      <c r="L624" s="84"/>
      <c r="M624" s="84"/>
      <c r="N624" s="84"/>
      <c r="O624" s="84"/>
      <c r="P624" s="84"/>
      <c r="Q624" s="84"/>
      <c r="R624" s="84"/>
      <c r="S624" s="84"/>
      <c r="T624" s="84"/>
      <c r="U624" s="84"/>
      <c r="V624" s="84"/>
      <c r="W624" s="84"/>
      <c r="X624" s="84"/>
      <c r="Y624" s="84"/>
      <c r="Z624" s="84"/>
    </row>
    <row r="625" spans="1:26" ht="12.75" customHeight="1" x14ac:dyDescent="0.2">
      <c r="A625" s="84"/>
      <c r="B625" s="84"/>
      <c r="C625" s="84"/>
      <c r="D625" s="84"/>
      <c r="E625" s="1247"/>
      <c r="F625" s="84"/>
      <c r="G625" s="84"/>
      <c r="H625" s="84"/>
      <c r="I625" s="84"/>
      <c r="J625" s="84"/>
      <c r="K625" s="84"/>
      <c r="L625" s="84"/>
      <c r="M625" s="84"/>
      <c r="N625" s="84"/>
      <c r="O625" s="84"/>
      <c r="P625" s="84"/>
      <c r="Q625" s="84"/>
      <c r="R625" s="84"/>
      <c r="S625" s="84"/>
      <c r="T625" s="84"/>
      <c r="U625" s="84"/>
      <c r="V625" s="84"/>
      <c r="W625" s="84"/>
      <c r="X625" s="84"/>
      <c r="Y625" s="84"/>
      <c r="Z625" s="84"/>
    </row>
    <row r="626" spans="1:26" ht="12.75" customHeight="1" x14ac:dyDescent="0.2">
      <c r="A626" s="84"/>
      <c r="B626" s="84"/>
      <c r="C626" s="84"/>
      <c r="D626" s="84"/>
      <c r="E626" s="1247"/>
      <c r="F626" s="84"/>
      <c r="G626" s="84"/>
      <c r="H626" s="84"/>
      <c r="I626" s="84"/>
      <c r="J626" s="84"/>
      <c r="K626" s="84"/>
      <c r="L626" s="84"/>
      <c r="M626" s="84"/>
      <c r="N626" s="84"/>
      <c r="O626" s="84"/>
      <c r="P626" s="84"/>
      <c r="Q626" s="84"/>
      <c r="R626" s="84"/>
      <c r="S626" s="84"/>
      <c r="T626" s="84"/>
      <c r="U626" s="84"/>
      <c r="V626" s="84"/>
      <c r="W626" s="84"/>
      <c r="X626" s="84"/>
      <c r="Y626" s="84"/>
      <c r="Z626" s="84"/>
    </row>
    <row r="627" spans="1:26" ht="12.75" customHeight="1" x14ac:dyDescent="0.2">
      <c r="A627" s="84"/>
      <c r="B627" s="84"/>
      <c r="C627" s="84"/>
      <c r="D627" s="84"/>
      <c r="E627" s="1247"/>
      <c r="F627" s="84"/>
      <c r="G627" s="84"/>
      <c r="H627" s="84"/>
      <c r="I627" s="84"/>
      <c r="J627" s="84"/>
      <c r="K627" s="84"/>
      <c r="L627" s="84"/>
      <c r="M627" s="84"/>
      <c r="N627" s="84"/>
      <c r="O627" s="84"/>
      <c r="P627" s="84"/>
      <c r="Q627" s="84"/>
      <c r="R627" s="84"/>
      <c r="S627" s="84"/>
      <c r="T627" s="84"/>
      <c r="U627" s="84"/>
      <c r="V627" s="84"/>
      <c r="W627" s="84"/>
      <c r="X627" s="84"/>
      <c r="Y627" s="84"/>
      <c r="Z627" s="84"/>
    </row>
    <row r="628" spans="1:26" ht="12.75" customHeight="1" x14ac:dyDescent="0.2">
      <c r="A628" s="84"/>
      <c r="B628" s="84"/>
      <c r="C628" s="84"/>
      <c r="D628" s="84"/>
      <c r="E628" s="1247"/>
      <c r="F628" s="84"/>
      <c r="G628" s="84"/>
      <c r="H628" s="84"/>
      <c r="I628" s="84"/>
      <c r="J628" s="84"/>
      <c r="K628" s="84"/>
      <c r="L628" s="84"/>
      <c r="M628" s="84"/>
      <c r="N628" s="84"/>
      <c r="O628" s="84"/>
      <c r="P628" s="84"/>
      <c r="Q628" s="84"/>
      <c r="R628" s="84"/>
      <c r="S628" s="84"/>
      <c r="T628" s="84"/>
      <c r="U628" s="84"/>
      <c r="V628" s="84"/>
      <c r="W628" s="84"/>
      <c r="X628" s="84"/>
      <c r="Y628" s="84"/>
      <c r="Z628" s="84"/>
    </row>
    <row r="629" spans="1:26" ht="12.75" customHeight="1" x14ac:dyDescent="0.2">
      <c r="A629" s="84"/>
      <c r="B629" s="84"/>
      <c r="C629" s="84"/>
      <c r="D629" s="84"/>
      <c r="E629" s="1247"/>
      <c r="F629" s="84"/>
      <c r="G629" s="84"/>
      <c r="H629" s="84"/>
      <c r="I629" s="84"/>
      <c r="J629" s="84"/>
      <c r="K629" s="84"/>
      <c r="L629" s="84"/>
      <c r="M629" s="84"/>
      <c r="N629" s="84"/>
      <c r="O629" s="84"/>
      <c r="P629" s="84"/>
      <c r="Q629" s="84"/>
      <c r="R629" s="84"/>
      <c r="S629" s="84"/>
      <c r="T629" s="84"/>
      <c r="U629" s="84"/>
      <c r="V629" s="84"/>
      <c r="W629" s="84"/>
      <c r="X629" s="84"/>
      <c r="Y629" s="84"/>
      <c r="Z629" s="84"/>
    </row>
    <row r="630" spans="1:26" ht="12.75" customHeight="1" x14ac:dyDescent="0.2">
      <c r="A630" s="84"/>
      <c r="B630" s="84"/>
      <c r="C630" s="84"/>
      <c r="D630" s="84"/>
      <c r="E630" s="1247"/>
      <c r="F630" s="84"/>
      <c r="G630" s="84"/>
      <c r="H630" s="84"/>
      <c r="I630" s="84"/>
      <c r="J630" s="84"/>
      <c r="K630" s="84"/>
      <c r="L630" s="84"/>
      <c r="M630" s="84"/>
      <c r="N630" s="84"/>
      <c r="O630" s="84"/>
      <c r="P630" s="84"/>
      <c r="Q630" s="84"/>
      <c r="R630" s="84"/>
      <c r="S630" s="84"/>
      <c r="T630" s="84"/>
      <c r="U630" s="84"/>
      <c r="V630" s="84"/>
      <c r="W630" s="84"/>
      <c r="X630" s="84"/>
      <c r="Y630" s="84"/>
      <c r="Z630" s="84"/>
    </row>
    <row r="631" spans="1:26" ht="12.75" customHeight="1" x14ac:dyDescent="0.2">
      <c r="A631" s="84"/>
      <c r="B631" s="84"/>
      <c r="C631" s="84"/>
      <c r="D631" s="84"/>
      <c r="E631" s="1247"/>
      <c r="F631" s="84"/>
      <c r="G631" s="84"/>
      <c r="H631" s="84"/>
      <c r="I631" s="84"/>
      <c r="J631" s="84"/>
      <c r="K631" s="84"/>
      <c r="L631" s="84"/>
      <c r="M631" s="84"/>
      <c r="N631" s="84"/>
      <c r="O631" s="84"/>
      <c r="P631" s="84"/>
      <c r="Q631" s="84"/>
      <c r="R631" s="84"/>
      <c r="S631" s="84"/>
      <c r="T631" s="84"/>
      <c r="U631" s="84"/>
      <c r="V631" s="84"/>
      <c r="W631" s="84"/>
      <c r="X631" s="84"/>
      <c r="Y631" s="84"/>
      <c r="Z631" s="84"/>
    </row>
    <row r="632" spans="1:26" ht="12.75" customHeight="1" x14ac:dyDescent="0.2">
      <c r="A632" s="84"/>
      <c r="B632" s="84"/>
      <c r="C632" s="84"/>
      <c r="D632" s="84"/>
      <c r="E632" s="1247"/>
      <c r="F632" s="84"/>
      <c r="G632" s="84"/>
      <c r="H632" s="84"/>
      <c r="I632" s="84"/>
      <c r="J632" s="84"/>
      <c r="K632" s="84"/>
      <c r="L632" s="84"/>
      <c r="M632" s="84"/>
      <c r="N632" s="84"/>
      <c r="O632" s="84"/>
      <c r="P632" s="84"/>
      <c r="Q632" s="84"/>
      <c r="R632" s="84"/>
      <c r="S632" s="84"/>
      <c r="T632" s="84"/>
      <c r="U632" s="84"/>
      <c r="V632" s="84"/>
      <c r="W632" s="84"/>
      <c r="X632" s="84"/>
      <c r="Y632" s="84"/>
      <c r="Z632" s="84"/>
    </row>
    <row r="633" spans="1:26" ht="12.75" customHeight="1" x14ac:dyDescent="0.2">
      <c r="A633" s="84"/>
      <c r="B633" s="84"/>
      <c r="C633" s="84"/>
      <c r="D633" s="84"/>
      <c r="E633" s="1247"/>
      <c r="F633" s="84"/>
      <c r="G633" s="84"/>
      <c r="H633" s="84"/>
      <c r="I633" s="84"/>
      <c r="J633" s="84"/>
      <c r="K633" s="84"/>
      <c r="L633" s="84"/>
      <c r="M633" s="84"/>
      <c r="N633" s="84"/>
      <c r="O633" s="84"/>
      <c r="P633" s="84"/>
      <c r="Q633" s="84"/>
      <c r="R633" s="84"/>
      <c r="S633" s="84"/>
      <c r="T633" s="84"/>
      <c r="U633" s="84"/>
      <c r="V633" s="84"/>
      <c r="W633" s="84"/>
      <c r="X633" s="84"/>
      <c r="Y633" s="84"/>
      <c r="Z633" s="84"/>
    </row>
    <row r="634" spans="1:26" ht="12.75" customHeight="1" x14ac:dyDescent="0.2">
      <c r="A634" s="84"/>
      <c r="B634" s="84"/>
      <c r="C634" s="84"/>
      <c r="D634" s="84"/>
      <c r="E634" s="1247"/>
      <c r="F634" s="84"/>
      <c r="G634" s="84"/>
      <c r="H634" s="84"/>
      <c r="I634" s="84"/>
      <c r="J634" s="84"/>
      <c r="K634" s="84"/>
      <c r="L634" s="84"/>
      <c r="M634" s="84"/>
      <c r="N634" s="84"/>
      <c r="O634" s="84"/>
      <c r="P634" s="84"/>
      <c r="Q634" s="84"/>
      <c r="R634" s="84"/>
      <c r="S634" s="84"/>
      <c r="T634" s="84"/>
      <c r="U634" s="84"/>
      <c r="V634" s="84"/>
      <c r="W634" s="84"/>
      <c r="X634" s="84"/>
      <c r="Y634" s="84"/>
      <c r="Z634" s="84"/>
    </row>
    <row r="635" spans="1:26" ht="12.75" customHeight="1" x14ac:dyDescent="0.2">
      <c r="A635" s="84"/>
      <c r="B635" s="84"/>
      <c r="C635" s="84"/>
      <c r="D635" s="84"/>
      <c r="E635" s="1247"/>
      <c r="F635" s="84"/>
      <c r="G635" s="84"/>
      <c r="H635" s="84"/>
      <c r="I635" s="84"/>
      <c r="J635" s="84"/>
      <c r="K635" s="84"/>
      <c r="L635" s="84"/>
      <c r="M635" s="84"/>
      <c r="N635" s="84"/>
      <c r="O635" s="84"/>
      <c r="P635" s="84"/>
      <c r="Q635" s="84"/>
      <c r="R635" s="84"/>
      <c r="S635" s="84"/>
      <c r="T635" s="84"/>
      <c r="U635" s="84"/>
      <c r="V635" s="84"/>
      <c r="W635" s="84"/>
      <c r="X635" s="84"/>
      <c r="Y635" s="84"/>
      <c r="Z635" s="84"/>
    </row>
    <row r="636" spans="1:26" ht="12.75" customHeight="1" x14ac:dyDescent="0.2">
      <c r="A636" s="84"/>
      <c r="B636" s="84"/>
      <c r="C636" s="84"/>
      <c r="D636" s="84"/>
      <c r="E636" s="1247"/>
      <c r="F636" s="84"/>
      <c r="G636" s="84"/>
      <c r="H636" s="84"/>
      <c r="I636" s="84"/>
      <c r="J636" s="84"/>
      <c r="K636" s="84"/>
      <c r="L636" s="84"/>
      <c r="M636" s="84"/>
      <c r="N636" s="84"/>
      <c r="O636" s="84"/>
      <c r="P636" s="84"/>
      <c r="Q636" s="84"/>
      <c r="R636" s="84"/>
      <c r="S636" s="84"/>
      <c r="T636" s="84"/>
      <c r="U636" s="84"/>
      <c r="V636" s="84"/>
      <c r="W636" s="84"/>
      <c r="X636" s="84"/>
      <c r="Y636" s="84"/>
      <c r="Z636" s="84"/>
    </row>
    <row r="637" spans="1:26" ht="12.75" customHeight="1" x14ac:dyDescent="0.2">
      <c r="A637" s="84"/>
      <c r="B637" s="84"/>
      <c r="C637" s="84"/>
      <c r="D637" s="84"/>
      <c r="E637" s="1247"/>
      <c r="F637" s="84"/>
      <c r="G637" s="84"/>
      <c r="H637" s="84"/>
      <c r="I637" s="84"/>
      <c r="J637" s="84"/>
      <c r="K637" s="84"/>
      <c r="L637" s="84"/>
      <c r="M637" s="84"/>
      <c r="N637" s="84"/>
      <c r="O637" s="84"/>
      <c r="P637" s="84"/>
      <c r="Q637" s="84"/>
      <c r="R637" s="84"/>
      <c r="S637" s="84"/>
      <c r="T637" s="84"/>
      <c r="U637" s="84"/>
      <c r="V637" s="84"/>
      <c r="W637" s="84"/>
      <c r="X637" s="84"/>
      <c r="Y637" s="84"/>
      <c r="Z637" s="84"/>
    </row>
    <row r="638" spans="1:26" ht="12.75" customHeight="1" x14ac:dyDescent="0.2">
      <c r="A638" s="84"/>
      <c r="B638" s="84"/>
      <c r="C638" s="84"/>
      <c r="D638" s="84"/>
      <c r="E638" s="1247"/>
      <c r="F638" s="84"/>
      <c r="G638" s="84"/>
      <c r="H638" s="84"/>
      <c r="I638" s="84"/>
      <c r="J638" s="84"/>
      <c r="K638" s="84"/>
      <c r="L638" s="84"/>
      <c r="M638" s="84"/>
      <c r="N638" s="84"/>
      <c r="O638" s="84"/>
      <c r="P638" s="84"/>
      <c r="Q638" s="84"/>
      <c r="R638" s="84"/>
      <c r="S638" s="84"/>
      <c r="T638" s="84"/>
      <c r="U638" s="84"/>
      <c r="V638" s="84"/>
      <c r="W638" s="84"/>
      <c r="X638" s="84"/>
      <c r="Y638" s="84"/>
      <c r="Z638" s="84"/>
    </row>
    <row r="639" spans="1:26" ht="12.75" customHeight="1" x14ac:dyDescent="0.2">
      <c r="A639" s="84"/>
      <c r="B639" s="84"/>
      <c r="C639" s="84"/>
      <c r="D639" s="84"/>
      <c r="E639" s="1247"/>
      <c r="F639" s="84"/>
      <c r="G639" s="84"/>
      <c r="H639" s="84"/>
      <c r="I639" s="84"/>
      <c r="J639" s="84"/>
      <c r="K639" s="84"/>
      <c r="L639" s="84"/>
      <c r="M639" s="84"/>
      <c r="N639" s="84"/>
      <c r="O639" s="84"/>
      <c r="P639" s="84"/>
      <c r="Q639" s="84"/>
      <c r="R639" s="84"/>
      <c r="S639" s="84"/>
      <c r="T639" s="84"/>
      <c r="U639" s="84"/>
      <c r="V639" s="84"/>
      <c r="W639" s="84"/>
      <c r="X639" s="84"/>
      <c r="Y639" s="84"/>
      <c r="Z639" s="84"/>
    </row>
    <row r="640" spans="1:26" ht="12.75" customHeight="1" x14ac:dyDescent="0.2">
      <c r="A640" s="84"/>
      <c r="B640" s="84"/>
      <c r="C640" s="84"/>
      <c r="D640" s="84"/>
      <c r="E640" s="1247"/>
      <c r="F640" s="84"/>
      <c r="G640" s="84"/>
      <c r="H640" s="84"/>
      <c r="I640" s="84"/>
      <c r="J640" s="84"/>
      <c r="K640" s="84"/>
      <c r="L640" s="84"/>
      <c r="M640" s="84"/>
      <c r="N640" s="84"/>
      <c r="O640" s="84"/>
      <c r="P640" s="84"/>
      <c r="Q640" s="84"/>
      <c r="R640" s="84"/>
      <c r="S640" s="84"/>
      <c r="T640" s="84"/>
      <c r="U640" s="84"/>
      <c r="V640" s="84"/>
      <c r="W640" s="84"/>
      <c r="X640" s="84"/>
      <c r="Y640" s="84"/>
      <c r="Z640" s="84"/>
    </row>
    <row r="641" spans="1:26" ht="12.75" customHeight="1" x14ac:dyDescent="0.2">
      <c r="A641" s="84"/>
      <c r="B641" s="84"/>
      <c r="C641" s="84"/>
      <c r="D641" s="84"/>
      <c r="E641" s="1247"/>
      <c r="F641" s="84"/>
      <c r="G641" s="84"/>
      <c r="H641" s="84"/>
      <c r="I641" s="84"/>
      <c r="J641" s="84"/>
      <c r="K641" s="84"/>
      <c r="L641" s="84"/>
      <c r="M641" s="84"/>
      <c r="N641" s="84"/>
      <c r="O641" s="84"/>
      <c r="P641" s="84"/>
      <c r="Q641" s="84"/>
      <c r="R641" s="84"/>
      <c r="S641" s="84"/>
      <c r="T641" s="84"/>
      <c r="U641" s="84"/>
      <c r="V641" s="84"/>
      <c r="W641" s="84"/>
      <c r="X641" s="84"/>
      <c r="Y641" s="84"/>
      <c r="Z641" s="84"/>
    </row>
    <row r="642" spans="1:26" ht="12.75" customHeight="1" x14ac:dyDescent="0.2">
      <c r="A642" s="84"/>
      <c r="B642" s="84"/>
      <c r="C642" s="84"/>
      <c r="D642" s="84"/>
      <c r="E642" s="1247"/>
      <c r="F642" s="84"/>
      <c r="G642" s="84"/>
      <c r="H642" s="84"/>
      <c r="I642" s="84"/>
      <c r="J642" s="84"/>
      <c r="K642" s="84"/>
      <c r="L642" s="84"/>
      <c r="M642" s="84"/>
      <c r="N642" s="84"/>
      <c r="O642" s="84"/>
      <c r="P642" s="84"/>
      <c r="Q642" s="84"/>
      <c r="R642" s="84"/>
      <c r="S642" s="84"/>
      <c r="T642" s="84"/>
      <c r="U642" s="84"/>
      <c r="V642" s="84"/>
      <c r="W642" s="84"/>
      <c r="X642" s="84"/>
      <c r="Y642" s="84"/>
      <c r="Z642" s="84"/>
    </row>
    <row r="643" spans="1:26" ht="12.75" customHeight="1" x14ac:dyDescent="0.2">
      <c r="A643" s="84"/>
      <c r="B643" s="84"/>
      <c r="C643" s="84"/>
      <c r="D643" s="84"/>
      <c r="E643" s="1247"/>
      <c r="F643" s="84"/>
      <c r="G643" s="84"/>
      <c r="H643" s="84"/>
      <c r="I643" s="84"/>
      <c r="J643" s="84"/>
      <c r="K643" s="84"/>
      <c r="L643" s="84"/>
      <c r="M643" s="84"/>
      <c r="N643" s="84"/>
      <c r="O643" s="84"/>
      <c r="P643" s="84"/>
      <c r="Q643" s="84"/>
      <c r="R643" s="84"/>
      <c r="S643" s="84"/>
      <c r="T643" s="84"/>
      <c r="U643" s="84"/>
      <c r="V643" s="84"/>
      <c r="W643" s="84"/>
      <c r="X643" s="84"/>
      <c r="Y643" s="84"/>
      <c r="Z643" s="84"/>
    </row>
    <row r="644" spans="1:26" ht="12.75" customHeight="1" x14ac:dyDescent="0.2">
      <c r="A644" s="84"/>
      <c r="B644" s="84"/>
      <c r="C644" s="84"/>
      <c r="D644" s="84"/>
      <c r="E644" s="1247"/>
      <c r="F644" s="84"/>
      <c r="G644" s="84"/>
      <c r="H644" s="84"/>
      <c r="I644" s="84"/>
      <c r="J644" s="84"/>
      <c r="K644" s="84"/>
      <c r="L644" s="84"/>
      <c r="M644" s="84"/>
      <c r="N644" s="84"/>
      <c r="O644" s="84"/>
      <c r="P644" s="84"/>
      <c r="Q644" s="84"/>
      <c r="R644" s="84"/>
      <c r="S644" s="84"/>
      <c r="T644" s="84"/>
      <c r="U644" s="84"/>
      <c r="V644" s="84"/>
      <c r="W644" s="84"/>
      <c r="X644" s="84"/>
      <c r="Y644" s="84"/>
      <c r="Z644" s="84"/>
    </row>
    <row r="645" spans="1:26" ht="12.75" customHeight="1" x14ac:dyDescent="0.2">
      <c r="A645" s="84"/>
      <c r="B645" s="84"/>
      <c r="C645" s="84"/>
      <c r="D645" s="84"/>
      <c r="E645" s="1247"/>
      <c r="F645" s="84"/>
      <c r="G645" s="84"/>
      <c r="H645" s="84"/>
      <c r="I645" s="84"/>
      <c r="J645" s="84"/>
      <c r="K645" s="84"/>
      <c r="L645" s="84"/>
      <c r="M645" s="84"/>
      <c r="N645" s="84"/>
      <c r="O645" s="84"/>
      <c r="P645" s="84"/>
      <c r="Q645" s="84"/>
      <c r="R645" s="84"/>
      <c r="S645" s="84"/>
      <c r="T645" s="84"/>
      <c r="U645" s="84"/>
      <c r="V645" s="84"/>
      <c r="W645" s="84"/>
      <c r="X645" s="84"/>
      <c r="Y645" s="84"/>
      <c r="Z645" s="84"/>
    </row>
    <row r="646" spans="1:26" ht="12.75" customHeight="1" x14ac:dyDescent="0.2">
      <c r="A646" s="84"/>
      <c r="B646" s="84"/>
      <c r="C646" s="84"/>
      <c r="D646" s="84"/>
      <c r="E646" s="1247"/>
      <c r="F646" s="84"/>
      <c r="G646" s="84"/>
      <c r="H646" s="84"/>
      <c r="I646" s="84"/>
      <c r="J646" s="84"/>
      <c r="K646" s="84"/>
      <c r="L646" s="84"/>
      <c r="M646" s="84"/>
      <c r="N646" s="84"/>
      <c r="O646" s="84"/>
      <c r="P646" s="84"/>
      <c r="Q646" s="84"/>
      <c r="R646" s="84"/>
      <c r="S646" s="84"/>
      <c r="T646" s="84"/>
      <c r="U646" s="84"/>
      <c r="V646" s="84"/>
      <c r="W646" s="84"/>
      <c r="X646" s="84"/>
      <c r="Y646" s="84"/>
      <c r="Z646" s="84"/>
    </row>
    <row r="647" spans="1:26" ht="12.75" customHeight="1" x14ac:dyDescent="0.2">
      <c r="A647" s="84"/>
      <c r="B647" s="84"/>
      <c r="C647" s="84"/>
      <c r="D647" s="84"/>
      <c r="E647" s="1247"/>
      <c r="F647" s="84"/>
      <c r="G647" s="84"/>
      <c r="H647" s="84"/>
      <c r="I647" s="84"/>
      <c r="J647" s="84"/>
      <c r="K647" s="84"/>
      <c r="L647" s="84"/>
      <c r="M647" s="84"/>
      <c r="N647" s="84"/>
      <c r="O647" s="84"/>
      <c r="P647" s="84"/>
      <c r="Q647" s="84"/>
      <c r="R647" s="84"/>
      <c r="S647" s="84"/>
      <c r="T647" s="84"/>
      <c r="U647" s="84"/>
      <c r="V647" s="84"/>
      <c r="W647" s="84"/>
      <c r="X647" s="84"/>
      <c r="Y647" s="84"/>
      <c r="Z647" s="84"/>
    </row>
    <row r="648" spans="1:26" ht="12.75" customHeight="1" x14ac:dyDescent="0.2">
      <c r="A648" s="84"/>
      <c r="B648" s="84"/>
      <c r="C648" s="84"/>
      <c r="D648" s="84"/>
      <c r="E648" s="1247"/>
      <c r="F648" s="84"/>
      <c r="G648" s="84"/>
      <c r="H648" s="84"/>
      <c r="I648" s="84"/>
      <c r="J648" s="84"/>
      <c r="K648" s="84"/>
      <c r="L648" s="84"/>
      <c r="M648" s="84"/>
      <c r="N648" s="84"/>
      <c r="O648" s="84"/>
      <c r="P648" s="84"/>
      <c r="Q648" s="84"/>
      <c r="R648" s="84"/>
      <c r="S648" s="84"/>
      <c r="T648" s="84"/>
      <c r="U648" s="84"/>
      <c r="V648" s="84"/>
      <c r="W648" s="84"/>
      <c r="X648" s="84"/>
      <c r="Y648" s="84"/>
      <c r="Z648" s="84"/>
    </row>
    <row r="649" spans="1:26" ht="12.75" customHeight="1" x14ac:dyDescent="0.2">
      <c r="A649" s="84"/>
      <c r="B649" s="84"/>
      <c r="C649" s="84"/>
      <c r="D649" s="84"/>
      <c r="E649" s="1247"/>
      <c r="F649" s="84"/>
      <c r="G649" s="84"/>
      <c r="H649" s="84"/>
      <c r="I649" s="84"/>
      <c r="J649" s="84"/>
      <c r="K649" s="84"/>
      <c r="L649" s="84"/>
      <c r="M649" s="84"/>
      <c r="N649" s="84"/>
      <c r="O649" s="84"/>
      <c r="P649" s="84"/>
      <c r="Q649" s="84"/>
      <c r="R649" s="84"/>
      <c r="S649" s="84"/>
      <c r="T649" s="84"/>
      <c r="U649" s="84"/>
      <c r="V649" s="84"/>
      <c r="W649" s="84"/>
      <c r="X649" s="84"/>
      <c r="Y649" s="84"/>
      <c r="Z649" s="84"/>
    </row>
    <row r="650" spans="1:26" ht="12.75" customHeight="1" x14ac:dyDescent="0.2">
      <c r="A650" s="84"/>
      <c r="B650" s="84"/>
      <c r="C650" s="84"/>
      <c r="D650" s="84"/>
      <c r="E650" s="1247"/>
      <c r="F650" s="84"/>
      <c r="G650" s="84"/>
      <c r="H650" s="84"/>
      <c r="I650" s="84"/>
      <c r="J650" s="84"/>
      <c r="K650" s="84"/>
      <c r="L650" s="84"/>
      <c r="M650" s="84"/>
      <c r="N650" s="84"/>
      <c r="O650" s="84"/>
      <c r="P650" s="84"/>
      <c r="Q650" s="84"/>
      <c r="R650" s="84"/>
      <c r="S650" s="84"/>
      <c r="T650" s="84"/>
      <c r="U650" s="84"/>
      <c r="V650" s="84"/>
      <c r="W650" s="84"/>
      <c r="X650" s="84"/>
      <c r="Y650" s="84"/>
      <c r="Z650" s="84"/>
    </row>
    <row r="651" spans="1:26" ht="12.75" customHeight="1" x14ac:dyDescent="0.2">
      <c r="A651" s="84"/>
      <c r="B651" s="84"/>
      <c r="C651" s="84"/>
      <c r="D651" s="84"/>
      <c r="E651" s="1247"/>
      <c r="F651" s="84"/>
      <c r="G651" s="84"/>
      <c r="H651" s="84"/>
      <c r="I651" s="84"/>
      <c r="J651" s="84"/>
      <c r="K651" s="84"/>
      <c r="L651" s="84"/>
      <c r="M651" s="84"/>
      <c r="N651" s="84"/>
      <c r="O651" s="84"/>
      <c r="P651" s="84"/>
      <c r="Q651" s="84"/>
      <c r="R651" s="84"/>
      <c r="S651" s="84"/>
      <c r="T651" s="84"/>
      <c r="U651" s="84"/>
      <c r="V651" s="84"/>
      <c r="W651" s="84"/>
      <c r="X651" s="84"/>
      <c r="Y651" s="84"/>
      <c r="Z651" s="84"/>
    </row>
    <row r="652" spans="1:26" ht="12.75" customHeight="1" x14ac:dyDescent="0.2">
      <c r="A652" s="84"/>
      <c r="B652" s="84"/>
      <c r="C652" s="84"/>
      <c r="D652" s="84"/>
      <c r="E652" s="1247"/>
      <c r="F652" s="84"/>
      <c r="G652" s="84"/>
      <c r="H652" s="84"/>
      <c r="I652" s="84"/>
      <c r="J652" s="84"/>
      <c r="K652" s="84"/>
      <c r="L652" s="84"/>
      <c r="M652" s="84"/>
      <c r="N652" s="84"/>
      <c r="O652" s="84"/>
      <c r="P652" s="84"/>
      <c r="Q652" s="84"/>
      <c r="R652" s="84"/>
      <c r="S652" s="84"/>
      <c r="T652" s="84"/>
      <c r="U652" s="84"/>
      <c r="V652" s="84"/>
      <c r="W652" s="84"/>
      <c r="X652" s="84"/>
      <c r="Y652" s="84"/>
      <c r="Z652" s="84"/>
    </row>
    <row r="653" spans="1:26" ht="12.75" customHeight="1" x14ac:dyDescent="0.2">
      <c r="A653" s="84"/>
      <c r="B653" s="84"/>
      <c r="C653" s="84"/>
      <c r="D653" s="84"/>
      <c r="E653" s="1247"/>
      <c r="F653" s="84"/>
      <c r="G653" s="84"/>
      <c r="H653" s="84"/>
      <c r="I653" s="84"/>
      <c r="J653" s="84"/>
      <c r="K653" s="84"/>
      <c r="L653" s="84"/>
      <c r="M653" s="84"/>
      <c r="N653" s="84"/>
      <c r="O653" s="84"/>
      <c r="P653" s="84"/>
      <c r="Q653" s="84"/>
      <c r="R653" s="84"/>
      <c r="S653" s="84"/>
      <c r="T653" s="84"/>
      <c r="U653" s="84"/>
      <c r="V653" s="84"/>
      <c r="W653" s="84"/>
      <c r="X653" s="84"/>
      <c r="Y653" s="84"/>
      <c r="Z653" s="84"/>
    </row>
    <row r="654" spans="1:26" ht="12.75" customHeight="1" x14ac:dyDescent="0.2">
      <c r="A654" s="84"/>
      <c r="B654" s="84"/>
      <c r="C654" s="84"/>
      <c r="D654" s="84"/>
      <c r="E654" s="1247"/>
      <c r="F654" s="84"/>
      <c r="G654" s="84"/>
      <c r="H654" s="84"/>
      <c r="I654" s="84"/>
      <c r="J654" s="84"/>
      <c r="K654" s="84"/>
      <c r="L654" s="84"/>
      <c r="M654" s="84"/>
      <c r="N654" s="84"/>
      <c r="O654" s="84"/>
      <c r="P654" s="84"/>
      <c r="Q654" s="84"/>
      <c r="R654" s="84"/>
      <c r="S654" s="84"/>
      <c r="T654" s="84"/>
      <c r="U654" s="84"/>
      <c r="V654" s="84"/>
      <c r="W654" s="84"/>
      <c r="X654" s="84"/>
      <c r="Y654" s="84"/>
      <c r="Z654" s="84"/>
    </row>
    <row r="655" spans="1:26" ht="12.75" customHeight="1" x14ac:dyDescent="0.2">
      <c r="A655" s="84"/>
      <c r="B655" s="84"/>
      <c r="C655" s="84"/>
      <c r="D655" s="84"/>
      <c r="E655" s="1247"/>
      <c r="F655" s="84"/>
      <c r="G655" s="84"/>
      <c r="H655" s="84"/>
      <c r="I655" s="84"/>
      <c r="J655" s="84"/>
      <c r="K655" s="84"/>
      <c r="L655" s="84"/>
      <c r="M655" s="84"/>
      <c r="N655" s="84"/>
      <c r="O655" s="84"/>
      <c r="P655" s="84"/>
      <c r="Q655" s="84"/>
      <c r="R655" s="84"/>
      <c r="S655" s="84"/>
      <c r="T655" s="84"/>
      <c r="U655" s="84"/>
      <c r="V655" s="84"/>
      <c r="W655" s="84"/>
      <c r="X655" s="84"/>
      <c r="Y655" s="84"/>
      <c r="Z655" s="84"/>
    </row>
    <row r="656" spans="1:26" ht="12.75" customHeight="1" x14ac:dyDescent="0.2">
      <c r="A656" s="84"/>
      <c r="B656" s="84"/>
      <c r="C656" s="84"/>
      <c r="D656" s="84"/>
      <c r="E656" s="1247"/>
      <c r="F656" s="84"/>
      <c r="G656" s="84"/>
      <c r="H656" s="84"/>
      <c r="I656" s="84"/>
      <c r="J656" s="84"/>
      <c r="K656" s="84"/>
      <c r="L656" s="84"/>
      <c r="M656" s="84"/>
      <c r="N656" s="84"/>
      <c r="O656" s="84"/>
      <c r="P656" s="84"/>
      <c r="Q656" s="84"/>
      <c r="R656" s="84"/>
      <c r="S656" s="84"/>
      <c r="T656" s="84"/>
      <c r="U656" s="84"/>
      <c r="V656" s="84"/>
      <c r="W656" s="84"/>
      <c r="X656" s="84"/>
      <c r="Y656" s="84"/>
      <c r="Z656" s="84"/>
    </row>
    <row r="657" spans="1:26" ht="12.75" customHeight="1" x14ac:dyDescent="0.2">
      <c r="A657" s="84"/>
      <c r="B657" s="84"/>
      <c r="C657" s="84"/>
      <c r="D657" s="84"/>
      <c r="E657" s="1247"/>
      <c r="F657" s="84"/>
      <c r="G657" s="84"/>
      <c r="H657" s="84"/>
      <c r="I657" s="84"/>
      <c r="J657" s="84"/>
      <c r="K657" s="84"/>
      <c r="L657" s="84"/>
      <c r="M657" s="84"/>
      <c r="N657" s="84"/>
      <c r="O657" s="84"/>
      <c r="P657" s="84"/>
      <c r="Q657" s="84"/>
      <c r="R657" s="84"/>
      <c r="S657" s="84"/>
      <c r="T657" s="84"/>
      <c r="U657" s="84"/>
      <c r="V657" s="84"/>
      <c r="W657" s="84"/>
      <c r="X657" s="84"/>
      <c r="Y657" s="84"/>
      <c r="Z657" s="84"/>
    </row>
    <row r="658" spans="1:26" ht="12.75" customHeight="1" x14ac:dyDescent="0.2">
      <c r="A658" s="84"/>
      <c r="B658" s="84"/>
      <c r="C658" s="84"/>
      <c r="D658" s="84"/>
      <c r="E658" s="1247"/>
      <c r="F658" s="84"/>
      <c r="G658" s="84"/>
      <c r="H658" s="84"/>
      <c r="I658" s="84"/>
      <c r="J658" s="84"/>
      <c r="K658" s="84"/>
      <c r="L658" s="84"/>
      <c r="M658" s="84"/>
      <c r="N658" s="84"/>
      <c r="O658" s="84"/>
      <c r="P658" s="84"/>
      <c r="Q658" s="84"/>
      <c r="R658" s="84"/>
      <c r="S658" s="84"/>
      <c r="T658" s="84"/>
      <c r="U658" s="84"/>
      <c r="V658" s="84"/>
      <c r="W658" s="84"/>
      <c r="X658" s="84"/>
      <c r="Y658" s="84"/>
      <c r="Z658" s="84"/>
    </row>
    <row r="659" spans="1:26" ht="12.75" customHeight="1" x14ac:dyDescent="0.2">
      <c r="A659" s="84"/>
      <c r="B659" s="84"/>
      <c r="C659" s="84"/>
      <c r="D659" s="84"/>
      <c r="E659" s="1247"/>
      <c r="F659" s="84"/>
      <c r="G659" s="84"/>
      <c r="H659" s="84"/>
      <c r="I659" s="84"/>
      <c r="J659" s="84"/>
      <c r="K659" s="84"/>
      <c r="L659" s="84"/>
      <c r="M659" s="84"/>
      <c r="N659" s="84"/>
      <c r="O659" s="84"/>
      <c r="P659" s="84"/>
      <c r="Q659" s="84"/>
      <c r="R659" s="84"/>
      <c r="S659" s="84"/>
      <c r="T659" s="84"/>
      <c r="U659" s="84"/>
      <c r="V659" s="84"/>
      <c r="W659" s="84"/>
      <c r="X659" s="84"/>
      <c r="Y659" s="84"/>
      <c r="Z659" s="84"/>
    </row>
    <row r="660" spans="1:26" ht="12.75" customHeight="1" x14ac:dyDescent="0.2">
      <c r="A660" s="84"/>
      <c r="B660" s="84"/>
      <c r="C660" s="84"/>
      <c r="D660" s="84"/>
      <c r="E660" s="1247"/>
      <c r="F660" s="84"/>
      <c r="G660" s="84"/>
      <c r="H660" s="84"/>
      <c r="I660" s="84"/>
      <c r="J660" s="84"/>
      <c r="K660" s="84"/>
      <c r="L660" s="84"/>
      <c r="M660" s="84"/>
      <c r="N660" s="84"/>
      <c r="O660" s="84"/>
      <c r="P660" s="84"/>
      <c r="Q660" s="84"/>
      <c r="R660" s="84"/>
      <c r="S660" s="84"/>
      <c r="T660" s="84"/>
      <c r="U660" s="84"/>
      <c r="V660" s="84"/>
      <c r="W660" s="84"/>
      <c r="X660" s="84"/>
      <c r="Y660" s="84"/>
      <c r="Z660" s="84"/>
    </row>
    <row r="661" spans="1:26" ht="12.75" customHeight="1" x14ac:dyDescent="0.2">
      <c r="A661" s="84"/>
      <c r="B661" s="84"/>
      <c r="C661" s="84"/>
      <c r="D661" s="84"/>
      <c r="E661" s="1247"/>
      <c r="F661" s="84"/>
      <c r="G661" s="84"/>
      <c r="H661" s="84"/>
      <c r="I661" s="84"/>
      <c r="J661" s="84"/>
      <c r="K661" s="84"/>
      <c r="L661" s="84"/>
      <c r="M661" s="84"/>
      <c r="N661" s="84"/>
      <c r="O661" s="84"/>
      <c r="P661" s="84"/>
      <c r="Q661" s="84"/>
      <c r="R661" s="84"/>
      <c r="S661" s="84"/>
      <c r="T661" s="84"/>
      <c r="U661" s="84"/>
      <c r="V661" s="84"/>
      <c r="W661" s="84"/>
      <c r="X661" s="84"/>
      <c r="Y661" s="84"/>
      <c r="Z661" s="84"/>
    </row>
    <row r="662" spans="1:26" ht="12.75" customHeight="1" x14ac:dyDescent="0.2">
      <c r="A662" s="84"/>
      <c r="B662" s="84"/>
      <c r="C662" s="84"/>
      <c r="D662" s="84"/>
      <c r="E662" s="1247"/>
      <c r="F662" s="84"/>
      <c r="G662" s="84"/>
      <c r="H662" s="84"/>
      <c r="I662" s="84"/>
      <c r="J662" s="84"/>
      <c r="K662" s="84"/>
      <c r="L662" s="84"/>
      <c r="M662" s="84"/>
      <c r="N662" s="84"/>
      <c r="O662" s="84"/>
      <c r="P662" s="84"/>
      <c r="Q662" s="84"/>
      <c r="R662" s="84"/>
      <c r="S662" s="84"/>
      <c r="T662" s="84"/>
      <c r="U662" s="84"/>
      <c r="V662" s="84"/>
      <c r="W662" s="84"/>
      <c r="X662" s="84"/>
      <c r="Y662" s="84"/>
      <c r="Z662" s="84"/>
    </row>
    <row r="663" spans="1:26" ht="12.75" customHeight="1" x14ac:dyDescent="0.2">
      <c r="A663" s="84"/>
      <c r="B663" s="84"/>
      <c r="C663" s="84"/>
      <c r="D663" s="84"/>
      <c r="E663" s="1247"/>
      <c r="F663" s="84"/>
      <c r="G663" s="84"/>
      <c r="H663" s="84"/>
      <c r="I663" s="84"/>
      <c r="J663" s="84"/>
      <c r="K663" s="84"/>
      <c r="L663" s="84"/>
      <c r="M663" s="84"/>
      <c r="N663" s="84"/>
      <c r="O663" s="84"/>
      <c r="P663" s="84"/>
      <c r="Q663" s="84"/>
      <c r="R663" s="84"/>
      <c r="S663" s="84"/>
      <c r="T663" s="84"/>
      <c r="U663" s="84"/>
      <c r="V663" s="84"/>
      <c r="W663" s="84"/>
      <c r="X663" s="84"/>
      <c r="Y663" s="84"/>
      <c r="Z663" s="84"/>
    </row>
    <row r="664" spans="1:26" ht="12.75" customHeight="1" x14ac:dyDescent="0.2">
      <c r="A664" s="84"/>
      <c r="B664" s="84"/>
      <c r="C664" s="84"/>
      <c r="D664" s="84"/>
      <c r="E664" s="1247"/>
      <c r="F664" s="84"/>
      <c r="G664" s="84"/>
      <c r="H664" s="84"/>
      <c r="I664" s="84"/>
      <c r="J664" s="84"/>
      <c r="K664" s="84"/>
      <c r="L664" s="84"/>
      <c r="M664" s="84"/>
      <c r="N664" s="84"/>
      <c r="O664" s="84"/>
      <c r="P664" s="84"/>
      <c r="Q664" s="84"/>
      <c r="R664" s="84"/>
      <c r="S664" s="84"/>
      <c r="T664" s="84"/>
      <c r="U664" s="84"/>
      <c r="V664" s="84"/>
      <c r="W664" s="84"/>
      <c r="X664" s="84"/>
      <c r="Y664" s="84"/>
      <c r="Z664" s="84"/>
    </row>
    <row r="665" spans="1:26" ht="12.75" customHeight="1" x14ac:dyDescent="0.2">
      <c r="A665" s="84"/>
      <c r="B665" s="84"/>
      <c r="C665" s="84"/>
      <c r="D665" s="84"/>
      <c r="E665" s="1247"/>
      <c r="F665" s="84"/>
      <c r="G665" s="84"/>
      <c r="H665" s="84"/>
      <c r="I665" s="84"/>
      <c r="J665" s="84"/>
      <c r="K665" s="84"/>
      <c r="L665" s="84"/>
      <c r="M665" s="84"/>
      <c r="N665" s="84"/>
      <c r="O665" s="84"/>
      <c r="P665" s="84"/>
      <c r="Q665" s="84"/>
      <c r="R665" s="84"/>
      <c r="S665" s="84"/>
      <c r="T665" s="84"/>
      <c r="U665" s="84"/>
      <c r="V665" s="84"/>
      <c r="W665" s="84"/>
      <c r="X665" s="84"/>
      <c r="Y665" s="84"/>
      <c r="Z665" s="84"/>
    </row>
    <row r="666" spans="1:26" ht="12.75" customHeight="1" x14ac:dyDescent="0.2">
      <c r="A666" s="84"/>
      <c r="B666" s="84"/>
      <c r="C666" s="84"/>
      <c r="D666" s="84"/>
      <c r="E666" s="1247"/>
      <c r="F666" s="84"/>
      <c r="G666" s="84"/>
      <c r="H666" s="84"/>
      <c r="I666" s="84"/>
      <c r="J666" s="84"/>
      <c r="K666" s="84"/>
      <c r="L666" s="84"/>
      <c r="M666" s="84"/>
      <c r="N666" s="84"/>
      <c r="O666" s="84"/>
      <c r="P666" s="84"/>
      <c r="Q666" s="84"/>
      <c r="R666" s="84"/>
      <c r="S666" s="84"/>
      <c r="T666" s="84"/>
      <c r="U666" s="84"/>
      <c r="V666" s="84"/>
      <c r="W666" s="84"/>
      <c r="X666" s="84"/>
      <c r="Y666" s="84"/>
      <c r="Z666" s="84"/>
    </row>
    <row r="667" spans="1:26" ht="12.75" customHeight="1" x14ac:dyDescent="0.2">
      <c r="A667" s="84"/>
      <c r="B667" s="84"/>
      <c r="C667" s="84"/>
      <c r="D667" s="84"/>
      <c r="E667" s="1247"/>
      <c r="F667" s="84"/>
      <c r="G667" s="84"/>
      <c r="H667" s="84"/>
      <c r="I667" s="84"/>
      <c r="J667" s="84"/>
      <c r="K667" s="84"/>
      <c r="L667" s="84"/>
      <c r="M667" s="84"/>
      <c r="N667" s="84"/>
      <c r="O667" s="84"/>
      <c r="P667" s="84"/>
      <c r="Q667" s="84"/>
      <c r="R667" s="84"/>
      <c r="S667" s="84"/>
      <c r="T667" s="84"/>
      <c r="U667" s="84"/>
      <c r="V667" s="84"/>
      <c r="W667" s="84"/>
      <c r="X667" s="84"/>
      <c r="Y667" s="84"/>
      <c r="Z667" s="84"/>
    </row>
    <row r="668" spans="1:26" ht="12.75" customHeight="1" x14ac:dyDescent="0.2">
      <c r="A668" s="84"/>
      <c r="B668" s="84"/>
      <c r="C668" s="84"/>
      <c r="D668" s="84"/>
      <c r="E668" s="1247"/>
      <c r="F668" s="84"/>
      <c r="G668" s="84"/>
      <c r="H668" s="84"/>
      <c r="I668" s="84"/>
      <c r="J668" s="84"/>
      <c r="K668" s="84"/>
      <c r="L668" s="84"/>
      <c r="M668" s="84"/>
      <c r="N668" s="84"/>
      <c r="O668" s="84"/>
      <c r="P668" s="84"/>
      <c r="Q668" s="84"/>
      <c r="R668" s="84"/>
      <c r="S668" s="84"/>
      <c r="T668" s="84"/>
      <c r="U668" s="84"/>
      <c r="V668" s="84"/>
      <c r="W668" s="84"/>
      <c r="X668" s="84"/>
      <c r="Y668" s="84"/>
      <c r="Z668" s="84"/>
    </row>
    <row r="669" spans="1:26" ht="12.75" customHeight="1" x14ac:dyDescent="0.2">
      <c r="A669" s="84"/>
      <c r="B669" s="84"/>
      <c r="C669" s="84"/>
      <c r="D669" s="84"/>
      <c r="E669" s="1247"/>
      <c r="F669" s="84"/>
      <c r="G669" s="84"/>
      <c r="H669" s="84"/>
      <c r="I669" s="84"/>
      <c r="J669" s="84"/>
      <c r="K669" s="84"/>
      <c r="L669" s="84"/>
      <c r="M669" s="84"/>
      <c r="N669" s="84"/>
      <c r="O669" s="84"/>
      <c r="P669" s="84"/>
      <c r="Q669" s="84"/>
      <c r="R669" s="84"/>
      <c r="S669" s="84"/>
      <c r="T669" s="84"/>
      <c r="U669" s="84"/>
      <c r="V669" s="84"/>
      <c r="W669" s="84"/>
      <c r="X669" s="84"/>
      <c r="Y669" s="84"/>
      <c r="Z669" s="84"/>
    </row>
    <row r="670" spans="1:26" ht="12.75" customHeight="1" x14ac:dyDescent="0.2">
      <c r="A670" s="84"/>
      <c r="B670" s="84"/>
      <c r="C670" s="84"/>
      <c r="D670" s="84"/>
      <c r="E670" s="1247"/>
      <c r="F670" s="84"/>
      <c r="G670" s="84"/>
      <c r="H670" s="84"/>
      <c r="I670" s="84"/>
      <c r="J670" s="84"/>
      <c r="K670" s="84"/>
      <c r="L670" s="84"/>
      <c r="M670" s="84"/>
      <c r="N670" s="84"/>
      <c r="O670" s="84"/>
      <c r="P670" s="84"/>
      <c r="Q670" s="84"/>
      <c r="R670" s="84"/>
      <c r="S670" s="84"/>
      <c r="T670" s="84"/>
      <c r="U670" s="84"/>
      <c r="V670" s="84"/>
      <c r="W670" s="84"/>
      <c r="X670" s="84"/>
      <c r="Y670" s="84"/>
      <c r="Z670" s="84"/>
    </row>
    <row r="671" spans="1:26" ht="12.75" customHeight="1" x14ac:dyDescent="0.2">
      <c r="A671" s="84"/>
      <c r="B671" s="84"/>
      <c r="C671" s="84"/>
      <c r="D671" s="84"/>
      <c r="E671" s="1247"/>
      <c r="F671" s="84"/>
      <c r="G671" s="84"/>
      <c r="H671" s="84"/>
      <c r="I671" s="84"/>
      <c r="J671" s="84"/>
      <c r="K671" s="84"/>
      <c r="L671" s="84"/>
      <c r="M671" s="84"/>
      <c r="N671" s="84"/>
      <c r="O671" s="84"/>
      <c r="P671" s="84"/>
      <c r="Q671" s="84"/>
      <c r="R671" s="84"/>
      <c r="S671" s="84"/>
      <c r="T671" s="84"/>
      <c r="U671" s="84"/>
      <c r="V671" s="84"/>
      <c r="W671" s="84"/>
      <c r="X671" s="84"/>
      <c r="Y671" s="84"/>
      <c r="Z671" s="84"/>
    </row>
    <row r="672" spans="1:26" ht="12.75" customHeight="1" x14ac:dyDescent="0.2">
      <c r="A672" s="84"/>
      <c r="B672" s="84"/>
      <c r="C672" s="84"/>
      <c r="D672" s="84"/>
      <c r="E672" s="1247"/>
      <c r="F672" s="84"/>
      <c r="G672" s="84"/>
      <c r="H672" s="84"/>
      <c r="I672" s="84"/>
      <c r="J672" s="84"/>
      <c r="K672" s="84"/>
      <c r="L672" s="84"/>
      <c r="M672" s="84"/>
      <c r="N672" s="84"/>
      <c r="O672" s="84"/>
      <c r="P672" s="84"/>
      <c r="Q672" s="84"/>
      <c r="R672" s="84"/>
      <c r="S672" s="84"/>
      <c r="T672" s="84"/>
      <c r="U672" s="84"/>
      <c r="V672" s="84"/>
      <c r="W672" s="84"/>
      <c r="X672" s="84"/>
      <c r="Y672" s="84"/>
      <c r="Z672" s="84"/>
    </row>
    <row r="673" spans="1:26" ht="12.75" customHeight="1" x14ac:dyDescent="0.2">
      <c r="A673" s="84"/>
      <c r="B673" s="84"/>
      <c r="C673" s="84"/>
      <c r="D673" s="84"/>
      <c r="E673" s="1247"/>
      <c r="F673" s="84"/>
      <c r="G673" s="84"/>
      <c r="H673" s="84"/>
      <c r="I673" s="84"/>
      <c r="J673" s="84"/>
      <c r="K673" s="84"/>
      <c r="L673" s="84"/>
      <c r="M673" s="84"/>
      <c r="N673" s="84"/>
      <c r="O673" s="84"/>
      <c r="P673" s="84"/>
      <c r="Q673" s="84"/>
      <c r="R673" s="84"/>
      <c r="S673" s="84"/>
      <c r="T673" s="84"/>
      <c r="U673" s="84"/>
      <c r="V673" s="84"/>
      <c r="W673" s="84"/>
      <c r="X673" s="84"/>
      <c r="Y673" s="84"/>
      <c r="Z673" s="84"/>
    </row>
    <row r="674" spans="1:26" ht="12.75" customHeight="1" x14ac:dyDescent="0.2">
      <c r="A674" s="84"/>
      <c r="B674" s="84"/>
      <c r="C674" s="84"/>
      <c r="D674" s="84"/>
      <c r="E674" s="1247"/>
      <c r="F674" s="84"/>
      <c r="G674" s="84"/>
      <c r="H674" s="84"/>
      <c r="I674" s="84"/>
      <c r="J674" s="84"/>
      <c r="K674" s="84"/>
      <c r="L674" s="84"/>
      <c r="M674" s="84"/>
      <c r="N674" s="84"/>
      <c r="O674" s="84"/>
      <c r="P674" s="84"/>
      <c r="Q674" s="84"/>
      <c r="R674" s="84"/>
      <c r="S674" s="84"/>
      <c r="T674" s="84"/>
      <c r="U674" s="84"/>
      <c r="V674" s="84"/>
      <c r="W674" s="84"/>
      <c r="X674" s="84"/>
      <c r="Y674" s="84"/>
      <c r="Z674" s="84"/>
    </row>
    <row r="675" spans="1:26" ht="12.75" customHeight="1" x14ac:dyDescent="0.2">
      <c r="A675" s="84"/>
      <c r="B675" s="84"/>
      <c r="C675" s="84"/>
      <c r="D675" s="84"/>
      <c r="E675" s="1247"/>
      <c r="F675" s="84"/>
      <c r="G675" s="84"/>
      <c r="H675" s="84"/>
      <c r="I675" s="84"/>
      <c r="J675" s="84"/>
      <c r="K675" s="84"/>
      <c r="L675" s="84"/>
      <c r="M675" s="84"/>
      <c r="N675" s="84"/>
      <c r="O675" s="84"/>
      <c r="P675" s="84"/>
      <c r="Q675" s="84"/>
      <c r="R675" s="84"/>
      <c r="S675" s="84"/>
      <c r="T675" s="84"/>
      <c r="U675" s="84"/>
      <c r="V675" s="84"/>
      <c r="W675" s="84"/>
      <c r="X675" s="84"/>
      <c r="Y675" s="84"/>
      <c r="Z675" s="84"/>
    </row>
    <row r="676" spans="1:26" ht="12.75" customHeight="1" x14ac:dyDescent="0.2">
      <c r="A676" s="84"/>
      <c r="B676" s="84"/>
      <c r="C676" s="84"/>
      <c r="D676" s="84"/>
      <c r="E676" s="1247"/>
      <c r="F676" s="84"/>
      <c r="G676" s="84"/>
      <c r="H676" s="84"/>
      <c r="I676" s="84"/>
      <c r="J676" s="84"/>
      <c r="K676" s="84"/>
      <c r="L676" s="84"/>
      <c r="M676" s="84"/>
      <c r="N676" s="84"/>
      <c r="O676" s="84"/>
      <c r="P676" s="84"/>
      <c r="Q676" s="84"/>
      <c r="R676" s="84"/>
      <c r="S676" s="84"/>
      <c r="T676" s="84"/>
      <c r="U676" s="84"/>
      <c r="V676" s="84"/>
      <c r="W676" s="84"/>
      <c r="X676" s="84"/>
      <c r="Y676" s="84"/>
      <c r="Z676" s="84"/>
    </row>
    <row r="677" spans="1:26" ht="12.75" customHeight="1" x14ac:dyDescent="0.2">
      <c r="A677" s="84"/>
      <c r="B677" s="84"/>
      <c r="C677" s="84"/>
      <c r="D677" s="84"/>
      <c r="E677" s="1247"/>
      <c r="F677" s="84"/>
      <c r="G677" s="84"/>
      <c r="H677" s="84"/>
      <c r="I677" s="84"/>
      <c r="J677" s="84"/>
      <c r="K677" s="84"/>
      <c r="L677" s="84"/>
      <c r="M677" s="84"/>
      <c r="N677" s="84"/>
      <c r="O677" s="84"/>
      <c r="P677" s="84"/>
      <c r="Q677" s="84"/>
      <c r="R677" s="84"/>
      <c r="S677" s="84"/>
      <c r="T677" s="84"/>
      <c r="U677" s="84"/>
      <c r="V677" s="84"/>
      <c r="W677" s="84"/>
      <c r="X677" s="84"/>
      <c r="Y677" s="84"/>
      <c r="Z677" s="84"/>
    </row>
    <row r="678" spans="1:26" ht="12.75" customHeight="1" x14ac:dyDescent="0.2">
      <c r="A678" s="84"/>
      <c r="B678" s="84"/>
      <c r="C678" s="84"/>
      <c r="D678" s="84"/>
      <c r="E678" s="1247"/>
      <c r="F678" s="84"/>
      <c r="G678" s="84"/>
      <c r="H678" s="84"/>
      <c r="I678" s="84"/>
      <c r="J678" s="84"/>
      <c r="K678" s="84"/>
      <c r="L678" s="84"/>
      <c r="M678" s="84"/>
      <c r="N678" s="84"/>
      <c r="O678" s="84"/>
      <c r="P678" s="84"/>
      <c r="Q678" s="84"/>
      <c r="R678" s="84"/>
      <c r="S678" s="84"/>
      <c r="T678" s="84"/>
      <c r="U678" s="84"/>
      <c r="V678" s="84"/>
      <c r="W678" s="84"/>
      <c r="X678" s="84"/>
      <c r="Y678" s="84"/>
      <c r="Z678" s="84"/>
    </row>
    <row r="679" spans="1:26" ht="12.75" customHeight="1" x14ac:dyDescent="0.2">
      <c r="A679" s="84"/>
      <c r="B679" s="84"/>
      <c r="C679" s="84"/>
      <c r="D679" s="84"/>
      <c r="E679" s="1247"/>
      <c r="F679" s="84"/>
      <c r="G679" s="84"/>
      <c r="H679" s="84"/>
      <c r="I679" s="84"/>
      <c r="J679" s="84"/>
      <c r="K679" s="84"/>
      <c r="L679" s="84"/>
      <c r="M679" s="84"/>
      <c r="N679" s="84"/>
      <c r="O679" s="84"/>
      <c r="P679" s="84"/>
      <c r="Q679" s="84"/>
      <c r="R679" s="84"/>
      <c r="S679" s="84"/>
      <c r="T679" s="84"/>
      <c r="U679" s="84"/>
      <c r="V679" s="84"/>
      <c r="W679" s="84"/>
      <c r="X679" s="84"/>
      <c r="Y679" s="84"/>
      <c r="Z679" s="84"/>
    </row>
    <row r="680" spans="1:26" ht="12.75" customHeight="1" x14ac:dyDescent="0.2">
      <c r="A680" s="84"/>
      <c r="B680" s="84"/>
      <c r="C680" s="84"/>
      <c r="D680" s="84"/>
      <c r="E680" s="1247"/>
      <c r="F680" s="84"/>
      <c r="G680" s="84"/>
      <c r="H680" s="84"/>
      <c r="I680" s="84"/>
      <c r="J680" s="84"/>
      <c r="K680" s="84"/>
      <c r="L680" s="84"/>
      <c r="M680" s="84"/>
      <c r="N680" s="84"/>
      <c r="O680" s="84"/>
      <c r="P680" s="84"/>
      <c r="Q680" s="84"/>
      <c r="R680" s="84"/>
      <c r="S680" s="84"/>
      <c r="T680" s="84"/>
      <c r="U680" s="84"/>
      <c r="V680" s="84"/>
      <c r="W680" s="84"/>
      <c r="X680" s="84"/>
      <c r="Y680" s="84"/>
      <c r="Z680" s="84"/>
    </row>
    <row r="681" spans="1:26" ht="12.75" customHeight="1" x14ac:dyDescent="0.2">
      <c r="A681" s="84"/>
      <c r="B681" s="84"/>
      <c r="C681" s="84"/>
      <c r="D681" s="84"/>
      <c r="E681" s="1247"/>
      <c r="F681" s="84"/>
      <c r="G681" s="84"/>
      <c r="H681" s="84"/>
      <c r="I681" s="84"/>
      <c r="J681" s="84"/>
      <c r="K681" s="84"/>
      <c r="L681" s="84"/>
      <c r="M681" s="84"/>
      <c r="N681" s="84"/>
      <c r="O681" s="84"/>
      <c r="P681" s="84"/>
      <c r="Q681" s="84"/>
      <c r="R681" s="84"/>
      <c r="S681" s="84"/>
      <c r="T681" s="84"/>
      <c r="U681" s="84"/>
      <c r="V681" s="84"/>
      <c r="W681" s="84"/>
      <c r="X681" s="84"/>
      <c r="Y681" s="84"/>
      <c r="Z681" s="84"/>
    </row>
    <row r="682" spans="1:26" ht="12.75" customHeight="1" x14ac:dyDescent="0.2">
      <c r="A682" s="84"/>
      <c r="B682" s="84"/>
      <c r="C682" s="84"/>
      <c r="D682" s="84"/>
      <c r="E682" s="1247"/>
      <c r="F682" s="84"/>
      <c r="G682" s="84"/>
      <c r="H682" s="84"/>
      <c r="I682" s="84"/>
      <c r="J682" s="84"/>
      <c r="K682" s="84"/>
      <c r="L682" s="84"/>
      <c r="M682" s="84"/>
      <c r="N682" s="84"/>
      <c r="O682" s="84"/>
      <c r="P682" s="84"/>
      <c r="Q682" s="84"/>
      <c r="R682" s="84"/>
      <c r="S682" s="84"/>
      <c r="T682" s="84"/>
      <c r="U682" s="84"/>
      <c r="V682" s="84"/>
      <c r="W682" s="84"/>
      <c r="X682" s="84"/>
      <c r="Y682" s="84"/>
      <c r="Z682" s="84"/>
    </row>
    <row r="683" spans="1:26" ht="12.75" customHeight="1" x14ac:dyDescent="0.2">
      <c r="A683" s="84"/>
      <c r="B683" s="84"/>
      <c r="C683" s="84"/>
      <c r="D683" s="84"/>
      <c r="E683" s="1247"/>
      <c r="F683" s="84"/>
      <c r="G683" s="84"/>
      <c r="H683" s="84"/>
      <c r="I683" s="84"/>
      <c r="J683" s="84"/>
      <c r="K683" s="84"/>
      <c r="L683" s="84"/>
      <c r="M683" s="84"/>
      <c r="N683" s="84"/>
      <c r="O683" s="84"/>
      <c r="P683" s="84"/>
      <c r="Q683" s="84"/>
      <c r="R683" s="84"/>
      <c r="S683" s="84"/>
      <c r="T683" s="84"/>
      <c r="U683" s="84"/>
      <c r="V683" s="84"/>
      <c r="W683" s="84"/>
      <c r="X683" s="84"/>
      <c r="Y683" s="84"/>
      <c r="Z683" s="84"/>
    </row>
    <row r="684" spans="1:26" ht="12.75" customHeight="1" x14ac:dyDescent="0.2">
      <c r="A684" s="84"/>
      <c r="B684" s="84"/>
      <c r="C684" s="84"/>
      <c r="D684" s="84"/>
      <c r="E684" s="1247"/>
      <c r="F684" s="84"/>
      <c r="G684" s="84"/>
      <c r="H684" s="84"/>
      <c r="I684" s="84"/>
      <c r="J684" s="84"/>
      <c r="K684" s="84"/>
      <c r="L684" s="84"/>
      <c r="M684" s="84"/>
      <c r="N684" s="84"/>
      <c r="O684" s="84"/>
      <c r="P684" s="84"/>
      <c r="Q684" s="84"/>
      <c r="R684" s="84"/>
      <c r="S684" s="84"/>
      <c r="T684" s="84"/>
      <c r="U684" s="84"/>
      <c r="V684" s="84"/>
      <c r="W684" s="84"/>
      <c r="X684" s="84"/>
      <c r="Y684" s="84"/>
      <c r="Z684" s="84"/>
    </row>
    <row r="685" spans="1:26" ht="12.75" customHeight="1" x14ac:dyDescent="0.2">
      <c r="A685" s="84"/>
      <c r="B685" s="84"/>
      <c r="C685" s="84"/>
      <c r="D685" s="84"/>
      <c r="E685" s="1247"/>
      <c r="F685" s="84"/>
      <c r="G685" s="84"/>
      <c r="H685" s="84"/>
      <c r="I685" s="84"/>
      <c r="J685" s="84"/>
      <c r="K685" s="84"/>
      <c r="L685" s="84"/>
      <c r="M685" s="84"/>
      <c r="N685" s="84"/>
      <c r="O685" s="84"/>
      <c r="P685" s="84"/>
      <c r="Q685" s="84"/>
      <c r="R685" s="84"/>
      <c r="S685" s="84"/>
      <c r="T685" s="84"/>
      <c r="U685" s="84"/>
      <c r="V685" s="84"/>
      <c r="W685" s="84"/>
      <c r="X685" s="84"/>
      <c r="Y685" s="84"/>
      <c r="Z685" s="84"/>
    </row>
    <row r="686" spans="1:26" ht="12.75" customHeight="1" x14ac:dyDescent="0.2">
      <c r="A686" s="84"/>
      <c r="B686" s="84"/>
      <c r="C686" s="84"/>
      <c r="D686" s="84"/>
      <c r="E686" s="1247"/>
      <c r="F686" s="84"/>
      <c r="G686" s="84"/>
      <c r="H686" s="84"/>
      <c r="I686" s="84"/>
      <c r="J686" s="84"/>
      <c r="K686" s="84"/>
      <c r="L686" s="84"/>
      <c r="M686" s="84"/>
      <c r="N686" s="84"/>
      <c r="O686" s="84"/>
      <c r="P686" s="84"/>
      <c r="Q686" s="84"/>
      <c r="R686" s="84"/>
      <c r="S686" s="84"/>
      <c r="T686" s="84"/>
      <c r="U686" s="84"/>
      <c r="V686" s="84"/>
      <c r="W686" s="84"/>
      <c r="X686" s="84"/>
      <c r="Y686" s="84"/>
      <c r="Z686" s="84"/>
    </row>
    <row r="687" spans="1:26" ht="12.75" customHeight="1" x14ac:dyDescent="0.2">
      <c r="A687" s="84"/>
      <c r="B687" s="84"/>
      <c r="C687" s="84"/>
      <c r="D687" s="84"/>
      <c r="E687" s="1247"/>
      <c r="F687" s="84"/>
      <c r="G687" s="84"/>
      <c r="H687" s="84"/>
      <c r="I687" s="84"/>
      <c r="J687" s="84"/>
      <c r="K687" s="84"/>
      <c r="L687" s="84"/>
      <c r="M687" s="84"/>
      <c r="N687" s="84"/>
      <c r="O687" s="84"/>
      <c r="P687" s="84"/>
      <c r="Q687" s="84"/>
      <c r="R687" s="84"/>
      <c r="S687" s="84"/>
      <c r="T687" s="84"/>
      <c r="U687" s="84"/>
      <c r="V687" s="84"/>
      <c r="W687" s="84"/>
      <c r="X687" s="84"/>
      <c r="Y687" s="84"/>
      <c r="Z687" s="84"/>
    </row>
    <row r="688" spans="1:26" ht="12.75" customHeight="1" x14ac:dyDescent="0.2">
      <c r="A688" s="84"/>
      <c r="B688" s="84"/>
      <c r="C688" s="84"/>
      <c r="D688" s="84"/>
      <c r="E688" s="1247"/>
      <c r="F688" s="84"/>
      <c r="G688" s="84"/>
      <c r="H688" s="84"/>
      <c r="I688" s="84"/>
      <c r="J688" s="84"/>
      <c r="K688" s="84"/>
      <c r="L688" s="84"/>
      <c r="M688" s="84"/>
      <c r="N688" s="84"/>
      <c r="O688" s="84"/>
      <c r="P688" s="84"/>
      <c r="Q688" s="84"/>
      <c r="R688" s="84"/>
      <c r="S688" s="84"/>
      <c r="T688" s="84"/>
      <c r="U688" s="84"/>
      <c r="V688" s="84"/>
      <c r="W688" s="84"/>
      <c r="X688" s="84"/>
      <c r="Y688" s="84"/>
      <c r="Z688" s="84"/>
    </row>
    <row r="689" spans="1:26" ht="12.75" customHeight="1" x14ac:dyDescent="0.2">
      <c r="A689" s="84"/>
      <c r="B689" s="84"/>
      <c r="C689" s="84"/>
      <c r="D689" s="84"/>
      <c r="E689" s="1247"/>
      <c r="F689" s="84"/>
      <c r="G689" s="84"/>
      <c r="H689" s="84"/>
      <c r="I689" s="84"/>
      <c r="J689" s="84"/>
      <c r="K689" s="84"/>
      <c r="L689" s="84"/>
      <c r="M689" s="84"/>
      <c r="N689" s="84"/>
      <c r="O689" s="84"/>
      <c r="P689" s="84"/>
      <c r="Q689" s="84"/>
      <c r="R689" s="84"/>
      <c r="S689" s="84"/>
      <c r="T689" s="84"/>
      <c r="U689" s="84"/>
      <c r="V689" s="84"/>
      <c r="W689" s="84"/>
      <c r="X689" s="84"/>
      <c r="Y689" s="84"/>
      <c r="Z689" s="84"/>
    </row>
    <row r="690" spans="1:26" ht="12.75" customHeight="1" x14ac:dyDescent="0.2">
      <c r="A690" s="84"/>
      <c r="B690" s="84"/>
      <c r="C690" s="84"/>
      <c r="D690" s="84"/>
      <c r="E690" s="1247"/>
      <c r="F690" s="84"/>
      <c r="G690" s="84"/>
      <c r="H690" s="84"/>
      <c r="I690" s="84"/>
      <c r="J690" s="84"/>
      <c r="K690" s="84"/>
      <c r="L690" s="84"/>
      <c r="M690" s="84"/>
      <c r="N690" s="84"/>
      <c r="O690" s="84"/>
      <c r="P690" s="84"/>
      <c r="Q690" s="84"/>
      <c r="R690" s="84"/>
      <c r="S690" s="84"/>
      <c r="T690" s="84"/>
      <c r="U690" s="84"/>
      <c r="V690" s="84"/>
      <c r="W690" s="84"/>
      <c r="X690" s="84"/>
      <c r="Y690" s="84"/>
      <c r="Z690" s="84"/>
    </row>
    <row r="691" spans="1:26" ht="12.75" customHeight="1" x14ac:dyDescent="0.2">
      <c r="A691" s="84"/>
      <c r="B691" s="84"/>
      <c r="C691" s="84"/>
      <c r="D691" s="84"/>
      <c r="E691" s="1247"/>
      <c r="F691" s="84"/>
      <c r="G691" s="84"/>
      <c r="H691" s="84"/>
      <c r="I691" s="84"/>
      <c r="J691" s="84"/>
      <c r="K691" s="84"/>
      <c r="L691" s="84"/>
      <c r="M691" s="84"/>
      <c r="N691" s="84"/>
      <c r="O691" s="84"/>
      <c r="P691" s="84"/>
      <c r="Q691" s="84"/>
      <c r="R691" s="84"/>
      <c r="S691" s="84"/>
      <c r="T691" s="84"/>
      <c r="U691" s="84"/>
      <c r="V691" s="84"/>
      <c r="W691" s="84"/>
      <c r="X691" s="84"/>
      <c r="Y691" s="84"/>
      <c r="Z691" s="84"/>
    </row>
    <row r="692" spans="1:26" ht="12.75" customHeight="1" x14ac:dyDescent="0.2">
      <c r="A692" s="84"/>
      <c r="B692" s="84"/>
      <c r="C692" s="84"/>
      <c r="D692" s="84"/>
      <c r="E692" s="1247"/>
      <c r="F692" s="84"/>
      <c r="G692" s="84"/>
      <c r="H692" s="84"/>
      <c r="I692" s="84"/>
      <c r="J692" s="84"/>
      <c r="K692" s="84"/>
      <c r="L692" s="84"/>
      <c r="M692" s="84"/>
      <c r="N692" s="84"/>
      <c r="O692" s="84"/>
      <c r="P692" s="84"/>
      <c r="Q692" s="84"/>
      <c r="R692" s="84"/>
      <c r="S692" s="84"/>
      <c r="T692" s="84"/>
      <c r="U692" s="84"/>
      <c r="V692" s="84"/>
      <c r="W692" s="84"/>
      <c r="X692" s="84"/>
      <c r="Y692" s="84"/>
      <c r="Z692" s="84"/>
    </row>
    <row r="693" spans="1:26" ht="12.75" customHeight="1" x14ac:dyDescent="0.2">
      <c r="A693" s="84"/>
      <c r="B693" s="84"/>
      <c r="C693" s="84"/>
      <c r="D693" s="84"/>
      <c r="E693" s="1247"/>
      <c r="F693" s="84"/>
      <c r="G693" s="84"/>
      <c r="H693" s="84"/>
      <c r="I693" s="84"/>
      <c r="J693" s="84"/>
      <c r="K693" s="84"/>
      <c r="L693" s="84"/>
      <c r="M693" s="84"/>
      <c r="N693" s="84"/>
      <c r="O693" s="84"/>
      <c r="P693" s="84"/>
      <c r="Q693" s="84"/>
      <c r="R693" s="84"/>
      <c r="S693" s="84"/>
      <c r="T693" s="84"/>
      <c r="U693" s="84"/>
      <c r="V693" s="84"/>
      <c r="W693" s="84"/>
      <c r="X693" s="84"/>
      <c r="Y693" s="84"/>
      <c r="Z693" s="84"/>
    </row>
    <row r="694" spans="1:26" ht="12.75" customHeight="1" x14ac:dyDescent="0.2">
      <c r="A694" s="84"/>
      <c r="B694" s="84"/>
      <c r="C694" s="84"/>
      <c r="D694" s="84"/>
      <c r="E694" s="1247"/>
      <c r="F694" s="84"/>
      <c r="G694" s="84"/>
      <c r="H694" s="84"/>
      <c r="I694" s="84"/>
      <c r="J694" s="84"/>
      <c r="K694" s="84"/>
      <c r="L694" s="84"/>
      <c r="M694" s="84"/>
      <c r="N694" s="84"/>
      <c r="O694" s="84"/>
      <c r="P694" s="84"/>
      <c r="Q694" s="84"/>
      <c r="R694" s="84"/>
      <c r="S694" s="84"/>
      <c r="T694" s="84"/>
      <c r="U694" s="84"/>
      <c r="V694" s="84"/>
      <c r="W694" s="84"/>
      <c r="X694" s="84"/>
      <c r="Y694" s="84"/>
      <c r="Z694" s="84"/>
    </row>
    <row r="695" spans="1:26" ht="12.75" customHeight="1" x14ac:dyDescent="0.2">
      <c r="A695" s="84"/>
      <c r="B695" s="84"/>
      <c r="C695" s="84"/>
      <c r="D695" s="84"/>
      <c r="E695" s="1247"/>
      <c r="F695" s="84"/>
      <c r="G695" s="84"/>
      <c r="H695" s="84"/>
      <c r="I695" s="84"/>
      <c r="J695" s="84"/>
      <c r="K695" s="84"/>
      <c r="L695" s="84"/>
      <c r="M695" s="84"/>
      <c r="N695" s="84"/>
      <c r="O695" s="84"/>
      <c r="P695" s="84"/>
      <c r="Q695" s="84"/>
      <c r="R695" s="84"/>
      <c r="S695" s="84"/>
      <c r="T695" s="84"/>
      <c r="U695" s="84"/>
      <c r="V695" s="84"/>
      <c r="W695" s="84"/>
      <c r="X695" s="84"/>
      <c r="Y695" s="84"/>
      <c r="Z695" s="84"/>
    </row>
    <row r="696" spans="1:26" ht="12.75" customHeight="1" x14ac:dyDescent="0.2">
      <c r="A696" s="84"/>
      <c r="B696" s="84"/>
      <c r="C696" s="84"/>
      <c r="D696" s="84"/>
      <c r="E696" s="1247"/>
      <c r="F696" s="84"/>
      <c r="G696" s="84"/>
      <c r="H696" s="84"/>
      <c r="I696" s="84"/>
      <c r="J696" s="84"/>
      <c r="K696" s="84"/>
      <c r="L696" s="84"/>
      <c r="M696" s="84"/>
      <c r="N696" s="84"/>
      <c r="O696" s="84"/>
      <c r="P696" s="84"/>
      <c r="Q696" s="84"/>
      <c r="R696" s="84"/>
      <c r="S696" s="84"/>
      <c r="T696" s="84"/>
      <c r="U696" s="84"/>
      <c r="V696" s="84"/>
      <c r="W696" s="84"/>
      <c r="X696" s="84"/>
      <c r="Y696" s="84"/>
      <c r="Z696" s="84"/>
    </row>
    <row r="697" spans="1:26" ht="12.75" customHeight="1" x14ac:dyDescent="0.2">
      <c r="A697" s="84"/>
      <c r="B697" s="84"/>
      <c r="C697" s="84"/>
      <c r="D697" s="84"/>
      <c r="E697" s="1247"/>
      <c r="F697" s="84"/>
      <c r="G697" s="84"/>
      <c r="H697" s="84"/>
      <c r="I697" s="84"/>
      <c r="J697" s="84"/>
      <c r="K697" s="84"/>
      <c r="L697" s="84"/>
      <c r="M697" s="84"/>
      <c r="N697" s="84"/>
      <c r="O697" s="84"/>
      <c r="P697" s="84"/>
      <c r="Q697" s="84"/>
      <c r="R697" s="84"/>
      <c r="S697" s="84"/>
      <c r="T697" s="84"/>
      <c r="U697" s="84"/>
      <c r="V697" s="84"/>
      <c r="W697" s="84"/>
      <c r="X697" s="84"/>
      <c r="Y697" s="84"/>
      <c r="Z697" s="84"/>
    </row>
    <row r="698" spans="1:26" ht="12.75" customHeight="1" x14ac:dyDescent="0.2">
      <c r="A698" s="84"/>
      <c r="B698" s="84"/>
      <c r="C698" s="84"/>
      <c r="D698" s="84"/>
      <c r="E698" s="1247"/>
      <c r="F698" s="84"/>
      <c r="G698" s="84"/>
      <c r="H698" s="84"/>
      <c r="I698" s="84"/>
      <c r="J698" s="84"/>
      <c r="K698" s="84"/>
      <c r="L698" s="84"/>
      <c r="M698" s="84"/>
      <c r="N698" s="84"/>
      <c r="O698" s="84"/>
      <c r="P698" s="84"/>
      <c r="Q698" s="84"/>
      <c r="R698" s="84"/>
      <c r="S698" s="84"/>
      <c r="T698" s="84"/>
      <c r="U698" s="84"/>
      <c r="V698" s="84"/>
      <c r="W698" s="84"/>
      <c r="X698" s="84"/>
      <c r="Y698" s="84"/>
      <c r="Z698" s="84"/>
    </row>
    <row r="699" spans="1:26" ht="12.75" customHeight="1" x14ac:dyDescent="0.2">
      <c r="A699" s="84"/>
      <c r="B699" s="84"/>
      <c r="C699" s="84"/>
      <c r="D699" s="84"/>
      <c r="E699" s="1247"/>
      <c r="F699" s="84"/>
      <c r="G699" s="84"/>
      <c r="H699" s="84"/>
      <c r="I699" s="84"/>
      <c r="J699" s="84"/>
      <c r="K699" s="84"/>
      <c r="L699" s="84"/>
      <c r="M699" s="84"/>
      <c r="N699" s="84"/>
      <c r="O699" s="84"/>
      <c r="P699" s="84"/>
      <c r="Q699" s="84"/>
      <c r="R699" s="84"/>
      <c r="S699" s="84"/>
      <c r="T699" s="84"/>
      <c r="U699" s="84"/>
      <c r="V699" s="84"/>
      <c r="W699" s="84"/>
      <c r="X699" s="84"/>
      <c r="Y699" s="84"/>
      <c r="Z699" s="84"/>
    </row>
    <row r="700" spans="1:26" ht="12.75" customHeight="1" x14ac:dyDescent="0.2">
      <c r="A700" s="84"/>
      <c r="B700" s="84"/>
      <c r="C700" s="84"/>
      <c r="D700" s="84"/>
      <c r="E700" s="1247"/>
      <c r="F700" s="84"/>
      <c r="G700" s="84"/>
      <c r="H700" s="84"/>
      <c r="I700" s="84"/>
      <c r="J700" s="84"/>
      <c r="K700" s="84"/>
      <c r="L700" s="84"/>
      <c r="M700" s="84"/>
      <c r="N700" s="84"/>
      <c r="O700" s="84"/>
      <c r="P700" s="84"/>
      <c r="Q700" s="84"/>
      <c r="R700" s="84"/>
      <c r="S700" s="84"/>
      <c r="T700" s="84"/>
      <c r="U700" s="84"/>
      <c r="V700" s="84"/>
      <c r="W700" s="84"/>
      <c r="X700" s="84"/>
      <c r="Y700" s="84"/>
      <c r="Z700" s="84"/>
    </row>
    <row r="701" spans="1:26" ht="12.75" customHeight="1" x14ac:dyDescent="0.2">
      <c r="A701" s="84"/>
      <c r="B701" s="84"/>
      <c r="C701" s="84"/>
      <c r="D701" s="84"/>
      <c r="E701" s="1247"/>
      <c r="F701" s="84"/>
      <c r="G701" s="84"/>
      <c r="H701" s="84"/>
      <c r="I701" s="84"/>
      <c r="J701" s="84"/>
      <c r="K701" s="84"/>
      <c r="L701" s="84"/>
      <c r="M701" s="84"/>
      <c r="N701" s="84"/>
      <c r="O701" s="84"/>
      <c r="P701" s="84"/>
      <c r="Q701" s="84"/>
      <c r="R701" s="84"/>
      <c r="S701" s="84"/>
      <c r="T701" s="84"/>
      <c r="U701" s="84"/>
      <c r="V701" s="84"/>
      <c r="W701" s="84"/>
      <c r="X701" s="84"/>
      <c r="Y701" s="84"/>
      <c r="Z701" s="84"/>
    </row>
    <row r="702" spans="1:26" ht="12.75" customHeight="1" x14ac:dyDescent="0.2">
      <c r="A702" s="84"/>
      <c r="B702" s="84"/>
      <c r="C702" s="84"/>
      <c r="D702" s="84"/>
      <c r="E702" s="1247"/>
      <c r="F702" s="84"/>
      <c r="G702" s="84"/>
      <c r="H702" s="84"/>
      <c r="I702" s="84"/>
      <c r="J702" s="84"/>
      <c r="K702" s="84"/>
      <c r="L702" s="84"/>
      <c r="M702" s="84"/>
      <c r="N702" s="84"/>
      <c r="O702" s="84"/>
      <c r="P702" s="84"/>
      <c r="Q702" s="84"/>
      <c r="R702" s="84"/>
      <c r="S702" s="84"/>
      <c r="T702" s="84"/>
      <c r="U702" s="84"/>
      <c r="V702" s="84"/>
      <c r="W702" s="84"/>
      <c r="X702" s="84"/>
      <c r="Y702" s="84"/>
      <c r="Z702" s="84"/>
    </row>
    <row r="703" spans="1:26" ht="12.75" customHeight="1" x14ac:dyDescent="0.2">
      <c r="A703" s="84"/>
      <c r="B703" s="84"/>
      <c r="C703" s="84"/>
      <c r="D703" s="84"/>
      <c r="E703" s="1247"/>
      <c r="F703" s="84"/>
      <c r="G703" s="84"/>
      <c r="H703" s="84"/>
      <c r="I703" s="84"/>
      <c r="J703" s="84"/>
      <c r="K703" s="84"/>
      <c r="L703" s="84"/>
      <c r="M703" s="84"/>
      <c r="N703" s="84"/>
      <c r="O703" s="84"/>
      <c r="P703" s="84"/>
      <c r="Q703" s="84"/>
      <c r="R703" s="84"/>
      <c r="S703" s="84"/>
      <c r="T703" s="84"/>
      <c r="U703" s="84"/>
      <c r="V703" s="84"/>
      <c r="W703" s="84"/>
      <c r="X703" s="84"/>
      <c r="Y703" s="84"/>
      <c r="Z703" s="84"/>
    </row>
    <row r="704" spans="1:26" ht="12.75" customHeight="1" x14ac:dyDescent="0.2">
      <c r="A704" s="84"/>
      <c r="B704" s="84"/>
      <c r="C704" s="84"/>
      <c r="D704" s="84"/>
      <c r="E704" s="1247"/>
      <c r="F704" s="84"/>
      <c r="G704" s="84"/>
      <c r="H704" s="84"/>
      <c r="I704" s="84"/>
      <c r="J704" s="84"/>
      <c r="K704" s="84"/>
      <c r="L704" s="84"/>
      <c r="M704" s="84"/>
      <c r="N704" s="84"/>
      <c r="O704" s="84"/>
      <c r="P704" s="84"/>
      <c r="Q704" s="84"/>
      <c r="R704" s="84"/>
      <c r="S704" s="84"/>
      <c r="T704" s="84"/>
      <c r="U704" s="84"/>
      <c r="V704" s="84"/>
      <c r="W704" s="84"/>
      <c r="X704" s="84"/>
      <c r="Y704" s="84"/>
      <c r="Z704" s="84"/>
    </row>
    <row r="705" spans="1:26" ht="12.75" customHeight="1" x14ac:dyDescent="0.2">
      <c r="A705" s="84"/>
      <c r="B705" s="84"/>
      <c r="C705" s="84"/>
      <c r="D705" s="84"/>
      <c r="E705" s="1247"/>
      <c r="F705" s="84"/>
      <c r="G705" s="84"/>
      <c r="H705" s="84"/>
      <c r="I705" s="84"/>
      <c r="J705" s="84"/>
      <c r="K705" s="84"/>
      <c r="L705" s="84"/>
      <c r="M705" s="84"/>
      <c r="N705" s="84"/>
      <c r="O705" s="84"/>
      <c r="P705" s="84"/>
      <c r="Q705" s="84"/>
      <c r="R705" s="84"/>
      <c r="S705" s="84"/>
      <c r="T705" s="84"/>
      <c r="U705" s="84"/>
      <c r="V705" s="84"/>
      <c r="W705" s="84"/>
      <c r="X705" s="84"/>
      <c r="Y705" s="84"/>
      <c r="Z705" s="84"/>
    </row>
    <row r="706" spans="1:26" ht="12.75" customHeight="1" x14ac:dyDescent="0.2">
      <c r="A706" s="84"/>
      <c r="B706" s="84"/>
      <c r="C706" s="84"/>
      <c r="D706" s="84"/>
      <c r="E706" s="1247"/>
      <c r="F706" s="84"/>
      <c r="G706" s="84"/>
      <c r="H706" s="84"/>
      <c r="I706" s="84"/>
      <c r="J706" s="84"/>
      <c r="K706" s="84"/>
      <c r="L706" s="84"/>
      <c r="M706" s="84"/>
      <c r="N706" s="84"/>
      <c r="O706" s="84"/>
      <c r="P706" s="84"/>
      <c r="Q706" s="84"/>
      <c r="R706" s="84"/>
      <c r="S706" s="84"/>
      <c r="T706" s="84"/>
      <c r="U706" s="84"/>
      <c r="V706" s="84"/>
      <c r="W706" s="84"/>
      <c r="X706" s="84"/>
      <c r="Y706" s="84"/>
      <c r="Z706" s="84"/>
    </row>
    <row r="707" spans="1:26" ht="12.75" customHeight="1" x14ac:dyDescent="0.2">
      <c r="A707" s="84"/>
      <c r="B707" s="84"/>
      <c r="C707" s="84"/>
      <c r="D707" s="84"/>
      <c r="E707" s="1247"/>
      <c r="F707" s="84"/>
      <c r="G707" s="84"/>
      <c r="H707" s="84"/>
      <c r="I707" s="84"/>
      <c r="J707" s="84"/>
      <c r="K707" s="84"/>
      <c r="L707" s="84"/>
      <c r="M707" s="84"/>
      <c r="N707" s="84"/>
      <c r="O707" s="84"/>
      <c r="P707" s="84"/>
      <c r="Q707" s="84"/>
      <c r="R707" s="84"/>
      <c r="S707" s="84"/>
      <c r="T707" s="84"/>
      <c r="U707" s="84"/>
      <c r="V707" s="84"/>
      <c r="W707" s="84"/>
      <c r="X707" s="84"/>
      <c r="Y707" s="84"/>
      <c r="Z707" s="84"/>
    </row>
    <row r="708" spans="1:26" ht="12.75" customHeight="1" x14ac:dyDescent="0.2">
      <c r="A708" s="84"/>
      <c r="B708" s="84"/>
      <c r="C708" s="84"/>
      <c r="D708" s="84"/>
      <c r="E708" s="1247"/>
      <c r="F708" s="84"/>
      <c r="G708" s="84"/>
      <c r="H708" s="84"/>
      <c r="I708" s="84"/>
      <c r="J708" s="84"/>
      <c r="K708" s="84"/>
      <c r="L708" s="84"/>
      <c r="M708" s="84"/>
      <c r="N708" s="84"/>
      <c r="O708" s="84"/>
      <c r="P708" s="84"/>
      <c r="Q708" s="84"/>
      <c r="R708" s="84"/>
      <c r="S708" s="84"/>
      <c r="T708" s="84"/>
      <c r="U708" s="84"/>
      <c r="V708" s="84"/>
      <c r="W708" s="84"/>
      <c r="X708" s="84"/>
      <c r="Y708" s="84"/>
      <c r="Z708" s="84"/>
    </row>
    <row r="709" spans="1:26" ht="12.75" customHeight="1" x14ac:dyDescent="0.2">
      <c r="A709" s="84"/>
      <c r="B709" s="84"/>
      <c r="C709" s="84"/>
      <c r="D709" s="84"/>
      <c r="E709" s="1247"/>
      <c r="F709" s="84"/>
      <c r="G709" s="84"/>
      <c r="H709" s="84"/>
      <c r="I709" s="84"/>
      <c r="J709" s="84"/>
      <c r="K709" s="84"/>
      <c r="L709" s="84"/>
      <c r="M709" s="84"/>
      <c r="N709" s="84"/>
      <c r="O709" s="84"/>
      <c r="P709" s="84"/>
      <c r="Q709" s="84"/>
      <c r="R709" s="84"/>
      <c r="S709" s="84"/>
      <c r="T709" s="84"/>
      <c r="U709" s="84"/>
      <c r="V709" s="84"/>
      <c r="W709" s="84"/>
      <c r="X709" s="84"/>
      <c r="Y709" s="84"/>
      <c r="Z709" s="84"/>
    </row>
    <row r="710" spans="1:26" ht="12.75" customHeight="1" x14ac:dyDescent="0.2">
      <c r="A710" s="84"/>
      <c r="B710" s="84"/>
      <c r="C710" s="84"/>
      <c r="D710" s="84"/>
      <c r="E710" s="1247"/>
      <c r="F710" s="84"/>
      <c r="G710" s="84"/>
      <c r="H710" s="84"/>
      <c r="I710" s="84"/>
      <c r="J710" s="84"/>
      <c r="K710" s="84"/>
      <c r="L710" s="84"/>
      <c r="M710" s="84"/>
      <c r="N710" s="84"/>
      <c r="O710" s="84"/>
      <c r="P710" s="84"/>
      <c r="Q710" s="84"/>
      <c r="R710" s="84"/>
      <c r="S710" s="84"/>
      <c r="T710" s="84"/>
      <c r="U710" s="84"/>
      <c r="V710" s="84"/>
      <c r="W710" s="84"/>
      <c r="X710" s="84"/>
      <c r="Y710" s="84"/>
      <c r="Z710" s="84"/>
    </row>
    <row r="711" spans="1:26" ht="12.75" customHeight="1" x14ac:dyDescent="0.2">
      <c r="A711" s="84"/>
      <c r="B711" s="84"/>
      <c r="C711" s="84"/>
      <c r="D711" s="84"/>
      <c r="E711" s="1247"/>
      <c r="F711" s="84"/>
      <c r="G711" s="84"/>
      <c r="H711" s="84"/>
      <c r="I711" s="84"/>
      <c r="J711" s="84"/>
      <c r="K711" s="84"/>
      <c r="L711" s="84"/>
      <c r="M711" s="84"/>
      <c r="N711" s="84"/>
      <c r="O711" s="84"/>
      <c r="P711" s="84"/>
      <c r="Q711" s="84"/>
      <c r="R711" s="84"/>
      <c r="S711" s="84"/>
      <c r="T711" s="84"/>
      <c r="U711" s="84"/>
      <c r="V711" s="84"/>
      <c r="W711" s="84"/>
      <c r="X711" s="84"/>
      <c r="Y711" s="84"/>
      <c r="Z711" s="84"/>
    </row>
    <row r="712" spans="1:26" ht="12.75" customHeight="1" x14ac:dyDescent="0.2">
      <c r="A712" s="84"/>
      <c r="B712" s="84"/>
      <c r="C712" s="84"/>
      <c r="D712" s="84"/>
      <c r="E712" s="1247"/>
      <c r="F712" s="84"/>
      <c r="G712" s="84"/>
      <c r="H712" s="84"/>
      <c r="I712" s="84"/>
      <c r="J712" s="84"/>
      <c r="K712" s="84"/>
      <c r="L712" s="84"/>
      <c r="M712" s="84"/>
      <c r="N712" s="84"/>
      <c r="O712" s="84"/>
      <c r="P712" s="84"/>
      <c r="Q712" s="84"/>
      <c r="R712" s="84"/>
      <c r="S712" s="84"/>
      <c r="T712" s="84"/>
      <c r="U712" s="84"/>
      <c r="V712" s="84"/>
      <c r="W712" s="84"/>
      <c r="X712" s="84"/>
      <c r="Y712" s="84"/>
      <c r="Z712" s="84"/>
    </row>
    <row r="713" spans="1:26" ht="12.75" customHeight="1" x14ac:dyDescent="0.2">
      <c r="A713" s="84"/>
      <c r="B713" s="84"/>
      <c r="C713" s="84"/>
      <c r="D713" s="84"/>
      <c r="E713" s="1247"/>
      <c r="F713" s="84"/>
      <c r="G713" s="84"/>
      <c r="H713" s="84"/>
      <c r="I713" s="84"/>
      <c r="J713" s="84"/>
      <c r="K713" s="84"/>
      <c r="L713" s="84"/>
      <c r="M713" s="84"/>
      <c r="N713" s="84"/>
      <c r="O713" s="84"/>
      <c r="P713" s="84"/>
      <c r="Q713" s="84"/>
      <c r="R713" s="84"/>
      <c r="S713" s="84"/>
      <c r="T713" s="84"/>
      <c r="U713" s="84"/>
      <c r="V713" s="84"/>
      <c r="W713" s="84"/>
      <c r="X713" s="84"/>
      <c r="Y713" s="84"/>
      <c r="Z713" s="84"/>
    </row>
    <row r="714" spans="1:26" ht="12.75" customHeight="1" x14ac:dyDescent="0.2">
      <c r="A714" s="84"/>
      <c r="B714" s="84"/>
      <c r="C714" s="84"/>
      <c r="D714" s="84"/>
      <c r="E714" s="1247"/>
      <c r="F714" s="84"/>
      <c r="G714" s="84"/>
      <c r="H714" s="84"/>
      <c r="I714" s="84"/>
      <c r="J714" s="84"/>
      <c r="K714" s="84"/>
      <c r="L714" s="84"/>
      <c r="M714" s="84"/>
      <c r="N714" s="84"/>
      <c r="O714" s="84"/>
      <c r="P714" s="84"/>
      <c r="Q714" s="84"/>
      <c r="R714" s="84"/>
      <c r="S714" s="84"/>
      <c r="T714" s="84"/>
      <c r="U714" s="84"/>
      <c r="V714" s="84"/>
      <c r="W714" s="84"/>
      <c r="X714" s="84"/>
      <c r="Y714" s="84"/>
      <c r="Z714" s="84"/>
    </row>
    <row r="715" spans="1:26" ht="12.75" customHeight="1" x14ac:dyDescent="0.2">
      <c r="A715" s="84"/>
      <c r="B715" s="84"/>
      <c r="C715" s="84"/>
      <c r="D715" s="84"/>
      <c r="E715" s="1247"/>
      <c r="F715" s="84"/>
      <c r="G715" s="84"/>
      <c r="H715" s="84"/>
      <c r="I715" s="84"/>
      <c r="J715" s="84"/>
      <c r="K715" s="84"/>
      <c r="L715" s="84"/>
      <c r="M715" s="84"/>
      <c r="N715" s="84"/>
      <c r="O715" s="84"/>
      <c r="P715" s="84"/>
      <c r="Q715" s="84"/>
      <c r="R715" s="84"/>
      <c r="S715" s="84"/>
      <c r="T715" s="84"/>
      <c r="U715" s="84"/>
      <c r="V715" s="84"/>
      <c r="W715" s="84"/>
      <c r="X715" s="84"/>
      <c r="Y715" s="84"/>
      <c r="Z715" s="84"/>
    </row>
    <row r="716" spans="1:26" ht="12.75" customHeight="1" x14ac:dyDescent="0.2">
      <c r="A716" s="84"/>
      <c r="B716" s="84"/>
      <c r="C716" s="84"/>
      <c r="D716" s="84"/>
      <c r="E716" s="1247"/>
      <c r="F716" s="84"/>
      <c r="G716" s="84"/>
      <c r="H716" s="84"/>
      <c r="I716" s="84"/>
      <c r="J716" s="84"/>
      <c r="K716" s="84"/>
      <c r="L716" s="84"/>
      <c r="M716" s="84"/>
      <c r="N716" s="84"/>
      <c r="O716" s="84"/>
      <c r="P716" s="84"/>
      <c r="Q716" s="84"/>
      <c r="R716" s="84"/>
      <c r="S716" s="84"/>
      <c r="T716" s="84"/>
      <c r="U716" s="84"/>
      <c r="V716" s="84"/>
      <c r="W716" s="84"/>
      <c r="X716" s="84"/>
      <c r="Y716" s="84"/>
      <c r="Z716" s="84"/>
    </row>
    <row r="717" spans="1:26" ht="12.75" customHeight="1" x14ac:dyDescent="0.2">
      <c r="A717" s="84"/>
      <c r="B717" s="84"/>
      <c r="C717" s="84"/>
      <c r="D717" s="84"/>
      <c r="E717" s="1247"/>
      <c r="F717" s="84"/>
      <c r="G717" s="84"/>
      <c r="H717" s="84"/>
      <c r="I717" s="84"/>
      <c r="J717" s="84"/>
      <c r="K717" s="84"/>
      <c r="L717" s="84"/>
      <c r="M717" s="84"/>
      <c r="N717" s="84"/>
      <c r="O717" s="84"/>
      <c r="P717" s="84"/>
      <c r="Q717" s="84"/>
      <c r="R717" s="84"/>
      <c r="S717" s="84"/>
      <c r="T717" s="84"/>
      <c r="U717" s="84"/>
      <c r="V717" s="84"/>
      <c r="W717" s="84"/>
      <c r="X717" s="84"/>
      <c r="Y717" s="84"/>
      <c r="Z717" s="84"/>
    </row>
    <row r="718" spans="1:26" ht="12.75" customHeight="1" x14ac:dyDescent="0.2">
      <c r="A718" s="84"/>
      <c r="B718" s="84"/>
      <c r="C718" s="84"/>
      <c r="D718" s="84"/>
      <c r="E718" s="1247"/>
      <c r="F718" s="84"/>
      <c r="G718" s="84"/>
      <c r="H718" s="84"/>
      <c r="I718" s="84"/>
      <c r="J718" s="84"/>
      <c r="K718" s="84"/>
      <c r="L718" s="84"/>
      <c r="M718" s="84"/>
      <c r="N718" s="84"/>
      <c r="O718" s="84"/>
      <c r="P718" s="84"/>
      <c r="Q718" s="84"/>
      <c r="R718" s="84"/>
      <c r="S718" s="84"/>
      <c r="T718" s="84"/>
      <c r="U718" s="84"/>
      <c r="V718" s="84"/>
      <c r="W718" s="84"/>
      <c r="X718" s="84"/>
      <c r="Y718" s="84"/>
      <c r="Z718" s="84"/>
    </row>
    <row r="719" spans="1:26" ht="12.75" customHeight="1" x14ac:dyDescent="0.2">
      <c r="A719" s="84"/>
      <c r="B719" s="84"/>
      <c r="C719" s="84"/>
      <c r="D719" s="84"/>
      <c r="E719" s="1247"/>
      <c r="F719" s="84"/>
      <c r="G719" s="84"/>
      <c r="H719" s="84"/>
      <c r="I719" s="84"/>
      <c r="J719" s="84"/>
      <c r="K719" s="84"/>
      <c r="L719" s="84"/>
      <c r="M719" s="84"/>
      <c r="N719" s="84"/>
      <c r="O719" s="84"/>
      <c r="P719" s="84"/>
      <c r="Q719" s="84"/>
      <c r="R719" s="84"/>
      <c r="S719" s="84"/>
      <c r="T719" s="84"/>
      <c r="U719" s="84"/>
      <c r="V719" s="84"/>
      <c r="W719" s="84"/>
      <c r="X719" s="84"/>
      <c r="Y719" s="84"/>
      <c r="Z719" s="84"/>
    </row>
    <row r="720" spans="1:26" ht="12.75" customHeight="1" x14ac:dyDescent="0.2">
      <c r="A720" s="84"/>
      <c r="B720" s="84"/>
      <c r="C720" s="84"/>
      <c r="D720" s="84"/>
      <c r="E720" s="1247"/>
      <c r="F720" s="84"/>
      <c r="G720" s="84"/>
      <c r="H720" s="84"/>
      <c r="I720" s="84"/>
      <c r="J720" s="84"/>
      <c r="K720" s="84"/>
      <c r="L720" s="84"/>
      <c r="M720" s="84"/>
      <c r="N720" s="84"/>
      <c r="O720" s="84"/>
      <c r="P720" s="84"/>
      <c r="Q720" s="84"/>
      <c r="R720" s="84"/>
      <c r="S720" s="84"/>
      <c r="T720" s="84"/>
      <c r="U720" s="84"/>
      <c r="V720" s="84"/>
      <c r="W720" s="84"/>
      <c r="X720" s="84"/>
      <c r="Y720" s="84"/>
      <c r="Z720" s="84"/>
    </row>
    <row r="721" spans="1:26" ht="12.75" customHeight="1" x14ac:dyDescent="0.2">
      <c r="A721" s="84"/>
      <c r="B721" s="84"/>
      <c r="C721" s="84"/>
      <c r="D721" s="84"/>
      <c r="E721" s="1247"/>
      <c r="F721" s="84"/>
      <c r="G721" s="84"/>
      <c r="H721" s="84"/>
      <c r="I721" s="84"/>
      <c r="J721" s="84"/>
      <c r="K721" s="84"/>
      <c r="L721" s="84"/>
      <c r="M721" s="84"/>
      <c r="N721" s="84"/>
      <c r="O721" s="84"/>
      <c r="P721" s="84"/>
      <c r="Q721" s="84"/>
      <c r="R721" s="84"/>
      <c r="S721" s="84"/>
      <c r="T721" s="84"/>
      <c r="U721" s="84"/>
      <c r="V721" s="84"/>
      <c r="W721" s="84"/>
      <c r="X721" s="84"/>
      <c r="Y721" s="84"/>
      <c r="Z721" s="84"/>
    </row>
    <row r="722" spans="1:26" ht="12.75" customHeight="1" x14ac:dyDescent="0.2">
      <c r="A722" s="84"/>
      <c r="B722" s="84"/>
      <c r="C722" s="84"/>
      <c r="D722" s="84"/>
      <c r="E722" s="1247"/>
      <c r="F722" s="84"/>
      <c r="G722" s="84"/>
      <c r="H722" s="84"/>
      <c r="I722" s="84"/>
      <c r="J722" s="84"/>
      <c r="K722" s="84"/>
      <c r="L722" s="84"/>
      <c r="M722" s="84"/>
      <c r="N722" s="84"/>
      <c r="O722" s="84"/>
      <c r="P722" s="84"/>
      <c r="Q722" s="84"/>
      <c r="R722" s="84"/>
      <c r="S722" s="84"/>
      <c r="T722" s="84"/>
      <c r="U722" s="84"/>
      <c r="V722" s="84"/>
      <c r="W722" s="84"/>
      <c r="X722" s="84"/>
      <c r="Y722" s="84"/>
      <c r="Z722" s="84"/>
    </row>
    <row r="723" spans="1:26" ht="12.75" customHeight="1" x14ac:dyDescent="0.2">
      <c r="A723" s="84"/>
      <c r="B723" s="84"/>
      <c r="C723" s="84"/>
      <c r="D723" s="84"/>
      <c r="E723" s="1247"/>
      <c r="F723" s="84"/>
      <c r="G723" s="84"/>
      <c r="H723" s="84"/>
      <c r="I723" s="84"/>
      <c r="J723" s="84"/>
      <c r="K723" s="84"/>
      <c r="L723" s="84"/>
      <c r="M723" s="84"/>
      <c r="N723" s="84"/>
      <c r="O723" s="84"/>
      <c r="P723" s="84"/>
      <c r="Q723" s="84"/>
      <c r="R723" s="84"/>
      <c r="S723" s="84"/>
      <c r="T723" s="84"/>
      <c r="U723" s="84"/>
      <c r="V723" s="84"/>
      <c r="W723" s="84"/>
      <c r="X723" s="84"/>
      <c r="Y723" s="84"/>
      <c r="Z723" s="84"/>
    </row>
    <row r="724" spans="1:26" ht="12.75" customHeight="1" x14ac:dyDescent="0.2">
      <c r="A724" s="84"/>
      <c r="B724" s="84"/>
      <c r="C724" s="84"/>
      <c r="D724" s="84"/>
      <c r="E724" s="1247"/>
      <c r="F724" s="84"/>
      <c r="G724" s="84"/>
      <c r="H724" s="84"/>
      <c r="I724" s="84"/>
      <c r="J724" s="84"/>
      <c r="K724" s="84"/>
      <c r="L724" s="84"/>
      <c r="M724" s="84"/>
      <c r="N724" s="84"/>
      <c r="O724" s="84"/>
      <c r="P724" s="84"/>
      <c r="Q724" s="84"/>
      <c r="R724" s="84"/>
      <c r="S724" s="84"/>
      <c r="T724" s="84"/>
      <c r="U724" s="84"/>
      <c r="V724" s="84"/>
      <c r="W724" s="84"/>
      <c r="X724" s="84"/>
      <c r="Y724" s="84"/>
      <c r="Z724" s="84"/>
    </row>
    <row r="725" spans="1:26" ht="12.75" customHeight="1" x14ac:dyDescent="0.2">
      <c r="A725" s="84"/>
      <c r="B725" s="84"/>
      <c r="C725" s="84"/>
      <c r="D725" s="84"/>
      <c r="E725" s="1247"/>
      <c r="F725" s="84"/>
      <c r="G725" s="84"/>
      <c r="H725" s="84"/>
      <c r="I725" s="84"/>
      <c r="J725" s="84"/>
      <c r="K725" s="84"/>
      <c r="L725" s="84"/>
      <c r="M725" s="84"/>
      <c r="N725" s="84"/>
      <c r="O725" s="84"/>
      <c r="P725" s="84"/>
      <c r="Q725" s="84"/>
      <c r="R725" s="84"/>
      <c r="S725" s="84"/>
      <c r="T725" s="84"/>
      <c r="U725" s="84"/>
      <c r="V725" s="84"/>
      <c r="W725" s="84"/>
      <c r="X725" s="84"/>
      <c r="Y725" s="84"/>
      <c r="Z725" s="84"/>
    </row>
    <row r="726" spans="1:26" ht="12.75" customHeight="1" x14ac:dyDescent="0.2">
      <c r="A726" s="84"/>
      <c r="B726" s="84"/>
      <c r="C726" s="84"/>
      <c r="D726" s="84"/>
      <c r="E726" s="1247"/>
      <c r="F726" s="84"/>
      <c r="G726" s="84"/>
      <c r="H726" s="84"/>
      <c r="I726" s="84"/>
      <c r="J726" s="84"/>
      <c r="K726" s="84"/>
      <c r="L726" s="84"/>
      <c r="M726" s="84"/>
      <c r="N726" s="84"/>
      <c r="O726" s="84"/>
      <c r="P726" s="84"/>
      <c r="Q726" s="84"/>
      <c r="R726" s="84"/>
      <c r="S726" s="84"/>
      <c r="T726" s="84"/>
      <c r="U726" s="84"/>
      <c r="V726" s="84"/>
      <c r="W726" s="84"/>
      <c r="X726" s="84"/>
      <c r="Y726" s="84"/>
      <c r="Z726" s="84"/>
    </row>
    <row r="727" spans="1:26" ht="12.75" customHeight="1" x14ac:dyDescent="0.2">
      <c r="A727" s="84"/>
      <c r="B727" s="84"/>
      <c r="C727" s="84"/>
      <c r="D727" s="84"/>
      <c r="E727" s="1247"/>
      <c r="F727" s="84"/>
      <c r="G727" s="84"/>
      <c r="H727" s="84"/>
      <c r="I727" s="84"/>
      <c r="J727" s="84"/>
      <c r="K727" s="84"/>
      <c r="L727" s="84"/>
      <c r="M727" s="84"/>
      <c r="N727" s="84"/>
      <c r="O727" s="84"/>
      <c r="P727" s="84"/>
      <c r="Q727" s="84"/>
      <c r="R727" s="84"/>
      <c r="S727" s="84"/>
      <c r="T727" s="84"/>
      <c r="U727" s="84"/>
      <c r="V727" s="84"/>
      <c r="W727" s="84"/>
      <c r="X727" s="84"/>
      <c r="Y727" s="84"/>
      <c r="Z727" s="84"/>
    </row>
    <row r="728" spans="1:26" ht="12.75" customHeight="1" x14ac:dyDescent="0.2">
      <c r="A728" s="84"/>
      <c r="B728" s="84"/>
      <c r="C728" s="84"/>
      <c r="D728" s="84"/>
      <c r="E728" s="1247"/>
      <c r="F728" s="84"/>
      <c r="G728" s="84"/>
      <c r="H728" s="84"/>
      <c r="I728" s="84"/>
      <c r="J728" s="84"/>
      <c r="K728" s="84"/>
      <c r="L728" s="84"/>
      <c r="M728" s="84"/>
      <c r="N728" s="84"/>
      <c r="O728" s="84"/>
      <c r="P728" s="84"/>
      <c r="Q728" s="84"/>
      <c r="R728" s="84"/>
      <c r="S728" s="84"/>
      <c r="T728" s="84"/>
      <c r="U728" s="84"/>
      <c r="V728" s="84"/>
      <c r="W728" s="84"/>
      <c r="X728" s="84"/>
      <c r="Y728" s="84"/>
      <c r="Z728" s="84"/>
    </row>
    <row r="729" spans="1:26" ht="12.75" customHeight="1" x14ac:dyDescent="0.2">
      <c r="A729" s="84"/>
      <c r="B729" s="84"/>
      <c r="C729" s="84"/>
      <c r="D729" s="84"/>
      <c r="E729" s="1247"/>
      <c r="F729" s="84"/>
      <c r="G729" s="84"/>
      <c r="H729" s="84"/>
      <c r="I729" s="84"/>
      <c r="J729" s="84"/>
      <c r="K729" s="84"/>
      <c r="L729" s="84"/>
      <c r="M729" s="84"/>
      <c r="N729" s="84"/>
      <c r="O729" s="84"/>
      <c r="P729" s="84"/>
      <c r="Q729" s="84"/>
      <c r="R729" s="84"/>
      <c r="S729" s="84"/>
      <c r="T729" s="84"/>
      <c r="U729" s="84"/>
      <c r="V729" s="84"/>
      <c r="W729" s="84"/>
      <c r="X729" s="84"/>
      <c r="Y729" s="84"/>
      <c r="Z729" s="84"/>
    </row>
    <row r="730" spans="1:26" ht="12.75" customHeight="1" x14ac:dyDescent="0.2">
      <c r="A730" s="84"/>
      <c r="B730" s="84"/>
      <c r="C730" s="84"/>
      <c r="D730" s="84"/>
      <c r="E730" s="1247"/>
      <c r="F730" s="84"/>
      <c r="G730" s="84"/>
      <c r="H730" s="84"/>
      <c r="I730" s="84"/>
      <c r="J730" s="84"/>
      <c r="K730" s="84"/>
      <c r="L730" s="84"/>
      <c r="M730" s="84"/>
      <c r="N730" s="84"/>
      <c r="O730" s="84"/>
      <c r="P730" s="84"/>
      <c r="Q730" s="84"/>
      <c r="R730" s="84"/>
      <c r="S730" s="84"/>
      <c r="T730" s="84"/>
      <c r="U730" s="84"/>
      <c r="V730" s="84"/>
      <c r="W730" s="84"/>
      <c r="X730" s="84"/>
      <c r="Y730" s="84"/>
      <c r="Z730" s="84"/>
    </row>
    <row r="731" spans="1:26" ht="12.75" customHeight="1" x14ac:dyDescent="0.2">
      <c r="A731" s="84"/>
      <c r="B731" s="84"/>
      <c r="C731" s="84"/>
      <c r="D731" s="84"/>
      <c r="E731" s="1247"/>
      <c r="F731" s="84"/>
      <c r="G731" s="84"/>
      <c r="H731" s="84"/>
      <c r="I731" s="84"/>
      <c r="J731" s="84"/>
      <c r="K731" s="84"/>
      <c r="L731" s="84"/>
      <c r="M731" s="84"/>
      <c r="N731" s="84"/>
      <c r="O731" s="84"/>
      <c r="P731" s="84"/>
      <c r="Q731" s="84"/>
      <c r="R731" s="84"/>
      <c r="S731" s="84"/>
      <c r="T731" s="84"/>
      <c r="U731" s="84"/>
      <c r="V731" s="84"/>
      <c r="W731" s="84"/>
      <c r="X731" s="84"/>
      <c r="Y731" s="84"/>
      <c r="Z731" s="84"/>
    </row>
    <row r="732" spans="1:26" ht="12.75" customHeight="1" x14ac:dyDescent="0.2">
      <c r="A732" s="84"/>
      <c r="B732" s="84"/>
      <c r="C732" s="84"/>
      <c r="D732" s="84"/>
      <c r="E732" s="1247"/>
      <c r="F732" s="84"/>
      <c r="G732" s="84"/>
      <c r="H732" s="84"/>
      <c r="I732" s="84"/>
      <c r="J732" s="84"/>
      <c r="K732" s="84"/>
      <c r="L732" s="84"/>
      <c r="M732" s="84"/>
      <c r="N732" s="84"/>
      <c r="O732" s="84"/>
      <c r="P732" s="84"/>
      <c r="Q732" s="84"/>
      <c r="R732" s="84"/>
      <c r="S732" s="84"/>
      <c r="T732" s="84"/>
      <c r="U732" s="84"/>
      <c r="V732" s="84"/>
      <c r="W732" s="84"/>
      <c r="X732" s="84"/>
      <c r="Y732" s="84"/>
      <c r="Z732" s="84"/>
    </row>
    <row r="733" spans="1:26" ht="12.75" customHeight="1" x14ac:dyDescent="0.2">
      <c r="A733" s="84"/>
      <c r="B733" s="84"/>
      <c r="C733" s="84"/>
      <c r="D733" s="84"/>
      <c r="E733" s="1247"/>
      <c r="F733" s="84"/>
      <c r="G733" s="84"/>
      <c r="H733" s="84"/>
      <c r="I733" s="84"/>
      <c r="J733" s="84"/>
      <c r="K733" s="84"/>
      <c r="L733" s="84"/>
      <c r="M733" s="84"/>
      <c r="N733" s="84"/>
      <c r="O733" s="84"/>
      <c r="P733" s="84"/>
      <c r="Q733" s="84"/>
      <c r="R733" s="84"/>
      <c r="S733" s="84"/>
      <c r="T733" s="84"/>
      <c r="U733" s="84"/>
      <c r="V733" s="84"/>
      <c r="W733" s="84"/>
      <c r="X733" s="84"/>
      <c r="Y733" s="84"/>
      <c r="Z733" s="84"/>
    </row>
    <row r="734" spans="1:26" ht="12.75" customHeight="1" x14ac:dyDescent="0.2">
      <c r="A734" s="84"/>
      <c r="B734" s="84"/>
      <c r="C734" s="84"/>
      <c r="D734" s="84"/>
      <c r="E734" s="1247"/>
      <c r="F734" s="84"/>
      <c r="G734" s="84"/>
      <c r="H734" s="84"/>
      <c r="I734" s="84"/>
      <c r="J734" s="84"/>
      <c r="K734" s="84"/>
      <c r="L734" s="84"/>
      <c r="M734" s="84"/>
      <c r="N734" s="84"/>
      <c r="O734" s="84"/>
      <c r="P734" s="84"/>
      <c r="Q734" s="84"/>
      <c r="R734" s="84"/>
      <c r="S734" s="84"/>
      <c r="T734" s="84"/>
      <c r="U734" s="84"/>
      <c r="V734" s="84"/>
      <c r="W734" s="84"/>
      <c r="X734" s="84"/>
      <c r="Y734" s="84"/>
      <c r="Z734" s="84"/>
    </row>
    <row r="735" spans="1:26" ht="12.75" customHeight="1" x14ac:dyDescent="0.2">
      <c r="A735" s="84"/>
      <c r="B735" s="84"/>
      <c r="C735" s="84"/>
      <c r="D735" s="84"/>
      <c r="E735" s="1247"/>
      <c r="F735" s="84"/>
      <c r="G735" s="84"/>
      <c r="H735" s="84"/>
      <c r="I735" s="84"/>
      <c r="J735" s="84"/>
      <c r="K735" s="84"/>
      <c r="L735" s="84"/>
      <c r="M735" s="84"/>
      <c r="N735" s="84"/>
      <c r="O735" s="84"/>
      <c r="P735" s="84"/>
      <c r="Q735" s="84"/>
      <c r="R735" s="84"/>
      <c r="S735" s="84"/>
      <c r="T735" s="84"/>
      <c r="U735" s="84"/>
      <c r="V735" s="84"/>
      <c r="W735" s="84"/>
      <c r="X735" s="84"/>
      <c r="Y735" s="84"/>
      <c r="Z735" s="84"/>
    </row>
    <row r="736" spans="1:26" ht="12.75" customHeight="1" x14ac:dyDescent="0.2">
      <c r="A736" s="84"/>
      <c r="B736" s="84"/>
      <c r="C736" s="84"/>
      <c r="D736" s="84"/>
      <c r="E736" s="1247"/>
      <c r="F736" s="84"/>
      <c r="G736" s="84"/>
      <c r="H736" s="84"/>
      <c r="I736" s="84"/>
      <c r="J736" s="84"/>
      <c r="K736" s="84"/>
      <c r="L736" s="84"/>
      <c r="M736" s="84"/>
      <c r="N736" s="84"/>
      <c r="O736" s="84"/>
      <c r="P736" s="84"/>
      <c r="Q736" s="84"/>
      <c r="R736" s="84"/>
      <c r="S736" s="84"/>
      <c r="T736" s="84"/>
      <c r="U736" s="84"/>
      <c r="V736" s="84"/>
      <c r="W736" s="84"/>
      <c r="X736" s="84"/>
      <c r="Y736" s="84"/>
      <c r="Z736" s="84"/>
    </row>
    <row r="737" spans="1:26" ht="12.75" customHeight="1" x14ac:dyDescent="0.2">
      <c r="A737" s="84"/>
      <c r="B737" s="84"/>
      <c r="C737" s="84"/>
      <c r="D737" s="84"/>
      <c r="E737" s="1247"/>
      <c r="F737" s="84"/>
      <c r="G737" s="84"/>
      <c r="H737" s="84"/>
      <c r="I737" s="84"/>
      <c r="J737" s="84"/>
      <c r="K737" s="84"/>
      <c r="L737" s="84"/>
      <c r="M737" s="84"/>
      <c r="N737" s="84"/>
      <c r="O737" s="84"/>
      <c r="P737" s="84"/>
      <c r="Q737" s="84"/>
      <c r="R737" s="84"/>
      <c r="S737" s="84"/>
      <c r="T737" s="84"/>
      <c r="U737" s="84"/>
      <c r="V737" s="84"/>
      <c r="W737" s="84"/>
      <c r="X737" s="84"/>
      <c r="Y737" s="84"/>
      <c r="Z737" s="84"/>
    </row>
    <row r="738" spans="1:26" ht="12.75" customHeight="1" x14ac:dyDescent="0.2">
      <c r="A738" s="84"/>
      <c r="B738" s="84"/>
      <c r="C738" s="84"/>
      <c r="D738" s="84"/>
      <c r="E738" s="1247"/>
      <c r="F738" s="84"/>
      <c r="G738" s="84"/>
      <c r="H738" s="84"/>
      <c r="I738" s="84"/>
      <c r="J738" s="84"/>
      <c r="K738" s="84"/>
      <c r="L738" s="84"/>
      <c r="M738" s="84"/>
      <c r="N738" s="84"/>
      <c r="O738" s="84"/>
      <c r="P738" s="84"/>
      <c r="Q738" s="84"/>
      <c r="R738" s="84"/>
      <c r="S738" s="84"/>
      <c r="T738" s="84"/>
      <c r="U738" s="84"/>
      <c r="V738" s="84"/>
      <c r="W738" s="84"/>
      <c r="X738" s="84"/>
      <c r="Y738" s="84"/>
      <c r="Z738" s="84"/>
    </row>
    <row r="739" spans="1:26" ht="12.75" customHeight="1" x14ac:dyDescent="0.2">
      <c r="A739" s="84"/>
      <c r="B739" s="84"/>
      <c r="C739" s="84"/>
      <c r="D739" s="84"/>
      <c r="E739" s="1247"/>
      <c r="F739" s="84"/>
      <c r="G739" s="84"/>
      <c r="H739" s="84"/>
      <c r="I739" s="84"/>
      <c r="J739" s="84"/>
      <c r="K739" s="84"/>
      <c r="L739" s="84"/>
      <c r="M739" s="84"/>
      <c r="N739" s="84"/>
      <c r="O739" s="84"/>
      <c r="P739" s="84"/>
      <c r="Q739" s="84"/>
      <c r="R739" s="84"/>
      <c r="S739" s="84"/>
      <c r="T739" s="84"/>
      <c r="U739" s="84"/>
      <c r="V739" s="84"/>
      <c r="W739" s="84"/>
      <c r="X739" s="84"/>
      <c r="Y739" s="84"/>
      <c r="Z739" s="84"/>
    </row>
    <row r="740" spans="1:26" ht="12.75" customHeight="1" x14ac:dyDescent="0.2">
      <c r="A740" s="84"/>
      <c r="B740" s="84"/>
      <c r="C740" s="84"/>
      <c r="D740" s="84"/>
      <c r="E740" s="1247"/>
      <c r="F740" s="84"/>
      <c r="G740" s="84"/>
      <c r="H740" s="84"/>
      <c r="I740" s="84"/>
      <c r="J740" s="84"/>
      <c r="K740" s="84"/>
      <c r="L740" s="84"/>
      <c r="M740" s="84"/>
      <c r="N740" s="84"/>
      <c r="O740" s="84"/>
      <c r="P740" s="84"/>
      <c r="Q740" s="84"/>
      <c r="R740" s="84"/>
      <c r="S740" s="84"/>
      <c r="T740" s="84"/>
      <c r="U740" s="84"/>
      <c r="V740" s="84"/>
      <c r="W740" s="84"/>
      <c r="X740" s="84"/>
      <c r="Y740" s="84"/>
      <c r="Z740" s="84"/>
    </row>
    <row r="741" spans="1:26" ht="12.75" customHeight="1" x14ac:dyDescent="0.2">
      <c r="A741" s="84"/>
      <c r="B741" s="84"/>
      <c r="C741" s="84"/>
      <c r="D741" s="84"/>
      <c r="E741" s="1247"/>
      <c r="F741" s="84"/>
      <c r="G741" s="84"/>
      <c r="H741" s="84"/>
      <c r="I741" s="84"/>
      <c r="J741" s="84"/>
      <c r="K741" s="84"/>
      <c r="L741" s="84"/>
      <c r="M741" s="84"/>
      <c r="N741" s="84"/>
      <c r="O741" s="84"/>
      <c r="P741" s="84"/>
      <c r="Q741" s="84"/>
      <c r="R741" s="84"/>
      <c r="S741" s="84"/>
      <c r="T741" s="84"/>
      <c r="U741" s="84"/>
      <c r="V741" s="84"/>
      <c r="W741" s="84"/>
      <c r="X741" s="84"/>
      <c r="Y741" s="84"/>
      <c r="Z741" s="84"/>
    </row>
    <row r="742" spans="1:26" ht="12.75" customHeight="1" x14ac:dyDescent="0.2">
      <c r="A742" s="84"/>
      <c r="B742" s="84"/>
      <c r="C742" s="84"/>
      <c r="D742" s="84"/>
      <c r="E742" s="1247"/>
      <c r="F742" s="84"/>
      <c r="G742" s="84"/>
      <c r="H742" s="84"/>
      <c r="I742" s="84"/>
      <c r="J742" s="84"/>
      <c r="K742" s="84"/>
      <c r="L742" s="84"/>
      <c r="M742" s="84"/>
      <c r="N742" s="84"/>
      <c r="O742" s="84"/>
      <c r="P742" s="84"/>
      <c r="Q742" s="84"/>
      <c r="R742" s="84"/>
      <c r="S742" s="84"/>
      <c r="T742" s="84"/>
      <c r="U742" s="84"/>
      <c r="V742" s="84"/>
      <c r="W742" s="84"/>
      <c r="X742" s="84"/>
      <c r="Y742" s="84"/>
      <c r="Z742" s="84"/>
    </row>
    <row r="743" spans="1:26" ht="12.75" customHeight="1" x14ac:dyDescent="0.2">
      <c r="A743" s="84"/>
      <c r="B743" s="84"/>
      <c r="C743" s="84"/>
      <c r="D743" s="84"/>
      <c r="E743" s="1247"/>
      <c r="F743" s="84"/>
      <c r="G743" s="84"/>
      <c r="H743" s="84"/>
      <c r="I743" s="84"/>
      <c r="J743" s="84"/>
      <c r="K743" s="84"/>
      <c r="L743" s="84"/>
      <c r="M743" s="84"/>
      <c r="N743" s="84"/>
      <c r="O743" s="84"/>
      <c r="P743" s="84"/>
      <c r="Q743" s="84"/>
      <c r="R743" s="84"/>
      <c r="S743" s="84"/>
      <c r="T743" s="84"/>
      <c r="U743" s="84"/>
      <c r="V743" s="84"/>
      <c r="W743" s="84"/>
      <c r="X743" s="84"/>
      <c r="Y743" s="84"/>
      <c r="Z743" s="84"/>
    </row>
    <row r="744" spans="1:26" ht="12.75" customHeight="1" x14ac:dyDescent="0.2">
      <c r="A744" s="84"/>
      <c r="B744" s="84"/>
      <c r="C744" s="84"/>
      <c r="D744" s="84"/>
      <c r="E744" s="1247"/>
      <c r="F744" s="84"/>
      <c r="G744" s="84"/>
      <c r="H744" s="84"/>
      <c r="I744" s="84"/>
      <c r="J744" s="84"/>
      <c r="K744" s="84"/>
      <c r="L744" s="84"/>
      <c r="M744" s="84"/>
      <c r="N744" s="84"/>
      <c r="O744" s="84"/>
      <c r="P744" s="84"/>
      <c r="Q744" s="84"/>
      <c r="R744" s="84"/>
      <c r="S744" s="84"/>
      <c r="T744" s="84"/>
      <c r="U744" s="84"/>
      <c r="V744" s="84"/>
      <c r="W744" s="84"/>
      <c r="X744" s="84"/>
      <c r="Y744" s="84"/>
      <c r="Z744" s="84"/>
    </row>
    <row r="745" spans="1:26" ht="12.75" customHeight="1" x14ac:dyDescent="0.2">
      <c r="A745" s="84"/>
      <c r="B745" s="84"/>
      <c r="C745" s="84"/>
      <c r="D745" s="84"/>
      <c r="E745" s="1247"/>
      <c r="F745" s="84"/>
      <c r="G745" s="84"/>
      <c r="H745" s="84"/>
      <c r="I745" s="84"/>
      <c r="J745" s="84"/>
      <c r="K745" s="84"/>
      <c r="L745" s="84"/>
      <c r="M745" s="84"/>
      <c r="N745" s="84"/>
      <c r="O745" s="84"/>
      <c r="P745" s="84"/>
      <c r="Q745" s="84"/>
      <c r="R745" s="84"/>
      <c r="S745" s="84"/>
      <c r="T745" s="84"/>
      <c r="U745" s="84"/>
      <c r="V745" s="84"/>
      <c r="W745" s="84"/>
      <c r="X745" s="84"/>
      <c r="Y745" s="84"/>
      <c r="Z745" s="84"/>
    </row>
    <row r="746" spans="1:26" ht="12.75" customHeight="1" x14ac:dyDescent="0.2">
      <c r="A746" s="84"/>
      <c r="B746" s="84"/>
      <c r="C746" s="84"/>
      <c r="D746" s="84"/>
      <c r="E746" s="1247"/>
      <c r="F746" s="84"/>
      <c r="G746" s="84"/>
      <c r="H746" s="84"/>
      <c r="I746" s="84"/>
      <c r="J746" s="84"/>
      <c r="K746" s="84"/>
      <c r="L746" s="84"/>
      <c r="M746" s="84"/>
      <c r="N746" s="84"/>
      <c r="O746" s="84"/>
      <c r="P746" s="84"/>
      <c r="Q746" s="84"/>
      <c r="R746" s="84"/>
      <c r="S746" s="84"/>
      <c r="T746" s="84"/>
      <c r="U746" s="84"/>
      <c r="V746" s="84"/>
      <c r="W746" s="84"/>
      <c r="X746" s="84"/>
      <c r="Y746" s="84"/>
      <c r="Z746" s="84"/>
    </row>
    <row r="747" spans="1:26" ht="12.75" customHeight="1" x14ac:dyDescent="0.2">
      <c r="A747" s="84"/>
      <c r="B747" s="84"/>
      <c r="C747" s="84"/>
      <c r="D747" s="84"/>
      <c r="E747" s="1247"/>
      <c r="F747" s="84"/>
      <c r="G747" s="84"/>
      <c r="H747" s="84"/>
      <c r="I747" s="84"/>
      <c r="J747" s="84"/>
      <c r="K747" s="84"/>
      <c r="L747" s="84"/>
      <c r="M747" s="84"/>
      <c r="N747" s="84"/>
      <c r="O747" s="84"/>
      <c r="P747" s="84"/>
      <c r="Q747" s="84"/>
      <c r="R747" s="84"/>
      <c r="S747" s="84"/>
      <c r="T747" s="84"/>
      <c r="U747" s="84"/>
      <c r="V747" s="84"/>
      <c r="W747" s="84"/>
      <c r="X747" s="84"/>
      <c r="Y747" s="84"/>
      <c r="Z747" s="84"/>
    </row>
    <row r="748" spans="1:26" ht="12.75" customHeight="1" x14ac:dyDescent="0.2">
      <c r="A748" s="84"/>
      <c r="B748" s="84"/>
      <c r="C748" s="84"/>
      <c r="D748" s="84"/>
      <c r="E748" s="1247"/>
      <c r="F748" s="84"/>
      <c r="G748" s="84"/>
      <c r="H748" s="84"/>
      <c r="I748" s="84"/>
      <c r="J748" s="84"/>
      <c r="K748" s="84"/>
      <c r="L748" s="84"/>
      <c r="M748" s="84"/>
      <c r="N748" s="84"/>
      <c r="O748" s="84"/>
      <c r="P748" s="84"/>
      <c r="Q748" s="84"/>
      <c r="R748" s="84"/>
      <c r="S748" s="84"/>
      <c r="T748" s="84"/>
      <c r="U748" s="84"/>
      <c r="V748" s="84"/>
      <c r="W748" s="84"/>
      <c r="X748" s="84"/>
      <c r="Y748" s="84"/>
      <c r="Z748" s="84"/>
    </row>
    <row r="749" spans="1:26" ht="12.75" customHeight="1" x14ac:dyDescent="0.2">
      <c r="A749" s="84"/>
      <c r="B749" s="84"/>
      <c r="C749" s="84"/>
      <c r="D749" s="84"/>
      <c r="E749" s="1247"/>
      <c r="F749" s="84"/>
      <c r="G749" s="84"/>
      <c r="H749" s="84"/>
      <c r="I749" s="84"/>
      <c r="J749" s="84"/>
      <c r="K749" s="84"/>
      <c r="L749" s="84"/>
      <c r="M749" s="84"/>
      <c r="N749" s="84"/>
      <c r="O749" s="84"/>
      <c r="P749" s="84"/>
      <c r="Q749" s="84"/>
      <c r="R749" s="84"/>
      <c r="S749" s="84"/>
      <c r="T749" s="84"/>
      <c r="U749" s="84"/>
      <c r="V749" s="84"/>
      <c r="W749" s="84"/>
      <c r="X749" s="84"/>
      <c r="Y749" s="84"/>
      <c r="Z749" s="84"/>
    </row>
    <row r="750" spans="1:26" ht="12.75" customHeight="1" x14ac:dyDescent="0.2">
      <c r="A750" s="84"/>
      <c r="B750" s="84"/>
      <c r="C750" s="84"/>
      <c r="D750" s="84"/>
      <c r="E750" s="1247"/>
      <c r="F750" s="84"/>
      <c r="G750" s="84"/>
      <c r="H750" s="84"/>
      <c r="I750" s="84"/>
      <c r="J750" s="84"/>
      <c r="K750" s="84"/>
      <c r="L750" s="84"/>
      <c r="M750" s="84"/>
      <c r="N750" s="84"/>
      <c r="O750" s="84"/>
      <c r="P750" s="84"/>
      <c r="Q750" s="84"/>
      <c r="R750" s="84"/>
      <c r="S750" s="84"/>
      <c r="T750" s="84"/>
      <c r="U750" s="84"/>
      <c r="V750" s="84"/>
      <c r="W750" s="84"/>
      <c r="X750" s="84"/>
      <c r="Y750" s="84"/>
      <c r="Z750" s="84"/>
    </row>
    <row r="751" spans="1:26" ht="12.75" customHeight="1" x14ac:dyDescent="0.2">
      <c r="A751" s="84"/>
      <c r="B751" s="84"/>
      <c r="C751" s="84"/>
      <c r="D751" s="84"/>
      <c r="E751" s="1247"/>
      <c r="F751" s="84"/>
      <c r="G751" s="84"/>
      <c r="H751" s="84"/>
      <c r="I751" s="84"/>
      <c r="J751" s="84"/>
      <c r="K751" s="84"/>
      <c r="L751" s="84"/>
      <c r="M751" s="84"/>
      <c r="N751" s="84"/>
      <c r="O751" s="84"/>
      <c r="P751" s="84"/>
      <c r="Q751" s="84"/>
      <c r="R751" s="84"/>
      <c r="S751" s="84"/>
      <c r="T751" s="84"/>
      <c r="U751" s="84"/>
      <c r="V751" s="84"/>
      <c r="W751" s="84"/>
      <c r="X751" s="84"/>
      <c r="Y751" s="84"/>
      <c r="Z751" s="84"/>
    </row>
    <row r="752" spans="1:26" ht="12.75" customHeight="1" x14ac:dyDescent="0.2">
      <c r="A752" s="84"/>
      <c r="B752" s="84"/>
      <c r="C752" s="84"/>
      <c r="D752" s="84"/>
      <c r="E752" s="1247"/>
      <c r="F752" s="84"/>
      <c r="G752" s="84"/>
      <c r="H752" s="84"/>
      <c r="I752" s="84"/>
      <c r="J752" s="84"/>
      <c r="K752" s="84"/>
      <c r="L752" s="84"/>
      <c r="M752" s="84"/>
      <c r="N752" s="84"/>
      <c r="O752" s="84"/>
      <c r="P752" s="84"/>
      <c r="Q752" s="84"/>
      <c r="R752" s="84"/>
      <c r="S752" s="84"/>
      <c r="T752" s="84"/>
      <c r="U752" s="84"/>
      <c r="V752" s="84"/>
      <c r="W752" s="84"/>
      <c r="X752" s="84"/>
      <c r="Y752" s="84"/>
      <c r="Z752" s="84"/>
    </row>
    <row r="753" spans="1:26" ht="12.75" customHeight="1" x14ac:dyDescent="0.2">
      <c r="A753" s="84"/>
      <c r="B753" s="84"/>
      <c r="C753" s="84"/>
      <c r="D753" s="84"/>
      <c r="E753" s="1247"/>
      <c r="F753" s="84"/>
      <c r="G753" s="84"/>
      <c r="H753" s="84"/>
      <c r="I753" s="84"/>
      <c r="J753" s="84"/>
      <c r="K753" s="84"/>
      <c r="L753" s="84"/>
      <c r="M753" s="84"/>
      <c r="N753" s="84"/>
      <c r="O753" s="84"/>
      <c r="P753" s="84"/>
      <c r="Q753" s="84"/>
      <c r="R753" s="84"/>
      <c r="S753" s="84"/>
      <c r="T753" s="84"/>
      <c r="U753" s="84"/>
      <c r="V753" s="84"/>
      <c r="W753" s="84"/>
      <c r="X753" s="84"/>
      <c r="Y753" s="84"/>
      <c r="Z753" s="84"/>
    </row>
    <row r="754" spans="1:26" ht="12.75" customHeight="1" x14ac:dyDescent="0.2">
      <c r="A754" s="84"/>
      <c r="B754" s="84"/>
      <c r="C754" s="84"/>
      <c r="D754" s="84"/>
      <c r="E754" s="1247"/>
      <c r="F754" s="84"/>
      <c r="G754" s="84"/>
      <c r="H754" s="84"/>
      <c r="I754" s="84"/>
      <c r="J754" s="84"/>
      <c r="K754" s="84"/>
      <c r="L754" s="84"/>
      <c r="M754" s="84"/>
      <c r="N754" s="84"/>
      <c r="O754" s="84"/>
      <c r="P754" s="84"/>
      <c r="Q754" s="84"/>
      <c r="R754" s="84"/>
      <c r="S754" s="84"/>
      <c r="T754" s="84"/>
      <c r="U754" s="84"/>
      <c r="V754" s="84"/>
      <c r="W754" s="84"/>
      <c r="X754" s="84"/>
      <c r="Y754" s="84"/>
      <c r="Z754" s="84"/>
    </row>
    <row r="755" spans="1:26" ht="12.75" customHeight="1" x14ac:dyDescent="0.2">
      <c r="A755" s="84"/>
      <c r="B755" s="84"/>
      <c r="C755" s="84"/>
      <c r="D755" s="84"/>
      <c r="E755" s="1247"/>
      <c r="F755" s="84"/>
      <c r="G755" s="84"/>
      <c r="H755" s="84"/>
      <c r="I755" s="84"/>
      <c r="J755" s="84"/>
      <c r="K755" s="84"/>
      <c r="L755" s="84"/>
      <c r="M755" s="84"/>
      <c r="N755" s="84"/>
      <c r="O755" s="84"/>
      <c r="P755" s="84"/>
      <c r="Q755" s="84"/>
      <c r="R755" s="84"/>
      <c r="S755" s="84"/>
      <c r="T755" s="84"/>
      <c r="U755" s="84"/>
      <c r="V755" s="84"/>
      <c r="W755" s="84"/>
      <c r="X755" s="84"/>
      <c r="Y755" s="84"/>
      <c r="Z755" s="84"/>
    </row>
    <row r="756" spans="1:26" ht="12.75" customHeight="1" x14ac:dyDescent="0.2">
      <c r="A756" s="84"/>
      <c r="B756" s="84"/>
      <c r="C756" s="84"/>
      <c r="D756" s="84"/>
      <c r="E756" s="1247"/>
      <c r="F756" s="84"/>
      <c r="G756" s="84"/>
      <c r="H756" s="84"/>
      <c r="I756" s="84"/>
      <c r="J756" s="84"/>
      <c r="K756" s="84"/>
      <c r="L756" s="84"/>
      <c r="M756" s="84"/>
      <c r="N756" s="84"/>
      <c r="O756" s="84"/>
      <c r="P756" s="84"/>
      <c r="Q756" s="84"/>
      <c r="R756" s="84"/>
      <c r="S756" s="84"/>
      <c r="T756" s="84"/>
      <c r="U756" s="84"/>
      <c r="V756" s="84"/>
      <c r="W756" s="84"/>
      <c r="X756" s="84"/>
      <c r="Y756" s="84"/>
      <c r="Z756" s="84"/>
    </row>
    <row r="757" spans="1:26" ht="12.75" customHeight="1" x14ac:dyDescent="0.2">
      <c r="A757" s="84"/>
      <c r="B757" s="84"/>
      <c r="C757" s="84"/>
      <c r="D757" s="84"/>
      <c r="E757" s="1247"/>
      <c r="F757" s="84"/>
      <c r="G757" s="84"/>
      <c r="H757" s="84"/>
      <c r="I757" s="84"/>
      <c r="J757" s="84"/>
      <c r="K757" s="84"/>
      <c r="L757" s="84"/>
      <c r="M757" s="84"/>
      <c r="N757" s="84"/>
      <c r="O757" s="84"/>
      <c r="P757" s="84"/>
      <c r="Q757" s="84"/>
      <c r="R757" s="84"/>
      <c r="S757" s="84"/>
      <c r="T757" s="84"/>
      <c r="U757" s="84"/>
      <c r="V757" s="84"/>
      <c r="W757" s="84"/>
      <c r="X757" s="84"/>
      <c r="Y757" s="84"/>
      <c r="Z757" s="84"/>
    </row>
    <row r="758" spans="1:26" ht="12.75" customHeight="1" x14ac:dyDescent="0.2">
      <c r="A758" s="84"/>
      <c r="B758" s="84"/>
      <c r="C758" s="84"/>
      <c r="D758" s="84"/>
      <c r="E758" s="1247"/>
      <c r="F758" s="84"/>
      <c r="G758" s="84"/>
      <c r="H758" s="84"/>
      <c r="I758" s="84"/>
      <c r="J758" s="84"/>
      <c r="K758" s="84"/>
      <c r="L758" s="84"/>
      <c r="M758" s="84"/>
      <c r="N758" s="84"/>
      <c r="O758" s="84"/>
      <c r="P758" s="84"/>
      <c r="Q758" s="84"/>
      <c r="R758" s="84"/>
      <c r="S758" s="84"/>
      <c r="T758" s="84"/>
      <c r="U758" s="84"/>
      <c r="V758" s="84"/>
      <c r="W758" s="84"/>
      <c r="X758" s="84"/>
      <c r="Y758" s="84"/>
      <c r="Z758" s="84"/>
    </row>
    <row r="759" spans="1:26" ht="12.75" customHeight="1" x14ac:dyDescent="0.2">
      <c r="A759" s="84"/>
      <c r="B759" s="84"/>
      <c r="C759" s="84"/>
      <c r="D759" s="84"/>
      <c r="E759" s="1247"/>
      <c r="F759" s="84"/>
      <c r="G759" s="84"/>
      <c r="H759" s="84"/>
      <c r="I759" s="84"/>
      <c r="J759" s="84"/>
      <c r="K759" s="84"/>
      <c r="L759" s="84"/>
      <c r="M759" s="84"/>
      <c r="N759" s="84"/>
      <c r="O759" s="84"/>
      <c r="P759" s="84"/>
      <c r="Q759" s="84"/>
      <c r="R759" s="84"/>
      <c r="S759" s="84"/>
      <c r="T759" s="84"/>
      <c r="U759" s="84"/>
      <c r="V759" s="84"/>
      <c r="W759" s="84"/>
      <c r="X759" s="84"/>
      <c r="Y759" s="84"/>
      <c r="Z759" s="84"/>
    </row>
    <row r="760" spans="1:26" ht="12.75" customHeight="1" x14ac:dyDescent="0.2">
      <c r="A760" s="84"/>
      <c r="B760" s="84"/>
      <c r="C760" s="84"/>
      <c r="D760" s="84"/>
      <c r="E760" s="1247"/>
      <c r="F760" s="84"/>
      <c r="G760" s="84"/>
      <c r="H760" s="84"/>
      <c r="I760" s="84"/>
      <c r="J760" s="84"/>
      <c r="K760" s="84"/>
      <c r="L760" s="84"/>
      <c r="M760" s="84"/>
      <c r="N760" s="84"/>
      <c r="O760" s="84"/>
      <c r="P760" s="84"/>
      <c r="Q760" s="84"/>
      <c r="R760" s="84"/>
      <c r="S760" s="84"/>
      <c r="T760" s="84"/>
      <c r="U760" s="84"/>
      <c r="V760" s="84"/>
      <c r="W760" s="84"/>
      <c r="X760" s="84"/>
      <c r="Y760" s="84"/>
      <c r="Z760" s="84"/>
    </row>
    <row r="761" spans="1:26" ht="12.75" customHeight="1" x14ac:dyDescent="0.2">
      <c r="A761" s="84"/>
      <c r="B761" s="84"/>
      <c r="C761" s="84"/>
      <c r="D761" s="84"/>
      <c r="E761" s="1247"/>
      <c r="F761" s="84"/>
      <c r="G761" s="84"/>
      <c r="H761" s="84"/>
      <c r="I761" s="84"/>
      <c r="J761" s="84"/>
      <c r="K761" s="84"/>
      <c r="L761" s="84"/>
      <c r="M761" s="84"/>
      <c r="N761" s="84"/>
      <c r="O761" s="84"/>
      <c r="P761" s="84"/>
      <c r="Q761" s="84"/>
      <c r="R761" s="84"/>
      <c r="S761" s="84"/>
      <c r="T761" s="84"/>
      <c r="U761" s="84"/>
      <c r="V761" s="84"/>
      <c r="W761" s="84"/>
      <c r="X761" s="84"/>
      <c r="Y761" s="84"/>
      <c r="Z761" s="84"/>
    </row>
    <row r="762" spans="1:26" ht="12.75" customHeight="1" x14ac:dyDescent="0.2">
      <c r="A762" s="84"/>
      <c r="B762" s="84"/>
      <c r="C762" s="84"/>
      <c r="D762" s="84"/>
      <c r="E762" s="1247"/>
      <c r="F762" s="84"/>
      <c r="G762" s="84"/>
      <c r="H762" s="84"/>
      <c r="I762" s="84"/>
      <c r="J762" s="84"/>
      <c r="K762" s="84"/>
      <c r="L762" s="84"/>
      <c r="M762" s="84"/>
      <c r="N762" s="84"/>
      <c r="O762" s="84"/>
      <c r="P762" s="84"/>
      <c r="Q762" s="84"/>
      <c r="R762" s="84"/>
      <c r="S762" s="84"/>
      <c r="T762" s="84"/>
      <c r="U762" s="84"/>
      <c r="V762" s="84"/>
      <c r="W762" s="84"/>
      <c r="X762" s="84"/>
      <c r="Y762" s="84"/>
      <c r="Z762" s="84"/>
    </row>
    <row r="763" spans="1:26" ht="12.75" customHeight="1" x14ac:dyDescent="0.2">
      <c r="A763" s="84"/>
      <c r="B763" s="84"/>
      <c r="C763" s="84"/>
      <c r="D763" s="84"/>
      <c r="E763" s="1247"/>
      <c r="F763" s="84"/>
      <c r="G763" s="84"/>
      <c r="H763" s="84"/>
      <c r="I763" s="84"/>
      <c r="J763" s="84"/>
      <c r="K763" s="84"/>
      <c r="L763" s="84"/>
      <c r="M763" s="84"/>
      <c r="N763" s="84"/>
      <c r="O763" s="84"/>
      <c r="P763" s="84"/>
      <c r="Q763" s="84"/>
      <c r="R763" s="84"/>
      <c r="S763" s="84"/>
      <c r="T763" s="84"/>
      <c r="U763" s="84"/>
      <c r="V763" s="84"/>
      <c r="W763" s="84"/>
      <c r="X763" s="84"/>
      <c r="Y763" s="84"/>
      <c r="Z763" s="84"/>
    </row>
    <row r="764" spans="1:26" ht="12.75" customHeight="1" x14ac:dyDescent="0.2">
      <c r="A764" s="84"/>
      <c r="B764" s="84"/>
      <c r="C764" s="84"/>
      <c r="D764" s="84"/>
      <c r="E764" s="1247"/>
      <c r="F764" s="84"/>
      <c r="G764" s="84"/>
      <c r="H764" s="84"/>
      <c r="I764" s="84"/>
      <c r="J764" s="84"/>
      <c r="K764" s="84"/>
      <c r="L764" s="84"/>
      <c r="M764" s="84"/>
      <c r="N764" s="84"/>
      <c r="O764" s="84"/>
      <c r="P764" s="84"/>
      <c r="Q764" s="84"/>
      <c r="R764" s="84"/>
      <c r="S764" s="84"/>
      <c r="T764" s="84"/>
      <c r="U764" s="84"/>
      <c r="V764" s="84"/>
      <c r="W764" s="84"/>
      <c r="X764" s="84"/>
      <c r="Y764" s="84"/>
      <c r="Z764" s="84"/>
    </row>
    <row r="765" spans="1:26" ht="12.75" customHeight="1" x14ac:dyDescent="0.2">
      <c r="A765" s="84"/>
      <c r="B765" s="84"/>
      <c r="C765" s="84"/>
      <c r="D765" s="84"/>
      <c r="E765" s="1247"/>
      <c r="F765" s="84"/>
      <c r="G765" s="84"/>
      <c r="H765" s="84"/>
      <c r="I765" s="84"/>
      <c r="J765" s="84"/>
      <c r="K765" s="84"/>
      <c r="L765" s="84"/>
      <c r="M765" s="84"/>
      <c r="N765" s="84"/>
      <c r="O765" s="84"/>
      <c r="P765" s="84"/>
      <c r="Q765" s="84"/>
      <c r="R765" s="84"/>
      <c r="S765" s="84"/>
      <c r="T765" s="84"/>
      <c r="U765" s="84"/>
      <c r="V765" s="84"/>
      <c r="W765" s="84"/>
      <c r="X765" s="84"/>
      <c r="Y765" s="84"/>
      <c r="Z765" s="84"/>
    </row>
    <row r="766" spans="1:26" ht="12.75" customHeight="1" x14ac:dyDescent="0.2">
      <c r="A766" s="84"/>
      <c r="B766" s="84"/>
      <c r="C766" s="84"/>
      <c r="D766" s="84"/>
      <c r="E766" s="1247"/>
      <c r="F766" s="84"/>
      <c r="G766" s="84"/>
      <c r="H766" s="84"/>
      <c r="I766" s="84"/>
      <c r="J766" s="84"/>
      <c r="K766" s="84"/>
      <c r="L766" s="84"/>
      <c r="M766" s="84"/>
      <c r="N766" s="84"/>
      <c r="O766" s="84"/>
      <c r="P766" s="84"/>
      <c r="Q766" s="84"/>
      <c r="R766" s="84"/>
      <c r="S766" s="84"/>
      <c r="T766" s="84"/>
      <c r="U766" s="84"/>
      <c r="V766" s="84"/>
      <c r="W766" s="84"/>
      <c r="X766" s="84"/>
      <c r="Y766" s="84"/>
      <c r="Z766" s="84"/>
    </row>
    <row r="767" spans="1:26" ht="12.75" customHeight="1" x14ac:dyDescent="0.2">
      <c r="A767" s="84"/>
      <c r="B767" s="84"/>
      <c r="C767" s="84"/>
      <c r="D767" s="84"/>
      <c r="E767" s="1247"/>
      <c r="F767" s="84"/>
      <c r="G767" s="84"/>
      <c r="H767" s="84"/>
      <c r="I767" s="84"/>
      <c r="J767" s="84"/>
      <c r="K767" s="84"/>
      <c r="L767" s="84"/>
      <c r="M767" s="84"/>
      <c r="N767" s="84"/>
      <c r="O767" s="84"/>
      <c r="P767" s="84"/>
      <c r="Q767" s="84"/>
      <c r="R767" s="84"/>
      <c r="S767" s="84"/>
      <c r="T767" s="84"/>
      <c r="U767" s="84"/>
      <c r="V767" s="84"/>
      <c r="W767" s="84"/>
      <c r="X767" s="84"/>
      <c r="Y767" s="84"/>
      <c r="Z767" s="84"/>
    </row>
    <row r="768" spans="1:26" ht="12.75" customHeight="1" x14ac:dyDescent="0.2">
      <c r="A768" s="84"/>
      <c r="B768" s="84"/>
      <c r="C768" s="84"/>
      <c r="D768" s="84"/>
      <c r="E768" s="1247"/>
      <c r="F768" s="84"/>
      <c r="G768" s="84"/>
      <c r="H768" s="84"/>
      <c r="I768" s="84"/>
      <c r="J768" s="84"/>
      <c r="K768" s="84"/>
      <c r="L768" s="84"/>
      <c r="M768" s="84"/>
      <c r="N768" s="84"/>
      <c r="O768" s="84"/>
      <c r="P768" s="84"/>
      <c r="Q768" s="84"/>
      <c r="R768" s="84"/>
      <c r="S768" s="84"/>
      <c r="T768" s="84"/>
      <c r="U768" s="84"/>
      <c r="V768" s="84"/>
      <c r="W768" s="84"/>
      <c r="X768" s="84"/>
      <c r="Y768" s="84"/>
      <c r="Z768" s="84"/>
    </row>
    <row r="769" spans="1:26" ht="12.75" customHeight="1" x14ac:dyDescent="0.2">
      <c r="A769" s="84"/>
      <c r="B769" s="84"/>
      <c r="C769" s="84"/>
      <c r="D769" s="84"/>
      <c r="E769" s="1247"/>
      <c r="F769" s="84"/>
      <c r="G769" s="84"/>
      <c r="H769" s="84"/>
      <c r="I769" s="84"/>
      <c r="J769" s="84"/>
      <c r="K769" s="84"/>
      <c r="L769" s="84"/>
      <c r="M769" s="84"/>
      <c r="N769" s="84"/>
      <c r="O769" s="84"/>
      <c r="P769" s="84"/>
      <c r="Q769" s="84"/>
      <c r="R769" s="84"/>
      <c r="S769" s="84"/>
      <c r="T769" s="84"/>
      <c r="U769" s="84"/>
      <c r="V769" s="84"/>
      <c r="W769" s="84"/>
      <c r="X769" s="84"/>
      <c r="Y769" s="84"/>
      <c r="Z769" s="84"/>
    </row>
    <row r="770" spans="1:26" ht="12.75" customHeight="1" x14ac:dyDescent="0.2">
      <c r="A770" s="84"/>
      <c r="B770" s="84"/>
      <c r="C770" s="84"/>
      <c r="D770" s="84"/>
      <c r="E770" s="1247"/>
      <c r="F770" s="84"/>
      <c r="G770" s="84"/>
      <c r="H770" s="84"/>
      <c r="I770" s="84"/>
      <c r="J770" s="84"/>
      <c r="K770" s="84"/>
      <c r="L770" s="84"/>
      <c r="M770" s="84"/>
      <c r="N770" s="84"/>
      <c r="O770" s="84"/>
      <c r="P770" s="84"/>
      <c r="Q770" s="84"/>
      <c r="R770" s="84"/>
      <c r="S770" s="84"/>
      <c r="T770" s="84"/>
      <c r="U770" s="84"/>
      <c r="V770" s="84"/>
      <c r="W770" s="84"/>
      <c r="X770" s="84"/>
      <c r="Y770" s="84"/>
      <c r="Z770" s="84"/>
    </row>
    <row r="771" spans="1:26" ht="12.75" customHeight="1" x14ac:dyDescent="0.2">
      <c r="A771" s="84"/>
      <c r="B771" s="84"/>
      <c r="C771" s="84"/>
      <c r="D771" s="84"/>
      <c r="E771" s="1247"/>
      <c r="F771" s="84"/>
      <c r="G771" s="84"/>
      <c r="H771" s="84"/>
      <c r="I771" s="84"/>
      <c r="J771" s="84"/>
      <c r="K771" s="84"/>
      <c r="L771" s="84"/>
      <c r="M771" s="84"/>
      <c r="N771" s="84"/>
      <c r="O771" s="84"/>
      <c r="P771" s="84"/>
      <c r="Q771" s="84"/>
      <c r="R771" s="84"/>
      <c r="S771" s="84"/>
      <c r="T771" s="84"/>
      <c r="U771" s="84"/>
      <c r="V771" s="84"/>
      <c r="W771" s="84"/>
      <c r="X771" s="84"/>
      <c r="Y771" s="84"/>
      <c r="Z771" s="84"/>
    </row>
    <row r="772" spans="1:26" ht="12.75" customHeight="1" x14ac:dyDescent="0.2">
      <c r="A772" s="84"/>
      <c r="B772" s="84"/>
      <c r="C772" s="84"/>
      <c r="D772" s="84"/>
      <c r="E772" s="1247"/>
      <c r="F772" s="84"/>
      <c r="G772" s="84"/>
      <c r="H772" s="84"/>
      <c r="I772" s="84"/>
      <c r="J772" s="84"/>
      <c r="K772" s="84"/>
      <c r="L772" s="84"/>
      <c r="M772" s="84"/>
      <c r="N772" s="84"/>
      <c r="O772" s="84"/>
      <c r="P772" s="84"/>
      <c r="Q772" s="84"/>
      <c r="R772" s="84"/>
      <c r="S772" s="84"/>
      <c r="T772" s="84"/>
      <c r="U772" s="84"/>
      <c r="V772" s="84"/>
      <c r="W772" s="84"/>
      <c r="X772" s="84"/>
      <c r="Y772" s="84"/>
      <c r="Z772" s="84"/>
    </row>
    <row r="773" spans="1:26" ht="12.75" customHeight="1" x14ac:dyDescent="0.2">
      <c r="A773" s="84"/>
      <c r="B773" s="84"/>
      <c r="C773" s="84"/>
      <c r="D773" s="84"/>
      <c r="E773" s="1247"/>
      <c r="F773" s="84"/>
      <c r="G773" s="84"/>
      <c r="H773" s="84"/>
      <c r="I773" s="84"/>
      <c r="J773" s="84"/>
      <c r="K773" s="84"/>
      <c r="L773" s="84"/>
      <c r="M773" s="84"/>
      <c r="N773" s="84"/>
      <c r="O773" s="84"/>
      <c r="P773" s="84"/>
      <c r="Q773" s="84"/>
      <c r="R773" s="84"/>
      <c r="S773" s="84"/>
      <c r="T773" s="84"/>
      <c r="U773" s="84"/>
      <c r="V773" s="84"/>
      <c r="W773" s="84"/>
      <c r="X773" s="84"/>
      <c r="Y773" s="84"/>
      <c r="Z773" s="84"/>
    </row>
    <row r="774" spans="1:26" ht="12.75" customHeight="1" x14ac:dyDescent="0.2">
      <c r="A774" s="84"/>
      <c r="B774" s="84"/>
      <c r="C774" s="84"/>
      <c r="D774" s="84"/>
      <c r="E774" s="1247"/>
      <c r="F774" s="84"/>
      <c r="G774" s="84"/>
      <c r="H774" s="84"/>
      <c r="I774" s="84"/>
      <c r="J774" s="84"/>
      <c r="K774" s="84"/>
      <c r="L774" s="84"/>
      <c r="M774" s="84"/>
      <c r="N774" s="84"/>
      <c r="O774" s="84"/>
      <c r="P774" s="84"/>
      <c r="Q774" s="84"/>
      <c r="R774" s="84"/>
      <c r="S774" s="84"/>
      <c r="T774" s="84"/>
      <c r="U774" s="84"/>
      <c r="V774" s="84"/>
      <c r="W774" s="84"/>
      <c r="X774" s="84"/>
      <c r="Y774" s="84"/>
      <c r="Z774" s="84"/>
    </row>
    <row r="775" spans="1:26" ht="12.75" customHeight="1" x14ac:dyDescent="0.2">
      <c r="A775" s="84"/>
      <c r="B775" s="84"/>
      <c r="C775" s="84"/>
      <c r="D775" s="84"/>
      <c r="E775" s="1247"/>
      <c r="F775" s="84"/>
      <c r="G775" s="84"/>
      <c r="H775" s="84"/>
      <c r="I775" s="84"/>
      <c r="J775" s="84"/>
      <c r="K775" s="84"/>
      <c r="L775" s="84"/>
      <c r="M775" s="84"/>
      <c r="N775" s="84"/>
      <c r="O775" s="84"/>
      <c r="P775" s="84"/>
      <c r="Q775" s="84"/>
      <c r="R775" s="84"/>
      <c r="S775" s="84"/>
      <c r="T775" s="84"/>
      <c r="U775" s="84"/>
      <c r="V775" s="84"/>
      <c r="W775" s="84"/>
      <c r="X775" s="84"/>
      <c r="Y775" s="84"/>
      <c r="Z775" s="84"/>
    </row>
    <row r="776" spans="1:26" ht="12.75" customHeight="1" x14ac:dyDescent="0.2">
      <c r="A776" s="84"/>
      <c r="B776" s="84"/>
      <c r="C776" s="84"/>
      <c r="D776" s="84"/>
      <c r="E776" s="1247"/>
      <c r="F776" s="84"/>
      <c r="G776" s="84"/>
      <c r="H776" s="84"/>
      <c r="I776" s="84"/>
      <c r="J776" s="84"/>
      <c r="K776" s="84"/>
      <c r="L776" s="84"/>
      <c r="M776" s="84"/>
      <c r="N776" s="84"/>
      <c r="O776" s="84"/>
      <c r="P776" s="84"/>
      <c r="Q776" s="84"/>
      <c r="R776" s="84"/>
      <c r="S776" s="84"/>
      <c r="T776" s="84"/>
      <c r="U776" s="84"/>
      <c r="V776" s="84"/>
      <c r="W776" s="84"/>
      <c r="X776" s="84"/>
      <c r="Y776" s="84"/>
      <c r="Z776" s="84"/>
    </row>
    <row r="777" spans="1:26" ht="12.75" customHeight="1" x14ac:dyDescent="0.2">
      <c r="A777" s="84"/>
      <c r="B777" s="84"/>
      <c r="C777" s="84"/>
      <c r="D777" s="84"/>
      <c r="E777" s="1247"/>
      <c r="F777" s="84"/>
      <c r="G777" s="84"/>
      <c r="H777" s="84"/>
      <c r="I777" s="84"/>
      <c r="J777" s="84"/>
      <c r="K777" s="84"/>
      <c r="L777" s="84"/>
      <c r="M777" s="84"/>
      <c r="N777" s="84"/>
      <c r="O777" s="84"/>
      <c r="P777" s="84"/>
      <c r="Q777" s="84"/>
      <c r="R777" s="84"/>
      <c r="S777" s="84"/>
      <c r="T777" s="84"/>
      <c r="U777" s="84"/>
      <c r="V777" s="84"/>
      <c r="W777" s="84"/>
      <c r="X777" s="84"/>
      <c r="Y777" s="84"/>
      <c r="Z777" s="84"/>
    </row>
    <row r="778" spans="1:26" ht="12.75" customHeight="1" x14ac:dyDescent="0.2">
      <c r="A778" s="84"/>
      <c r="B778" s="84"/>
      <c r="C778" s="84"/>
      <c r="D778" s="84"/>
      <c r="E778" s="1247"/>
      <c r="F778" s="84"/>
      <c r="G778" s="84"/>
      <c r="H778" s="84"/>
      <c r="I778" s="84"/>
      <c r="J778" s="84"/>
      <c r="K778" s="84"/>
      <c r="L778" s="84"/>
      <c r="M778" s="84"/>
      <c r="N778" s="84"/>
      <c r="O778" s="84"/>
      <c r="P778" s="84"/>
      <c r="Q778" s="84"/>
      <c r="R778" s="84"/>
      <c r="S778" s="84"/>
      <c r="T778" s="84"/>
      <c r="U778" s="84"/>
      <c r="V778" s="84"/>
      <c r="W778" s="84"/>
      <c r="X778" s="84"/>
      <c r="Y778" s="84"/>
      <c r="Z778" s="84"/>
    </row>
    <row r="779" spans="1:26" ht="12.75" customHeight="1" x14ac:dyDescent="0.2">
      <c r="A779" s="84"/>
      <c r="B779" s="84"/>
      <c r="C779" s="84"/>
      <c r="D779" s="84"/>
      <c r="E779" s="1247"/>
      <c r="F779" s="84"/>
      <c r="G779" s="84"/>
      <c r="H779" s="84"/>
      <c r="I779" s="84"/>
      <c r="J779" s="84"/>
      <c r="K779" s="84"/>
      <c r="L779" s="84"/>
      <c r="M779" s="84"/>
      <c r="N779" s="84"/>
      <c r="O779" s="84"/>
      <c r="P779" s="84"/>
      <c r="Q779" s="84"/>
      <c r="R779" s="84"/>
      <c r="S779" s="84"/>
      <c r="T779" s="84"/>
      <c r="U779" s="84"/>
      <c r="V779" s="84"/>
      <c r="W779" s="84"/>
      <c r="X779" s="84"/>
      <c r="Y779" s="84"/>
      <c r="Z779" s="84"/>
    </row>
    <row r="780" spans="1:26" ht="12.75" customHeight="1" x14ac:dyDescent="0.2">
      <c r="A780" s="84"/>
      <c r="B780" s="84"/>
      <c r="C780" s="84"/>
      <c r="D780" s="84"/>
      <c r="E780" s="1247"/>
      <c r="F780" s="84"/>
      <c r="G780" s="84"/>
      <c r="H780" s="84"/>
      <c r="I780" s="84"/>
      <c r="J780" s="84"/>
      <c r="K780" s="84"/>
      <c r="L780" s="84"/>
      <c r="M780" s="84"/>
      <c r="N780" s="84"/>
      <c r="O780" s="84"/>
      <c r="P780" s="84"/>
      <c r="Q780" s="84"/>
      <c r="R780" s="84"/>
      <c r="S780" s="84"/>
      <c r="T780" s="84"/>
      <c r="U780" s="84"/>
      <c r="V780" s="84"/>
      <c r="W780" s="84"/>
      <c r="X780" s="84"/>
      <c r="Y780" s="84"/>
      <c r="Z780" s="84"/>
    </row>
    <row r="781" spans="1:26" ht="12.75" customHeight="1" x14ac:dyDescent="0.2">
      <c r="A781" s="84"/>
      <c r="B781" s="84"/>
      <c r="C781" s="84"/>
      <c r="D781" s="84"/>
      <c r="E781" s="1247"/>
      <c r="F781" s="84"/>
      <c r="G781" s="84"/>
      <c r="H781" s="84"/>
      <c r="I781" s="84"/>
      <c r="J781" s="84"/>
      <c r="K781" s="84"/>
      <c r="L781" s="84"/>
      <c r="M781" s="84"/>
      <c r="N781" s="84"/>
      <c r="O781" s="84"/>
      <c r="P781" s="84"/>
      <c r="Q781" s="84"/>
      <c r="R781" s="84"/>
      <c r="S781" s="84"/>
      <c r="T781" s="84"/>
      <c r="U781" s="84"/>
      <c r="V781" s="84"/>
      <c r="W781" s="84"/>
      <c r="X781" s="84"/>
      <c r="Y781" s="84"/>
      <c r="Z781" s="84"/>
    </row>
    <row r="782" spans="1:26" ht="12.75" customHeight="1" x14ac:dyDescent="0.2">
      <c r="A782" s="84"/>
      <c r="B782" s="84"/>
      <c r="C782" s="84"/>
      <c r="D782" s="84"/>
      <c r="E782" s="1247"/>
      <c r="F782" s="84"/>
      <c r="G782" s="84"/>
      <c r="H782" s="84"/>
      <c r="I782" s="84"/>
      <c r="J782" s="84"/>
      <c r="K782" s="84"/>
      <c r="L782" s="84"/>
      <c r="M782" s="84"/>
      <c r="N782" s="84"/>
      <c r="O782" s="84"/>
      <c r="P782" s="84"/>
      <c r="Q782" s="84"/>
      <c r="R782" s="84"/>
      <c r="S782" s="84"/>
      <c r="T782" s="84"/>
      <c r="U782" s="84"/>
      <c r="V782" s="84"/>
      <c r="W782" s="84"/>
      <c r="X782" s="84"/>
      <c r="Y782" s="84"/>
      <c r="Z782" s="84"/>
    </row>
    <row r="783" spans="1:26" ht="12.75" customHeight="1" x14ac:dyDescent="0.2">
      <c r="A783" s="84"/>
      <c r="B783" s="84"/>
      <c r="C783" s="84"/>
      <c r="D783" s="84"/>
      <c r="E783" s="1247"/>
      <c r="F783" s="84"/>
      <c r="G783" s="84"/>
      <c r="H783" s="84"/>
      <c r="I783" s="84"/>
      <c r="J783" s="84"/>
      <c r="K783" s="84"/>
      <c r="L783" s="84"/>
      <c r="M783" s="84"/>
      <c r="N783" s="84"/>
      <c r="O783" s="84"/>
      <c r="P783" s="84"/>
      <c r="Q783" s="84"/>
      <c r="R783" s="84"/>
      <c r="S783" s="84"/>
      <c r="T783" s="84"/>
      <c r="U783" s="84"/>
      <c r="V783" s="84"/>
      <c r="W783" s="84"/>
      <c r="X783" s="84"/>
      <c r="Y783" s="84"/>
      <c r="Z783" s="84"/>
    </row>
    <row r="784" spans="1:26" ht="12.75" customHeight="1" x14ac:dyDescent="0.2">
      <c r="A784" s="84"/>
      <c r="B784" s="84"/>
      <c r="C784" s="84"/>
      <c r="D784" s="84"/>
      <c r="E784" s="1247"/>
      <c r="F784" s="84"/>
      <c r="G784" s="84"/>
      <c r="H784" s="84"/>
      <c r="I784" s="84"/>
      <c r="J784" s="84"/>
      <c r="K784" s="84"/>
      <c r="L784" s="84"/>
      <c r="M784" s="84"/>
      <c r="N784" s="84"/>
      <c r="O784" s="84"/>
      <c r="P784" s="84"/>
      <c r="Q784" s="84"/>
      <c r="R784" s="84"/>
      <c r="S784" s="84"/>
      <c r="T784" s="84"/>
      <c r="U784" s="84"/>
      <c r="V784" s="84"/>
      <c r="W784" s="84"/>
      <c r="X784" s="84"/>
      <c r="Y784" s="84"/>
      <c r="Z784" s="84"/>
    </row>
    <row r="785" spans="1:26" ht="12.75" customHeight="1" x14ac:dyDescent="0.2">
      <c r="A785" s="84"/>
      <c r="B785" s="84"/>
      <c r="C785" s="84"/>
      <c r="D785" s="84"/>
      <c r="E785" s="1247"/>
      <c r="F785" s="84"/>
      <c r="G785" s="84"/>
      <c r="H785" s="84"/>
      <c r="I785" s="84"/>
      <c r="J785" s="84"/>
      <c r="K785" s="84"/>
      <c r="L785" s="84"/>
      <c r="M785" s="84"/>
      <c r="N785" s="84"/>
      <c r="O785" s="84"/>
      <c r="P785" s="84"/>
      <c r="Q785" s="84"/>
      <c r="R785" s="84"/>
      <c r="S785" s="84"/>
      <c r="T785" s="84"/>
      <c r="U785" s="84"/>
      <c r="V785" s="84"/>
      <c r="W785" s="84"/>
      <c r="X785" s="84"/>
      <c r="Y785" s="84"/>
      <c r="Z785" s="84"/>
    </row>
    <row r="786" spans="1:26" ht="12.75" customHeight="1" x14ac:dyDescent="0.2">
      <c r="A786" s="84"/>
      <c r="B786" s="84"/>
      <c r="C786" s="84"/>
      <c r="D786" s="84"/>
      <c r="E786" s="1247"/>
      <c r="F786" s="84"/>
      <c r="G786" s="84"/>
      <c r="H786" s="84"/>
      <c r="I786" s="84"/>
      <c r="J786" s="84"/>
      <c r="K786" s="84"/>
      <c r="L786" s="84"/>
      <c r="M786" s="84"/>
      <c r="N786" s="84"/>
      <c r="O786" s="84"/>
      <c r="P786" s="84"/>
      <c r="Q786" s="84"/>
      <c r="R786" s="84"/>
      <c r="S786" s="84"/>
      <c r="T786" s="84"/>
      <c r="U786" s="84"/>
      <c r="V786" s="84"/>
      <c r="W786" s="84"/>
      <c r="X786" s="84"/>
      <c r="Y786" s="84"/>
      <c r="Z786" s="84"/>
    </row>
    <row r="787" spans="1:26" ht="12.75" customHeight="1" x14ac:dyDescent="0.2">
      <c r="A787" s="84"/>
      <c r="B787" s="84"/>
      <c r="C787" s="84"/>
      <c r="D787" s="84"/>
      <c r="E787" s="1247"/>
      <c r="F787" s="84"/>
      <c r="G787" s="84"/>
      <c r="H787" s="84"/>
      <c r="I787" s="84"/>
      <c r="J787" s="84"/>
      <c r="K787" s="84"/>
      <c r="L787" s="84"/>
      <c r="M787" s="84"/>
      <c r="N787" s="84"/>
      <c r="O787" s="84"/>
      <c r="P787" s="84"/>
      <c r="Q787" s="84"/>
      <c r="R787" s="84"/>
      <c r="S787" s="84"/>
      <c r="T787" s="84"/>
      <c r="U787" s="84"/>
      <c r="V787" s="84"/>
      <c r="W787" s="84"/>
      <c r="X787" s="84"/>
      <c r="Y787" s="84"/>
      <c r="Z787" s="84"/>
    </row>
    <row r="788" spans="1:26" ht="12.75" customHeight="1" x14ac:dyDescent="0.2">
      <c r="A788" s="84"/>
      <c r="B788" s="84"/>
      <c r="C788" s="84"/>
      <c r="D788" s="84"/>
      <c r="E788" s="1247"/>
      <c r="F788" s="84"/>
      <c r="G788" s="84"/>
      <c r="H788" s="84"/>
      <c r="I788" s="84"/>
      <c r="J788" s="84"/>
      <c r="K788" s="84"/>
      <c r="L788" s="84"/>
      <c r="M788" s="84"/>
      <c r="N788" s="84"/>
      <c r="O788" s="84"/>
      <c r="P788" s="84"/>
      <c r="Q788" s="84"/>
      <c r="R788" s="84"/>
      <c r="S788" s="84"/>
      <c r="T788" s="84"/>
      <c r="U788" s="84"/>
      <c r="V788" s="84"/>
      <c r="W788" s="84"/>
      <c r="X788" s="84"/>
      <c r="Y788" s="84"/>
      <c r="Z788" s="84"/>
    </row>
    <row r="789" spans="1:26" ht="12.75" customHeight="1" x14ac:dyDescent="0.2">
      <c r="A789" s="84"/>
      <c r="B789" s="84"/>
      <c r="C789" s="84"/>
      <c r="D789" s="84"/>
      <c r="E789" s="1247"/>
      <c r="F789" s="84"/>
      <c r="G789" s="84"/>
      <c r="H789" s="84"/>
      <c r="I789" s="84"/>
      <c r="J789" s="84"/>
      <c r="K789" s="84"/>
      <c r="L789" s="84"/>
      <c r="M789" s="84"/>
      <c r="N789" s="84"/>
      <c r="O789" s="84"/>
      <c r="P789" s="84"/>
      <c r="Q789" s="84"/>
      <c r="R789" s="84"/>
      <c r="S789" s="84"/>
      <c r="T789" s="84"/>
      <c r="U789" s="84"/>
      <c r="V789" s="84"/>
      <c r="W789" s="84"/>
      <c r="X789" s="84"/>
      <c r="Y789" s="84"/>
      <c r="Z789" s="84"/>
    </row>
    <row r="790" spans="1:26" ht="12.75" customHeight="1" x14ac:dyDescent="0.2">
      <c r="A790" s="84"/>
      <c r="B790" s="84"/>
      <c r="C790" s="84"/>
      <c r="D790" s="84"/>
      <c r="E790" s="1247"/>
      <c r="F790" s="84"/>
      <c r="G790" s="84"/>
      <c r="H790" s="84"/>
      <c r="I790" s="84"/>
      <c r="J790" s="84"/>
      <c r="K790" s="84"/>
      <c r="L790" s="84"/>
      <c r="M790" s="84"/>
      <c r="N790" s="84"/>
      <c r="O790" s="84"/>
      <c r="P790" s="84"/>
      <c r="Q790" s="84"/>
      <c r="R790" s="84"/>
      <c r="S790" s="84"/>
      <c r="T790" s="84"/>
      <c r="U790" s="84"/>
      <c r="V790" s="84"/>
      <c r="W790" s="84"/>
      <c r="X790" s="84"/>
      <c r="Y790" s="84"/>
      <c r="Z790" s="84"/>
    </row>
    <row r="791" spans="1:26" ht="12.75" customHeight="1" x14ac:dyDescent="0.2">
      <c r="A791" s="84"/>
      <c r="B791" s="84"/>
      <c r="C791" s="84"/>
      <c r="D791" s="84"/>
      <c r="E791" s="1247"/>
      <c r="F791" s="84"/>
      <c r="G791" s="84"/>
      <c r="H791" s="84"/>
      <c r="I791" s="84"/>
      <c r="J791" s="84"/>
      <c r="K791" s="84"/>
      <c r="L791" s="84"/>
      <c r="M791" s="84"/>
      <c r="N791" s="84"/>
      <c r="O791" s="84"/>
      <c r="P791" s="84"/>
      <c r="Q791" s="84"/>
      <c r="R791" s="84"/>
      <c r="S791" s="84"/>
      <c r="T791" s="84"/>
      <c r="U791" s="84"/>
      <c r="V791" s="84"/>
      <c r="W791" s="84"/>
      <c r="X791" s="84"/>
      <c r="Y791" s="84"/>
      <c r="Z791" s="84"/>
    </row>
    <row r="792" spans="1:26" ht="12.75" customHeight="1" x14ac:dyDescent="0.2">
      <c r="A792" s="84"/>
      <c r="B792" s="84"/>
      <c r="C792" s="84"/>
      <c r="D792" s="84"/>
      <c r="E792" s="1247"/>
      <c r="F792" s="84"/>
      <c r="G792" s="84"/>
      <c r="H792" s="84"/>
      <c r="I792" s="84"/>
      <c r="J792" s="84"/>
      <c r="K792" s="84"/>
      <c r="L792" s="84"/>
      <c r="M792" s="84"/>
      <c r="N792" s="84"/>
      <c r="O792" s="84"/>
      <c r="P792" s="84"/>
      <c r="Q792" s="84"/>
      <c r="R792" s="84"/>
      <c r="S792" s="84"/>
      <c r="T792" s="84"/>
      <c r="U792" s="84"/>
      <c r="V792" s="84"/>
      <c r="W792" s="84"/>
      <c r="X792" s="84"/>
      <c r="Y792" s="84"/>
      <c r="Z792" s="84"/>
    </row>
    <row r="793" spans="1:26" ht="12.75" customHeight="1" x14ac:dyDescent="0.2">
      <c r="A793" s="84"/>
      <c r="B793" s="84"/>
      <c r="C793" s="84"/>
      <c r="D793" s="84"/>
      <c r="E793" s="1247"/>
      <c r="F793" s="84"/>
      <c r="G793" s="84"/>
      <c r="H793" s="84"/>
      <c r="I793" s="84"/>
      <c r="J793" s="84"/>
      <c r="K793" s="84"/>
      <c r="L793" s="84"/>
      <c r="M793" s="84"/>
      <c r="N793" s="84"/>
      <c r="O793" s="84"/>
      <c r="P793" s="84"/>
      <c r="Q793" s="84"/>
      <c r="R793" s="84"/>
      <c r="S793" s="84"/>
      <c r="T793" s="84"/>
      <c r="U793" s="84"/>
      <c r="V793" s="84"/>
      <c r="W793" s="84"/>
      <c r="X793" s="84"/>
      <c r="Y793" s="84"/>
      <c r="Z793" s="84"/>
    </row>
    <row r="794" spans="1:26" ht="12.75" customHeight="1" x14ac:dyDescent="0.2">
      <c r="A794" s="84"/>
      <c r="B794" s="84"/>
      <c r="C794" s="84"/>
      <c r="D794" s="84"/>
      <c r="E794" s="1247"/>
      <c r="F794" s="84"/>
      <c r="G794" s="84"/>
      <c r="H794" s="84"/>
      <c r="I794" s="84"/>
      <c r="J794" s="84"/>
      <c r="K794" s="84"/>
      <c r="L794" s="84"/>
      <c r="M794" s="84"/>
      <c r="N794" s="84"/>
      <c r="O794" s="84"/>
      <c r="P794" s="84"/>
      <c r="Q794" s="84"/>
      <c r="R794" s="84"/>
      <c r="S794" s="84"/>
      <c r="T794" s="84"/>
      <c r="U794" s="84"/>
      <c r="V794" s="84"/>
      <c r="W794" s="84"/>
      <c r="X794" s="84"/>
      <c r="Y794" s="84"/>
      <c r="Z794" s="84"/>
    </row>
    <row r="795" spans="1:26" ht="12.75" customHeight="1" x14ac:dyDescent="0.2">
      <c r="A795" s="84"/>
      <c r="B795" s="84"/>
      <c r="C795" s="84"/>
      <c r="D795" s="84"/>
      <c r="E795" s="1247"/>
      <c r="F795" s="84"/>
      <c r="G795" s="84"/>
      <c r="H795" s="84"/>
      <c r="I795" s="84"/>
      <c r="J795" s="84"/>
      <c r="K795" s="84"/>
      <c r="L795" s="84"/>
      <c r="M795" s="84"/>
      <c r="N795" s="84"/>
      <c r="O795" s="84"/>
      <c r="P795" s="84"/>
      <c r="Q795" s="84"/>
      <c r="R795" s="84"/>
      <c r="S795" s="84"/>
      <c r="T795" s="84"/>
      <c r="U795" s="84"/>
      <c r="V795" s="84"/>
      <c r="W795" s="84"/>
      <c r="X795" s="84"/>
      <c r="Y795" s="84"/>
      <c r="Z795" s="84"/>
    </row>
    <row r="796" spans="1:26" ht="12.75" customHeight="1" x14ac:dyDescent="0.2">
      <c r="A796" s="84"/>
      <c r="B796" s="84"/>
      <c r="C796" s="84"/>
      <c r="D796" s="84"/>
      <c r="E796" s="1247"/>
      <c r="F796" s="84"/>
      <c r="G796" s="84"/>
      <c r="H796" s="84"/>
      <c r="I796" s="84"/>
      <c r="J796" s="84"/>
      <c r="K796" s="84"/>
      <c r="L796" s="84"/>
      <c r="M796" s="84"/>
      <c r="N796" s="84"/>
      <c r="O796" s="84"/>
      <c r="P796" s="84"/>
      <c r="Q796" s="84"/>
      <c r="R796" s="84"/>
      <c r="S796" s="84"/>
      <c r="T796" s="84"/>
      <c r="U796" s="84"/>
      <c r="V796" s="84"/>
      <c r="W796" s="84"/>
      <c r="X796" s="84"/>
      <c r="Y796" s="84"/>
      <c r="Z796" s="84"/>
    </row>
    <row r="797" spans="1:26" ht="12.75" customHeight="1" x14ac:dyDescent="0.2">
      <c r="A797" s="84"/>
      <c r="B797" s="84"/>
      <c r="C797" s="84"/>
      <c r="D797" s="84"/>
      <c r="E797" s="1247"/>
      <c r="F797" s="84"/>
      <c r="G797" s="84"/>
      <c r="H797" s="84"/>
      <c r="I797" s="84"/>
      <c r="J797" s="84"/>
      <c r="K797" s="84"/>
      <c r="L797" s="84"/>
      <c r="M797" s="84"/>
      <c r="N797" s="84"/>
      <c r="O797" s="84"/>
      <c r="P797" s="84"/>
      <c r="Q797" s="84"/>
      <c r="R797" s="84"/>
      <c r="S797" s="84"/>
      <c r="T797" s="84"/>
      <c r="U797" s="84"/>
      <c r="V797" s="84"/>
      <c r="W797" s="84"/>
      <c r="X797" s="84"/>
      <c r="Y797" s="84"/>
      <c r="Z797" s="84"/>
    </row>
    <row r="798" spans="1:26" ht="12.75" customHeight="1" x14ac:dyDescent="0.2">
      <c r="A798" s="84"/>
      <c r="B798" s="84"/>
      <c r="C798" s="84"/>
      <c r="D798" s="84"/>
      <c r="E798" s="1247"/>
      <c r="F798" s="84"/>
      <c r="G798" s="84"/>
      <c r="H798" s="84"/>
      <c r="I798" s="84"/>
      <c r="J798" s="84"/>
      <c r="K798" s="84"/>
      <c r="L798" s="84"/>
      <c r="M798" s="84"/>
      <c r="N798" s="84"/>
      <c r="O798" s="84"/>
      <c r="P798" s="84"/>
      <c r="Q798" s="84"/>
      <c r="R798" s="84"/>
      <c r="S798" s="84"/>
      <c r="T798" s="84"/>
      <c r="U798" s="84"/>
      <c r="V798" s="84"/>
      <c r="W798" s="84"/>
      <c r="X798" s="84"/>
      <c r="Y798" s="84"/>
      <c r="Z798" s="84"/>
    </row>
    <row r="799" spans="1:26" ht="12.75" customHeight="1" x14ac:dyDescent="0.2">
      <c r="A799" s="84"/>
      <c r="B799" s="84"/>
      <c r="C799" s="84"/>
      <c r="D799" s="84"/>
      <c r="E799" s="1247"/>
      <c r="F799" s="84"/>
      <c r="G799" s="84"/>
      <c r="H799" s="84"/>
      <c r="I799" s="84"/>
      <c r="J799" s="84"/>
      <c r="K799" s="84"/>
      <c r="L799" s="84"/>
      <c r="M799" s="84"/>
      <c r="N799" s="84"/>
      <c r="O799" s="84"/>
      <c r="P799" s="84"/>
      <c r="Q799" s="84"/>
      <c r="R799" s="84"/>
      <c r="S799" s="84"/>
      <c r="T799" s="84"/>
      <c r="U799" s="84"/>
      <c r="V799" s="84"/>
      <c r="W799" s="84"/>
      <c r="X799" s="84"/>
      <c r="Y799" s="84"/>
      <c r="Z799" s="84"/>
    </row>
    <row r="800" spans="1:26" ht="12.75" customHeight="1" x14ac:dyDescent="0.2">
      <c r="A800" s="84"/>
      <c r="B800" s="84"/>
      <c r="C800" s="84"/>
      <c r="D800" s="84"/>
      <c r="E800" s="1247"/>
      <c r="F800" s="84"/>
      <c r="G800" s="84"/>
      <c r="H800" s="84"/>
      <c r="I800" s="84"/>
      <c r="J800" s="84"/>
      <c r="K800" s="84"/>
      <c r="L800" s="84"/>
      <c r="M800" s="84"/>
      <c r="N800" s="84"/>
      <c r="O800" s="84"/>
      <c r="P800" s="84"/>
      <c r="Q800" s="84"/>
      <c r="R800" s="84"/>
      <c r="S800" s="84"/>
      <c r="T800" s="84"/>
      <c r="U800" s="84"/>
      <c r="V800" s="84"/>
      <c r="W800" s="84"/>
      <c r="X800" s="84"/>
      <c r="Y800" s="84"/>
      <c r="Z800" s="84"/>
    </row>
    <row r="801" spans="1:26" ht="12.75" customHeight="1" x14ac:dyDescent="0.2">
      <c r="A801" s="84"/>
      <c r="B801" s="84"/>
      <c r="C801" s="84"/>
      <c r="D801" s="84"/>
      <c r="E801" s="1247"/>
      <c r="F801" s="84"/>
      <c r="G801" s="84"/>
      <c r="H801" s="84"/>
      <c r="I801" s="84"/>
      <c r="J801" s="84"/>
      <c r="K801" s="84"/>
      <c r="L801" s="84"/>
      <c r="M801" s="84"/>
      <c r="N801" s="84"/>
      <c r="O801" s="84"/>
      <c r="P801" s="84"/>
      <c r="Q801" s="84"/>
      <c r="R801" s="84"/>
      <c r="S801" s="84"/>
      <c r="T801" s="84"/>
      <c r="U801" s="84"/>
      <c r="V801" s="84"/>
      <c r="W801" s="84"/>
      <c r="X801" s="84"/>
      <c r="Y801" s="84"/>
      <c r="Z801" s="84"/>
    </row>
    <row r="802" spans="1:26" ht="12.75" customHeight="1" x14ac:dyDescent="0.2">
      <c r="A802" s="84"/>
      <c r="B802" s="84"/>
      <c r="C802" s="84"/>
      <c r="D802" s="84"/>
      <c r="E802" s="1247"/>
      <c r="F802" s="84"/>
      <c r="G802" s="84"/>
      <c r="H802" s="84"/>
      <c r="I802" s="84"/>
      <c r="J802" s="84"/>
      <c r="K802" s="84"/>
      <c r="L802" s="84"/>
      <c r="M802" s="84"/>
      <c r="N802" s="84"/>
      <c r="O802" s="84"/>
      <c r="P802" s="84"/>
      <c r="Q802" s="84"/>
      <c r="R802" s="84"/>
      <c r="S802" s="84"/>
      <c r="T802" s="84"/>
      <c r="U802" s="84"/>
      <c r="V802" s="84"/>
      <c r="W802" s="84"/>
      <c r="X802" s="84"/>
      <c r="Y802" s="84"/>
      <c r="Z802" s="84"/>
    </row>
    <row r="803" spans="1:26" ht="12.75" customHeight="1" x14ac:dyDescent="0.2">
      <c r="A803" s="84"/>
      <c r="B803" s="84"/>
      <c r="C803" s="84"/>
      <c r="D803" s="84"/>
      <c r="E803" s="1247"/>
      <c r="F803" s="84"/>
      <c r="G803" s="84"/>
      <c r="H803" s="84"/>
      <c r="I803" s="84"/>
      <c r="J803" s="84"/>
      <c r="K803" s="84"/>
      <c r="L803" s="84"/>
      <c r="M803" s="84"/>
      <c r="N803" s="84"/>
      <c r="O803" s="84"/>
      <c r="P803" s="84"/>
      <c r="Q803" s="84"/>
      <c r="R803" s="84"/>
      <c r="S803" s="84"/>
      <c r="T803" s="84"/>
      <c r="U803" s="84"/>
      <c r="V803" s="84"/>
      <c r="W803" s="84"/>
      <c r="X803" s="84"/>
      <c r="Y803" s="84"/>
      <c r="Z803" s="84"/>
    </row>
    <row r="804" spans="1:26" ht="12.75" customHeight="1" x14ac:dyDescent="0.2">
      <c r="A804" s="84"/>
      <c r="B804" s="84"/>
      <c r="C804" s="84"/>
      <c r="D804" s="84"/>
      <c r="E804" s="1247"/>
      <c r="F804" s="84"/>
      <c r="G804" s="84"/>
      <c r="H804" s="84"/>
      <c r="I804" s="84"/>
      <c r="J804" s="84"/>
      <c r="K804" s="84"/>
      <c r="L804" s="84"/>
      <c r="M804" s="84"/>
      <c r="N804" s="84"/>
      <c r="O804" s="84"/>
      <c r="P804" s="84"/>
      <c r="Q804" s="84"/>
      <c r="R804" s="84"/>
      <c r="S804" s="84"/>
      <c r="T804" s="84"/>
      <c r="U804" s="84"/>
      <c r="V804" s="84"/>
      <c r="W804" s="84"/>
      <c r="X804" s="84"/>
      <c r="Y804" s="84"/>
      <c r="Z804" s="84"/>
    </row>
    <row r="805" spans="1:26" ht="12.75" customHeight="1" x14ac:dyDescent="0.2">
      <c r="A805" s="84"/>
      <c r="B805" s="84"/>
      <c r="C805" s="84"/>
      <c r="D805" s="84"/>
      <c r="E805" s="1247"/>
      <c r="F805" s="84"/>
      <c r="G805" s="84"/>
      <c r="H805" s="84"/>
      <c r="I805" s="84"/>
      <c r="J805" s="84"/>
      <c r="K805" s="84"/>
      <c r="L805" s="84"/>
      <c r="M805" s="84"/>
      <c r="N805" s="84"/>
      <c r="O805" s="84"/>
      <c r="P805" s="84"/>
      <c r="Q805" s="84"/>
      <c r="R805" s="84"/>
      <c r="S805" s="84"/>
      <c r="T805" s="84"/>
      <c r="U805" s="84"/>
      <c r="V805" s="84"/>
      <c r="W805" s="84"/>
      <c r="X805" s="84"/>
      <c r="Y805" s="84"/>
      <c r="Z805" s="84"/>
    </row>
    <row r="806" spans="1:26" ht="12.75" customHeight="1" x14ac:dyDescent="0.2">
      <c r="A806" s="84"/>
      <c r="B806" s="84"/>
      <c r="C806" s="84"/>
      <c r="D806" s="84"/>
      <c r="E806" s="1247"/>
      <c r="F806" s="84"/>
      <c r="G806" s="84"/>
      <c r="H806" s="84"/>
      <c r="I806" s="84"/>
      <c r="J806" s="84"/>
      <c r="K806" s="84"/>
      <c r="L806" s="84"/>
      <c r="M806" s="84"/>
      <c r="N806" s="84"/>
      <c r="O806" s="84"/>
      <c r="P806" s="84"/>
      <c r="Q806" s="84"/>
      <c r="R806" s="84"/>
      <c r="S806" s="84"/>
      <c r="T806" s="84"/>
      <c r="U806" s="84"/>
      <c r="V806" s="84"/>
      <c r="W806" s="84"/>
      <c r="X806" s="84"/>
      <c r="Y806" s="84"/>
      <c r="Z806" s="84"/>
    </row>
    <row r="807" spans="1:26" ht="12.75" customHeight="1" x14ac:dyDescent="0.2">
      <c r="A807" s="84"/>
      <c r="B807" s="84"/>
      <c r="C807" s="84"/>
      <c r="D807" s="84"/>
      <c r="E807" s="1247"/>
      <c r="F807" s="84"/>
      <c r="G807" s="84"/>
      <c r="H807" s="84"/>
      <c r="I807" s="84"/>
      <c r="J807" s="84"/>
      <c r="K807" s="84"/>
      <c r="L807" s="84"/>
      <c r="M807" s="84"/>
      <c r="N807" s="84"/>
      <c r="O807" s="84"/>
      <c r="P807" s="84"/>
      <c r="Q807" s="84"/>
      <c r="R807" s="84"/>
      <c r="S807" s="84"/>
      <c r="T807" s="84"/>
      <c r="U807" s="84"/>
      <c r="V807" s="84"/>
      <c r="W807" s="84"/>
      <c r="X807" s="84"/>
      <c r="Y807" s="84"/>
      <c r="Z807" s="84"/>
    </row>
    <row r="808" spans="1:26" ht="12.75" customHeight="1" x14ac:dyDescent="0.2">
      <c r="A808" s="84"/>
      <c r="B808" s="84"/>
      <c r="C808" s="84"/>
      <c r="D808" s="84"/>
      <c r="E808" s="1247"/>
      <c r="F808" s="84"/>
      <c r="G808" s="84"/>
      <c r="H808" s="84"/>
      <c r="I808" s="84"/>
      <c r="J808" s="84"/>
      <c r="K808" s="84"/>
      <c r="L808" s="84"/>
      <c r="M808" s="84"/>
      <c r="N808" s="84"/>
      <c r="O808" s="84"/>
      <c r="P808" s="84"/>
      <c r="Q808" s="84"/>
      <c r="R808" s="84"/>
      <c r="S808" s="84"/>
      <c r="T808" s="84"/>
      <c r="U808" s="84"/>
      <c r="V808" s="84"/>
      <c r="W808" s="84"/>
      <c r="X808" s="84"/>
      <c r="Y808" s="84"/>
      <c r="Z808" s="84"/>
    </row>
    <row r="809" spans="1:26" ht="12.75" customHeight="1" x14ac:dyDescent="0.2">
      <c r="A809" s="84"/>
      <c r="B809" s="84"/>
      <c r="C809" s="84"/>
      <c r="D809" s="84"/>
      <c r="E809" s="1247"/>
      <c r="F809" s="84"/>
      <c r="G809" s="84"/>
      <c r="H809" s="84"/>
      <c r="I809" s="84"/>
      <c r="J809" s="84"/>
      <c r="K809" s="84"/>
      <c r="L809" s="84"/>
      <c r="M809" s="84"/>
      <c r="N809" s="84"/>
      <c r="O809" s="84"/>
      <c r="P809" s="84"/>
      <c r="Q809" s="84"/>
      <c r="R809" s="84"/>
      <c r="S809" s="84"/>
      <c r="T809" s="84"/>
      <c r="U809" s="84"/>
      <c r="V809" s="84"/>
      <c r="W809" s="84"/>
      <c r="X809" s="84"/>
      <c r="Y809" s="84"/>
      <c r="Z809" s="84"/>
    </row>
    <row r="810" spans="1:26" ht="12.75" customHeight="1" x14ac:dyDescent="0.2">
      <c r="A810" s="84"/>
      <c r="B810" s="84"/>
      <c r="C810" s="84"/>
      <c r="D810" s="84"/>
      <c r="E810" s="1247"/>
      <c r="F810" s="84"/>
      <c r="G810" s="84"/>
      <c r="H810" s="84"/>
      <c r="I810" s="84"/>
      <c r="J810" s="84"/>
      <c r="K810" s="84"/>
      <c r="L810" s="84"/>
      <c r="M810" s="84"/>
      <c r="N810" s="84"/>
      <c r="O810" s="84"/>
      <c r="P810" s="84"/>
      <c r="Q810" s="84"/>
      <c r="R810" s="84"/>
      <c r="S810" s="84"/>
      <c r="T810" s="84"/>
      <c r="U810" s="84"/>
      <c r="V810" s="84"/>
      <c r="W810" s="84"/>
      <c r="X810" s="84"/>
      <c r="Y810" s="84"/>
      <c r="Z810" s="84"/>
    </row>
    <row r="811" spans="1:26" ht="12.75" customHeight="1" x14ac:dyDescent="0.2">
      <c r="A811" s="84"/>
      <c r="B811" s="84"/>
      <c r="C811" s="84"/>
      <c r="D811" s="84"/>
      <c r="E811" s="1247"/>
      <c r="F811" s="84"/>
      <c r="G811" s="84"/>
      <c r="H811" s="84"/>
      <c r="I811" s="84"/>
      <c r="J811" s="84"/>
      <c r="K811" s="84"/>
      <c r="L811" s="84"/>
      <c r="M811" s="84"/>
      <c r="N811" s="84"/>
      <c r="O811" s="84"/>
      <c r="P811" s="84"/>
      <c r="Q811" s="84"/>
      <c r="R811" s="84"/>
      <c r="S811" s="84"/>
      <c r="T811" s="84"/>
      <c r="U811" s="84"/>
      <c r="V811" s="84"/>
      <c r="W811" s="84"/>
      <c r="X811" s="84"/>
      <c r="Y811" s="84"/>
      <c r="Z811" s="84"/>
    </row>
    <row r="812" spans="1:26" ht="12.75" customHeight="1" x14ac:dyDescent="0.2">
      <c r="A812" s="84"/>
      <c r="B812" s="84"/>
      <c r="C812" s="84"/>
      <c r="D812" s="84"/>
      <c r="E812" s="1247"/>
      <c r="F812" s="84"/>
      <c r="G812" s="84"/>
      <c r="H812" s="84"/>
      <c r="I812" s="84"/>
      <c r="J812" s="84"/>
      <c r="K812" s="84"/>
      <c r="L812" s="84"/>
      <c r="M812" s="84"/>
      <c r="N812" s="84"/>
      <c r="O812" s="84"/>
      <c r="P812" s="84"/>
      <c r="Q812" s="84"/>
      <c r="R812" s="84"/>
      <c r="S812" s="84"/>
      <c r="T812" s="84"/>
      <c r="U812" s="84"/>
      <c r="V812" s="84"/>
      <c r="W812" s="84"/>
      <c r="X812" s="84"/>
      <c r="Y812" s="84"/>
      <c r="Z812" s="84"/>
    </row>
    <row r="813" spans="1:26" ht="12.75" customHeight="1" x14ac:dyDescent="0.2">
      <c r="A813" s="84"/>
      <c r="B813" s="84"/>
      <c r="C813" s="84"/>
      <c r="D813" s="84"/>
      <c r="E813" s="1247"/>
      <c r="F813" s="84"/>
      <c r="G813" s="84"/>
      <c r="H813" s="84"/>
      <c r="I813" s="84"/>
      <c r="J813" s="84"/>
      <c r="K813" s="84"/>
      <c r="L813" s="84"/>
      <c r="M813" s="84"/>
      <c r="N813" s="84"/>
      <c r="O813" s="84"/>
      <c r="P813" s="84"/>
      <c r="Q813" s="84"/>
      <c r="R813" s="84"/>
      <c r="S813" s="84"/>
      <c r="T813" s="84"/>
      <c r="U813" s="84"/>
      <c r="V813" s="84"/>
      <c r="W813" s="84"/>
      <c r="X813" s="84"/>
      <c r="Y813" s="84"/>
      <c r="Z813" s="84"/>
    </row>
    <row r="814" spans="1:26" ht="12.75" customHeight="1" x14ac:dyDescent="0.2">
      <c r="A814" s="84"/>
      <c r="B814" s="84"/>
      <c r="C814" s="84"/>
      <c r="D814" s="84"/>
      <c r="E814" s="1247"/>
      <c r="F814" s="84"/>
      <c r="G814" s="84"/>
      <c r="H814" s="84"/>
      <c r="I814" s="84"/>
      <c r="J814" s="84"/>
      <c r="K814" s="84"/>
      <c r="L814" s="84"/>
      <c r="M814" s="84"/>
      <c r="N814" s="84"/>
      <c r="O814" s="84"/>
      <c r="P814" s="84"/>
      <c r="Q814" s="84"/>
      <c r="R814" s="84"/>
      <c r="S814" s="84"/>
      <c r="T814" s="84"/>
      <c r="U814" s="84"/>
      <c r="V814" s="84"/>
      <c r="W814" s="84"/>
      <c r="X814" s="84"/>
      <c r="Y814" s="84"/>
      <c r="Z814" s="84"/>
    </row>
    <row r="815" spans="1:26" ht="12.75" customHeight="1" x14ac:dyDescent="0.2">
      <c r="A815" s="84"/>
      <c r="B815" s="84"/>
      <c r="C815" s="84"/>
      <c r="D815" s="84"/>
      <c r="E815" s="1247"/>
      <c r="F815" s="84"/>
      <c r="G815" s="84"/>
      <c r="H815" s="84"/>
      <c r="I815" s="84"/>
      <c r="J815" s="84"/>
      <c r="K815" s="84"/>
      <c r="L815" s="84"/>
      <c r="M815" s="84"/>
      <c r="N815" s="84"/>
      <c r="O815" s="84"/>
      <c r="P815" s="84"/>
      <c r="Q815" s="84"/>
      <c r="R815" s="84"/>
      <c r="S815" s="84"/>
      <c r="T815" s="84"/>
      <c r="U815" s="84"/>
      <c r="V815" s="84"/>
      <c r="W815" s="84"/>
      <c r="X815" s="84"/>
      <c r="Y815" s="84"/>
      <c r="Z815" s="84"/>
    </row>
    <row r="816" spans="1:26" ht="12.75" customHeight="1" x14ac:dyDescent="0.2">
      <c r="A816" s="84"/>
      <c r="B816" s="84"/>
      <c r="C816" s="84"/>
      <c r="D816" s="84"/>
      <c r="E816" s="1247"/>
      <c r="F816" s="84"/>
      <c r="G816" s="84"/>
      <c r="H816" s="84"/>
      <c r="I816" s="84"/>
      <c r="J816" s="84"/>
      <c r="K816" s="84"/>
      <c r="L816" s="84"/>
      <c r="M816" s="84"/>
      <c r="N816" s="84"/>
      <c r="O816" s="84"/>
      <c r="P816" s="84"/>
      <c r="Q816" s="84"/>
      <c r="R816" s="84"/>
      <c r="S816" s="84"/>
      <c r="T816" s="84"/>
      <c r="U816" s="84"/>
      <c r="V816" s="84"/>
      <c r="W816" s="84"/>
      <c r="X816" s="84"/>
      <c r="Y816" s="84"/>
      <c r="Z816" s="84"/>
    </row>
    <row r="817" spans="1:26" ht="12.75" customHeight="1" x14ac:dyDescent="0.2">
      <c r="A817" s="84"/>
      <c r="B817" s="84"/>
      <c r="C817" s="84"/>
      <c r="D817" s="84"/>
      <c r="E817" s="1247"/>
      <c r="F817" s="84"/>
      <c r="G817" s="84"/>
      <c r="H817" s="84"/>
      <c r="I817" s="84"/>
      <c r="J817" s="84"/>
      <c r="K817" s="84"/>
      <c r="L817" s="84"/>
      <c r="M817" s="84"/>
      <c r="N817" s="84"/>
      <c r="O817" s="84"/>
      <c r="P817" s="84"/>
      <c r="Q817" s="84"/>
      <c r="R817" s="84"/>
      <c r="S817" s="84"/>
      <c r="T817" s="84"/>
      <c r="U817" s="84"/>
      <c r="V817" s="84"/>
      <c r="W817" s="84"/>
      <c r="X817" s="84"/>
      <c r="Y817" s="84"/>
      <c r="Z817" s="84"/>
    </row>
    <row r="818" spans="1:26" ht="12.75" customHeight="1" x14ac:dyDescent="0.2">
      <c r="A818" s="84"/>
      <c r="B818" s="84"/>
      <c r="C818" s="84"/>
      <c r="D818" s="84"/>
      <c r="E818" s="1247"/>
      <c r="F818" s="84"/>
      <c r="G818" s="84"/>
      <c r="H818" s="84"/>
      <c r="I818" s="84"/>
      <c r="J818" s="84"/>
      <c r="K818" s="84"/>
      <c r="L818" s="84"/>
      <c r="M818" s="84"/>
      <c r="N818" s="84"/>
      <c r="O818" s="84"/>
      <c r="P818" s="84"/>
      <c r="Q818" s="84"/>
      <c r="R818" s="84"/>
      <c r="S818" s="84"/>
      <c r="T818" s="84"/>
      <c r="U818" s="84"/>
      <c r="V818" s="84"/>
      <c r="W818" s="84"/>
      <c r="X818" s="84"/>
      <c r="Y818" s="84"/>
      <c r="Z818" s="84"/>
    </row>
    <row r="819" spans="1:26" ht="12.75" customHeight="1" x14ac:dyDescent="0.2">
      <c r="A819" s="84"/>
      <c r="B819" s="84"/>
      <c r="C819" s="84"/>
      <c r="D819" s="84"/>
      <c r="E819" s="1247"/>
      <c r="F819" s="84"/>
      <c r="G819" s="84"/>
      <c r="H819" s="84"/>
      <c r="I819" s="84"/>
      <c r="J819" s="84"/>
      <c r="K819" s="84"/>
      <c r="L819" s="84"/>
      <c r="M819" s="84"/>
      <c r="N819" s="84"/>
      <c r="O819" s="84"/>
      <c r="P819" s="84"/>
      <c r="Q819" s="84"/>
      <c r="R819" s="84"/>
      <c r="S819" s="84"/>
      <c r="T819" s="84"/>
      <c r="U819" s="84"/>
      <c r="V819" s="84"/>
      <c r="W819" s="84"/>
      <c r="X819" s="84"/>
      <c r="Y819" s="84"/>
      <c r="Z819" s="84"/>
    </row>
    <row r="820" spans="1:26" ht="12.75" customHeight="1" x14ac:dyDescent="0.2">
      <c r="A820" s="84"/>
      <c r="B820" s="84"/>
      <c r="C820" s="84"/>
      <c r="D820" s="84"/>
      <c r="E820" s="1247"/>
      <c r="F820" s="84"/>
      <c r="G820" s="84"/>
      <c r="H820" s="84"/>
      <c r="I820" s="84"/>
      <c r="J820" s="84"/>
      <c r="K820" s="84"/>
      <c r="L820" s="84"/>
      <c r="M820" s="84"/>
      <c r="N820" s="84"/>
      <c r="O820" s="84"/>
      <c r="P820" s="84"/>
      <c r="Q820" s="84"/>
      <c r="R820" s="84"/>
      <c r="S820" s="84"/>
      <c r="T820" s="84"/>
      <c r="U820" s="84"/>
      <c r="V820" s="84"/>
      <c r="W820" s="84"/>
      <c r="X820" s="84"/>
      <c r="Y820" s="84"/>
      <c r="Z820" s="84"/>
    </row>
    <row r="821" spans="1:26" ht="12.75" customHeight="1" x14ac:dyDescent="0.2">
      <c r="A821" s="84"/>
      <c r="B821" s="84"/>
      <c r="C821" s="84"/>
      <c r="D821" s="84"/>
      <c r="E821" s="1247"/>
      <c r="F821" s="84"/>
      <c r="G821" s="84"/>
      <c r="H821" s="84"/>
      <c r="I821" s="84"/>
      <c r="J821" s="84"/>
      <c r="K821" s="84"/>
      <c r="L821" s="84"/>
      <c r="M821" s="84"/>
      <c r="N821" s="84"/>
      <c r="O821" s="84"/>
      <c r="P821" s="84"/>
      <c r="Q821" s="84"/>
      <c r="R821" s="84"/>
      <c r="S821" s="84"/>
      <c r="T821" s="84"/>
      <c r="U821" s="84"/>
      <c r="V821" s="84"/>
      <c r="W821" s="84"/>
      <c r="X821" s="84"/>
      <c r="Y821" s="84"/>
      <c r="Z821" s="84"/>
    </row>
    <row r="822" spans="1:26" ht="12.75" customHeight="1" x14ac:dyDescent="0.2">
      <c r="A822" s="84"/>
      <c r="B822" s="84"/>
      <c r="C822" s="84"/>
      <c r="D822" s="84"/>
      <c r="E822" s="1247"/>
      <c r="F822" s="84"/>
      <c r="G822" s="84"/>
      <c r="H822" s="84"/>
      <c r="I822" s="84"/>
      <c r="J822" s="84"/>
      <c r="K822" s="84"/>
      <c r="L822" s="84"/>
      <c r="M822" s="84"/>
      <c r="N822" s="84"/>
      <c r="O822" s="84"/>
      <c r="P822" s="84"/>
      <c r="Q822" s="84"/>
      <c r="R822" s="84"/>
      <c r="S822" s="84"/>
      <c r="T822" s="84"/>
      <c r="U822" s="84"/>
      <c r="V822" s="84"/>
      <c r="W822" s="84"/>
      <c r="X822" s="84"/>
      <c r="Y822" s="84"/>
      <c r="Z822" s="84"/>
    </row>
    <row r="823" spans="1:26" ht="12.75" customHeight="1" x14ac:dyDescent="0.2">
      <c r="A823" s="84"/>
      <c r="B823" s="84"/>
      <c r="C823" s="84"/>
      <c r="D823" s="84"/>
      <c r="E823" s="1247"/>
      <c r="F823" s="84"/>
      <c r="G823" s="84"/>
      <c r="H823" s="84"/>
      <c r="I823" s="84"/>
      <c r="J823" s="84"/>
      <c r="K823" s="84"/>
      <c r="L823" s="84"/>
      <c r="M823" s="84"/>
      <c r="N823" s="84"/>
      <c r="O823" s="84"/>
      <c r="P823" s="84"/>
      <c r="Q823" s="84"/>
      <c r="R823" s="84"/>
      <c r="S823" s="84"/>
      <c r="T823" s="84"/>
      <c r="U823" s="84"/>
      <c r="V823" s="84"/>
      <c r="W823" s="84"/>
      <c r="X823" s="84"/>
      <c r="Y823" s="84"/>
      <c r="Z823" s="84"/>
    </row>
    <row r="824" spans="1:26" ht="12.75" customHeight="1" x14ac:dyDescent="0.2">
      <c r="A824" s="84"/>
      <c r="B824" s="84"/>
      <c r="C824" s="84"/>
      <c r="D824" s="84"/>
      <c r="E824" s="1247"/>
      <c r="F824" s="84"/>
      <c r="G824" s="84"/>
      <c r="H824" s="84"/>
      <c r="I824" s="84"/>
      <c r="J824" s="84"/>
      <c r="K824" s="84"/>
      <c r="L824" s="84"/>
      <c r="M824" s="84"/>
      <c r="N824" s="84"/>
      <c r="O824" s="84"/>
      <c r="P824" s="84"/>
      <c r="Q824" s="84"/>
      <c r="R824" s="84"/>
      <c r="S824" s="84"/>
      <c r="T824" s="84"/>
      <c r="U824" s="84"/>
      <c r="V824" s="84"/>
      <c r="W824" s="84"/>
      <c r="X824" s="84"/>
      <c r="Y824" s="84"/>
      <c r="Z824" s="84"/>
    </row>
    <row r="825" spans="1:26" ht="12.75" customHeight="1" x14ac:dyDescent="0.2">
      <c r="A825" s="84"/>
      <c r="B825" s="84"/>
      <c r="C825" s="84"/>
      <c r="D825" s="84"/>
      <c r="E825" s="1247"/>
      <c r="F825" s="84"/>
      <c r="G825" s="84"/>
      <c r="H825" s="84"/>
      <c r="I825" s="84"/>
      <c r="J825" s="84"/>
      <c r="K825" s="84"/>
      <c r="L825" s="84"/>
      <c r="M825" s="84"/>
      <c r="N825" s="84"/>
      <c r="O825" s="84"/>
      <c r="P825" s="84"/>
      <c r="Q825" s="84"/>
      <c r="R825" s="84"/>
      <c r="S825" s="84"/>
      <c r="T825" s="84"/>
      <c r="U825" s="84"/>
      <c r="V825" s="84"/>
      <c r="W825" s="84"/>
      <c r="X825" s="84"/>
      <c r="Y825" s="84"/>
      <c r="Z825" s="84"/>
    </row>
    <row r="826" spans="1:26" ht="12.75" customHeight="1" x14ac:dyDescent="0.2">
      <c r="A826" s="84"/>
      <c r="B826" s="84"/>
      <c r="C826" s="84"/>
      <c r="D826" s="84"/>
      <c r="E826" s="1247"/>
      <c r="F826" s="84"/>
      <c r="G826" s="84"/>
      <c r="H826" s="84"/>
      <c r="I826" s="84"/>
      <c r="J826" s="84"/>
      <c r="K826" s="84"/>
      <c r="L826" s="84"/>
      <c r="M826" s="84"/>
      <c r="N826" s="84"/>
      <c r="O826" s="84"/>
      <c r="P826" s="84"/>
      <c r="Q826" s="84"/>
      <c r="R826" s="84"/>
      <c r="S826" s="84"/>
      <c r="T826" s="84"/>
      <c r="U826" s="84"/>
      <c r="V826" s="84"/>
      <c r="W826" s="84"/>
      <c r="X826" s="84"/>
      <c r="Y826" s="84"/>
      <c r="Z826" s="84"/>
    </row>
    <row r="827" spans="1:26" ht="12.75" customHeight="1" x14ac:dyDescent="0.2">
      <c r="A827" s="84"/>
      <c r="B827" s="84"/>
      <c r="C827" s="84"/>
      <c r="D827" s="84"/>
      <c r="E827" s="1247"/>
      <c r="F827" s="84"/>
      <c r="G827" s="84"/>
      <c r="H827" s="84"/>
      <c r="I827" s="84"/>
      <c r="J827" s="84"/>
      <c r="K827" s="84"/>
      <c r="L827" s="84"/>
      <c r="M827" s="84"/>
      <c r="N827" s="84"/>
      <c r="O827" s="84"/>
      <c r="P827" s="84"/>
      <c r="Q827" s="84"/>
      <c r="R827" s="84"/>
      <c r="S827" s="84"/>
      <c r="T827" s="84"/>
      <c r="U827" s="84"/>
      <c r="V827" s="84"/>
      <c r="W827" s="84"/>
      <c r="X827" s="84"/>
      <c r="Y827" s="84"/>
      <c r="Z827" s="84"/>
    </row>
    <row r="828" spans="1:26" ht="12.75" customHeight="1" x14ac:dyDescent="0.2">
      <c r="A828" s="84"/>
      <c r="B828" s="84"/>
      <c r="C828" s="84"/>
      <c r="D828" s="84"/>
      <c r="E828" s="1247"/>
      <c r="F828" s="84"/>
      <c r="G828" s="84"/>
      <c r="H828" s="84"/>
      <c r="I828" s="84"/>
      <c r="J828" s="84"/>
      <c r="K828" s="84"/>
      <c r="L828" s="84"/>
      <c r="M828" s="84"/>
      <c r="N828" s="84"/>
      <c r="O828" s="84"/>
      <c r="P828" s="84"/>
      <c r="Q828" s="84"/>
      <c r="R828" s="84"/>
      <c r="S828" s="84"/>
      <c r="T828" s="84"/>
      <c r="U828" s="84"/>
      <c r="V828" s="84"/>
      <c r="W828" s="84"/>
      <c r="X828" s="84"/>
      <c r="Y828" s="84"/>
      <c r="Z828" s="84"/>
    </row>
    <row r="829" spans="1:26" ht="12.75" customHeight="1" x14ac:dyDescent="0.2">
      <c r="A829" s="84"/>
      <c r="B829" s="84"/>
      <c r="C829" s="84"/>
      <c r="D829" s="84"/>
      <c r="E829" s="1247"/>
      <c r="F829" s="84"/>
      <c r="G829" s="84"/>
      <c r="H829" s="84"/>
      <c r="I829" s="84"/>
      <c r="J829" s="84"/>
      <c r="K829" s="84"/>
      <c r="L829" s="84"/>
      <c r="M829" s="84"/>
      <c r="N829" s="84"/>
      <c r="O829" s="84"/>
      <c r="P829" s="84"/>
      <c r="Q829" s="84"/>
      <c r="R829" s="84"/>
      <c r="S829" s="84"/>
      <c r="T829" s="84"/>
      <c r="U829" s="84"/>
      <c r="V829" s="84"/>
      <c r="W829" s="84"/>
      <c r="X829" s="84"/>
      <c r="Y829" s="84"/>
      <c r="Z829" s="84"/>
    </row>
    <row r="830" spans="1:26" ht="12.75" customHeight="1" x14ac:dyDescent="0.2">
      <c r="A830" s="84"/>
      <c r="B830" s="84"/>
      <c r="C830" s="84"/>
      <c r="D830" s="84"/>
      <c r="E830" s="1247"/>
      <c r="F830" s="84"/>
      <c r="G830" s="84"/>
      <c r="H830" s="84"/>
      <c r="I830" s="84"/>
      <c r="J830" s="84"/>
      <c r="K830" s="84"/>
      <c r="L830" s="84"/>
      <c r="M830" s="84"/>
      <c r="N830" s="84"/>
      <c r="O830" s="84"/>
      <c r="P830" s="84"/>
      <c r="Q830" s="84"/>
      <c r="R830" s="84"/>
      <c r="S830" s="84"/>
      <c r="T830" s="84"/>
      <c r="U830" s="84"/>
      <c r="V830" s="84"/>
      <c r="W830" s="84"/>
      <c r="X830" s="84"/>
      <c r="Y830" s="84"/>
      <c r="Z830" s="84"/>
    </row>
    <row r="831" spans="1:26" ht="12.75" customHeight="1" x14ac:dyDescent="0.2">
      <c r="A831" s="84"/>
      <c r="B831" s="84"/>
      <c r="C831" s="84"/>
      <c r="D831" s="84"/>
      <c r="E831" s="1247"/>
      <c r="F831" s="84"/>
      <c r="G831" s="84"/>
      <c r="H831" s="84"/>
      <c r="I831" s="84"/>
      <c r="J831" s="84"/>
      <c r="K831" s="84"/>
      <c r="L831" s="84"/>
      <c r="M831" s="84"/>
      <c r="N831" s="84"/>
      <c r="O831" s="84"/>
      <c r="P831" s="84"/>
      <c r="Q831" s="84"/>
      <c r="R831" s="84"/>
      <c r="S831" s="84"/>
      <c r="T831" s="84"/>
      <c r="U831" s="84"/>
      <c r="V831" s="84"/>
      <c r="W831" s="84"/>
      <c r="X831" s="84"/>
      <c r="Y831" s="84"/>
      <c r="Z831" s="84"/>
    </row>
    <row r="832" spans="1:26" ht="12.75" customHeight="1" x14ac:dyDescent="0.2">
      <c r="A832" s="84"/>
      <c r="B832" s="84"/>
      <c r="C832" s="84"/>
      <c r="D832" s="84"/>
      <c r="E832" s="1247"/>
      <c r="F832" s="84"/>
      <c r="G832" s="84"/>
      <c r="H832" s="84"/>
      <c r="I832" s="84"/>
      <c r="J832" s="84"/>
      <c r="K832" s="84"/>
      <c r="L832" s="84"/>
      <c r="M832" s="84"/>
      <c r="N832" s="84"/>
      <c r="O832" s="84"/>
      <c r="P832" s="84"/>
      <c r="Q832" s="84"/>
      <c r="R832" s="84"/>
      <c r="S832" s="84"/>
      <c r="T832" s="84"/>
      <c r="U832" s="84"/>
      <c r="V832" s="84"/>
      <c r="W832" s="84"/>
      <c r="X832" s="84"/>
      <c r="Y832" s="84"/>
      <c r="Z832" s="84"/>
    </row>
    <row r="833" spans="1:26" ht="12.75" customHeight="1" x14ac:dyDescent="0.2">
      <c r="A833" s="84"/>
      <c r="B833" s="84"/>
      <c r="C833" s="84"/>
      <c r="D833" s="84"/>
      <c r="E833" s="1247"/>
      <c r="F833" s="84"/>
      <c r="G833" s="84"/>
      <c r="H833" s="84"/>
      <c r="I833" s="84"/>
      <c r="J833" s="84"/>
      <c r="K833" s="84"/>
      <c r="L833" s="84"/>
      <c r="M833" s="84"/>
      <c r="N833" s="84"/>
      <c r="O833" s="84"/>
      <c r="P833" s="84"/>
      <c r="Q833" s="84"/>
      <c r="R833" s="84"/>
      <c r="S833" s="84"/>
      <c r="T833" s="84"/>
      <c r="U833" s="84"/>
      <c r="V833" s="84"/>
      <c r="W833" s="84"/>
      <c r="X833" s="84"/>
      <c r="Y833" s="84"/>
      <c r="Z833" s="84"/>
    </row>
    <row r="834" spans="1:26" ht="12.75" customHeight="1" x14ac:dyDescent="0.2">
      <c r="A834" s="84"/>
      <c r="B834" s="84"/>
      <c r="C834" s="84"/>
      <c r="D834" s="84"/>
      <c r="E834" s="1247"/>
      <c r="F834" s="84"/>
      <c r="G834" s="84"/>
      <c r="H834" s="84"/>
      <c r="I834" s="84"/>
      <c r="J834" s="84"/>
      <c r="K834" s="84"/>
      <c r="L834" s="84"/>
      <c r="M834" s="84"/>
      <c r="N834" s="84"/>
      <c r="O834" s="84"/>
      <c r="P834" s="84"/>
      <c r="Q834" s="84"/>
      <c r="R834" s="84"/>
      <c r="S834" s="84"/>
      <c r="T834" s="84"/>
      <c r="U834" s="84"/>
      <c r="V834" s="84"/>
      <c r="W834" s="84"/>
      <c r="X834" s="84"/>
      <c r="Y834" s="84"/>
      <c r="Z834" s="84"/>
    </row>
    <row r="835" spans="1:26" ht="12.75" customHeight="1" x14ac:dyDescent="0.2">
      <c r="A835" s="84"/>
      <c r="B835" s="84"/>
      <c r="C835" s="84"/>
      <c r="D835" s="84"/>
      <c r="E835" s="1247"/>
      <c r="F835" s="84"/>
      <c r="G835" s="84"/>
      <c r="H835" s="84"/>
      <c r="I835" s="84"/>
      <c r="J835" s="84"/>
      <c r="K835" s="84"/>
      <c r="L835" s="84"/>
      <c r="M835" s="84"/>
      <c r="N835" s="84"/>
      <c r="O835" s="84"/>
      <c r="P835" s="84"/>
      <c r="Q835" s="84"/>
      <c r="R835" s="84"/>
      <c r="S835" s="84"/>
      <c r="T835" s="84"/>
      <c r="U835" s="84"/>
      <c r="V835" s="84"/>
      <c r="W835" s="84"/>
      <c r="X835" s="84"/>
      <c r="Y835" s="84"/>
      <c r="Z835" s="84"/>
    </row>
    <row r="836" spans="1:26" ht="12.75" customHeight="1" x14ac:dyDescent="0.2">
      <c r="A836" s="84"/>
      <c r="B836" s="84"/>
      <c r="C836" s="84"/>
      <c r="D836" s="84"/>
      <c r="E836" s="1247"/>
      <c r="F836" s="84"/>
      <c r="G836" s="84"/>
      <c r="H836" s="84"/>
      <c r="I836" s="84"/>
      <c r="J836" s="84"/>
      <c r="K836" s="84"/>
      <c r="L836" s="84"/>
      <c r="M836" s="84"/>
      <c r="N836" s="84"/>
      <c r="O836" s="84"/>
      <c r="P836" s="84"/>
      <c r="Q836" s="84"/>
      <c r="R836" s="84"/>
      <c r="S836" s="84"/>
      <c r="T836" s="84"/>
      <c r="U836" s="84"/>
      <c r="V836" s="84"/>
      <c r="W836" s="84"/>
      <c r="X836" s="84"/>
      <c r="Y836" s="84"/>
      <c r="Z836" s="84"/>
    </row>
    <row r="837" spans="1:26" ht="12.75" customHeight="1" x14ac:dyDescent="0.2">
      <c r="A837" s="84"/>
      <c r="B837" s="84"/>
      <c r="C837" s="84"/>
      <c r="D837" s="84"/>
      <c r="E837" s="1247"/>
      <c r="F837" s="84"/>
      <c r="G837" s="84"/>
      <c r="H837" s="84"/>
      <c r="I837" s="84"/>
      <c r="J837" s="84"/>
      <c r="K837" s="84"/>
      <c r="L837" s="84"/>
      <c r="M837" s="84"/>
      <c r="N837" s="84"/>
      <c r="O837" s="84"/>
      <c r="P837" s="84"/>
      <c r="Q837" s="84"/>
      <c r="R837" s="84"/>
      <c r="S837" s="84"/>
      <c r="T837" s="84"/>
      <c r="U837" s="84"/>
      <c r="V837" s="84"/>
      <c r="W837" s="84"/>
      <c r="X837" s="84"/>
      <c r="Y837" s="84"/>
      <c r="Z837" s="84"/>
    </row>
    <row r="838" spans="1:26" ht="12.75" customHeight="1" x14ac:dyDescent="0.2">
      <c r="A838" s="84"/>
      <c r="B838" s="84"/>
      <c r="C838" s="84"/>
      <c r="D838" s="84"/>
      <c r="E838" s="1247"/>
      <c r="F838" s="84"/>
      <c r="G838" s="84"/>
      <c r="H838" s="84"/>
      <c r="I838" s="84"/>
      <c r="J838" s="84"/>
      <c r="K838" s="84"/>
      <c r="L838" s="84"/>
      <c r="M838" s="84"/>
      <c r="N838" s="84"/>
      <c r="O838" s="84"/>
      <c r="P838" s="84"/>
      <c r="Q838" s="84"/>
      <c r="R838" s="84"/>
      <c r="S838" s="84"/>
      <c r="T838" s="84"/>
      <c r="U838" s="84"/>
      <c r="V838" s="84"/>
      <c r="W838" s="84"/>
      <c r="X838" s="84"/>
      <c r="Y838" s="84"/>
      <c r="Z838" s="84"/>
    </row>
    <row r="839" spans="1:26" ht="12.75" customHeight="1" x14ac:dyDescent="0.2">
      <c r="A839" s="84"/>
      <c r="B839" s="84"/>
      <c r="C839" s="84"/>
      <c r="D839" s="84"/>
      <c r="E839" s="1247"/>
      <c r="F839" s="84"/>
      <c r="G839" s="84"/>
      <c r="H839" s="84"/>
      <c r="I839" s="84"/>
      <c r="J839" s="84"/>
      <c r="K839" s="84"/>
      <c r="L839" s="84"/>
      <c r="M839" s="84"/>
      <c r="N839" s="84"/>
      <c r="O839" s="84"/>
      <c r="P839" s="84"/>
      <c r="Q839" s="84"/>
      <c r="R839" s="84"/>
      <c r="S839" s="84"/>
      <c r="T839" s="84"/>
      <c r="U839" s="84"/>
      <c r="V839" s="84"/>
      <c r="W839" s="84"/>
      <c r="X839" s="84"/>
      <c r="Y839" s="84"/>
      <c r="Z839" s="84"/>
    </row>
    <row r="840" spans="1:26" ht="12.75" customHeight="1" x14ac:dyDescent="0.2">
      <c r="A840" s="84"/>
      <c r="B840" s="84"/>
      <c r="C840" s="84"/>
      <c r="D840" s="84"/>
      <c r="E840" s="1247"/>
      <c r="F840" s="84"/>
      <c r="G840" s="84"/>
      <c r="H840" s="84"/>
      <c r="I840" s="84"/>
      <c r="J840" s="84"/>
      <c r="K840" s="84"/>
      <c r="L840" s="84"/>
      <c r="M840" s="84"/>
      <c r="N840" s="84"/>
      <c r="O840" s="84"/>
      <c r="P840" s="84"/>
      <c r="Q840" s="84"/>
      <c r="R840" s="84"/>
      <c r="S840" s="84"/>
      <c r="T840" s="84"/>
      <c r="U840" s="84"/>
      <c r="V840" s="84"/>
      <c r="W840" s="84"/>
      <c r="X840" s="84"/>
      <c r="Y840" s="84"/>
      <c r="Z840" s="84"/>
    </row>
    <row r="841" spans="1:26" ht="12.75" customHeight="1" x14ac:dyDescent="0.2">
      <c r="A841" s="84"/>
      <c r="B841" s="84"/>
      <c r="C841" s="84"/>
      <c r="D841" s="84"/>
      <c r="E841" s="1247"/>
      <c r="F841" s="84"/>
      <c r="G841" s="84"/>
      <c r="H841" s="84"/>
      <c r="I841" s="84"/>
      <c r="J841" s="84"/>
      <c r="K841" s="84"/>
      <c r="L841" s="84"/>
      <c r="M841" s="84"/>
      <c r="N841" s="84"/>
      <c r="O841" s="84"/>
      <c r="P841" s="84"/>
      <c r="Q841" s="84"/>
      <c r="R841" s="84"/>
      <c r="S841" s="84"/>
      <c r="T841" s="84"/>
      <c r="U841" s="84"/>
      <c r="V841" s="84"/>
      <c r="W841" s="84"/>
      <c r="X841" s="84"/>
      <c r="Y841" s="84"/>
      <c r="Z841" s="84"/>
    </row>
    <row r="842" spans="1:26" ht="12.75" customHeight="1" x14ac:dyDescent="0.2">
      <c r="A842" s="84"/>
      <c r="B842" s="84"/>
      <c r="C842" s="84"/>
      <c r="D842" s="84"/>
      <c r="E842" s="1247"/>
      <c r="F842" s="84"/>
      <c r="G842" s="84"/>
      <c r="H842" s="84"/>
      <c r="I842" s="84"/>
      <c r="J842" s="84"/>
      <c r="K842" s="84"/>
      <c r="L842" s="84"/>
      <c r="M842" s="84"/>
      <c r="N842" s="84"/>
      <c r="O842" s="84"/>
      <c r="P842" s="84"/>
      <c r="Q842" s="84"/>
      <c r="R842" s="84"/>
      <c r="S842" s="84"/>
      <c r="T842" s="84"/>
      <c r="U842" s="84"/>
      <c r="V842" s="84"/>
      <c r="W842" s="84"/>
      <c r="X842" s="84"/>
      <c r="Y842" s="84"/>
      <c r="Z842" s="84"/>
    </row>
    <row r="843" spans="1:26" ht="12.75" customHeight="1" x14ac:dyDescent="0.2">
      <c r="A843" s="84"/>
      <c r="B843" s="84"/>
      <c r="C843" s="84"/>
      <c r="D843" s="84"/>
      <c r="E843" s="1247"/>
      <c r="F843" s="84"/>
      <c r="G843" s="84"/>
      <c r="H843" s="84"/>
      <c r="I843" s="84"/>
      <c r="J843" s="84"/>
      <c r="K843" s="84"/>
      <c r="L843" s="84"/>
      <c r="M843" s="84"/>
      <c r="N843" s="84"/>
      <c r="O843" s="84"/>
      <c r="P843" s="84"/>
      <c r="Q843" s="84"/>
      <c r="R843" s="84"/>
      <c r="S843" s="84"/>
      <c r="T843" s="84"/>
      <c r="U843" s="84"/>
      <c r="V843" s="84"/>
      <c r="W843" s="84"/>
      <c r="X843" s="84"/>
      <c r="Y843" s="84"/>
      <c r="Z843" s="84"/>
    </row>
    <row r="844" spans="1:26" ht="12.75" customHeight="1" x14ac:dyDescent="0.2">
      <c r="A844" s="84"/>
      <c r="B844" s="84"/>
      <c r="C844" s="84"/>
      <c r="D844" s="84"/>
      <c r="E844" s="1247"/>
      <c r="F844" s="84"/>
      <c r="G844" s="84"/>
      <c r="H844" s="84"/>
      <c r="I844" s="84"/>
      <c r="J844" s="84"/>
      <c r="K844" s="84"/>
      <c r="L844" s="84"/>
      <c r="M844" s="84"/>
      <c r="N844" s="84"/>
      <c r="O844" s="84"/>
      <c r="P844" s="84"/>
      <c r="Q844" s="84"/>
      <c r="R844" s="84"/>
      <c r="S844" s="84"/>
      <c r="T844" s="84"/>
      <c r="U844" s="84"/>
      <c r="V844" s="84"/>
      <c r="W844" s="84"/>
      <c r="X844" s="84"/>
      <c r="Y844" s="84"/>
      <c r="Z844" s="84"/>
    </row>
    <row r="845" spans="1:26" ht="12.75" customHeight="1" x14ac:dyDescent="0.2">
      <c r="A845" s="84"/>
      <c r="B845" s="84"/>
      <c r="C845" s="84"/>
      <c r="D845" s="84"/>
      <c r="E845" s="1247"/>
      <c r="F845" s="84"/>
      <c r="G845" s="84"/>
      <c r="H845" s="84"/>
      <c r="I845" s="84"/>
      <c r="J845" s="84"/>
      <c r="K845" s="84"/>
      <c r="L845" s="84"/>
      <c r="M845" s="84"/>
      <c r="N845" s="84"/>
      <c r="O845" s="84"/>
      <c r="P845" s="84"/>
      <c r="Q845" s="84"/>
      <c r="R845" s="84"/>
      <c r="S845" s="84"/>
      <c r="T845" s="84"/>
      <c r="U845" s="84"/>
      <c r="V845" s="84"/>
      <c r="W845" s="84"/>
      <c r="X845" s="84"/>
      <c r="Y845" s="84"/>
      <c r="Z845" s="84"/>
    </row>
    <row r="846" spans="1:26" ht="12.75" customHeight="1" x14ac:dyDescent="0.2">
      <c r="A846" s="84"/>
      <c r="B846" s="84"/>
      <c r="C846" s="84"/>
      <c r="D846" s="84"/>
      <c r="E846" s="1247"/>
      <c r="F846" s="84"/>
      <c r="G846" s="84"/>
      <c r="H846" s="84"/>
      <c r="I846" s="84"/>
      <c r="J846" s="84"/>
      <c r="K846" s="84"/>
      <c r="L846" s="84"/>
      <c r="M846" s="84"/>
      <c r="N846" s="84"/>
      <c r="O846" s="84"/>
      <c r="P846" s="84"/>
      <c r="Q846" s="84"/>
      <c r="R846" s="84"/>
      <c r="S846" s="84"/>
      <c r="T846" s="84"/>
      <c r="U846" s="84"/>
      <c r="V846" s="84"/>
      <c r="W846" s="84"/>
      <c r="X846" s="84"/>
      <c r="Y846" s="84"/>
      <c r="Z846" s="84"/>
    </row>
    <row r="847" spans="1:26" ht="12.75" customHeight="1" x14ac:dyDescent="0.2">
      <c r="A847" s="84"/>
      <c r="B847" s="84"/>
      <c r="C847" s="84"/>
      <c r="D847" s="84"/>
      <c r="E847" s="1247"/>
      <c r="F847" s="84"/>
      <c r="G847" s="84"/>
      <c r="H847" s="84"/>
      <c r="I847" s="84"/>
      <c r="J847" s="84"/>
      <c r="K847" s="84"/>
      <c r="L847" s="84"/>
      <c r="M847" s="84"/>
      <c r="N847" s="84"/>
      <c r="O847" s="84"/>
      <c r="P847" s="84"/>
      <c r="Q847" s="84"/>
      <c r="R847" s="84"/>
      <c r="S847" s="84"/>
      <c r="T847" s="84"/>
      <c r="U847" s="84"/>
      <c r="V847" s="84"/>
      <c r="W847" s="84"/>
      <c r="X847" s="84"/>
      <c r="Y847" s="84"/>
      <c r="Z847" s="84"/>
    </row>
    <row r="848" spans="1:26" ht="12.75" customHeight="1" x14ac:dyDescent="0.2">
      <c r="A848" s="84"/>
      <c r="B848" s="84"/>
      <c r="C848" s="84"/>
      <c r="D848" s="84"/>
      <c r="E848" s="1247"/>
      <c r="F848" s="84"/>
      <c r="G848" s="84"/>
      <c r="H848" s="84"/>
      <c r="I848" s="84"/>
      <c r="J848" s="84"/>
      <c r="K848" s="84"/>
      <c r="L848" s="84"/>
      <c r="M848" s="84"/>
      <c r="N848" s="84"/>
      <c r="O848" s="84"/>
      <c r="P848" s="84"/>
      <c r="Q848" s="84"/>
      <c r="R848" s="84"/>
      <c r="S848" s="84"/>
      <c r="T848" s="84"/>
      <c r="U848" s="84"/>
      <c r="V848" s="84"/>
      <c r="W848" s="84"/>
      <c r="X848" s="84"/>
      <c r="Y848" s="84"/>
      <c r="Z848" s="84"/>
    </row>
    <row r="849" spans="1:26" ht="12.75" customHeight="1" x14ac:dyDescent="0.2">
      <c r="A849" s="84"/>
      <c r="B849" s="84"/>
      <c r="C849" s="84"/>
      <c r="D849" s="84"/>
      <c r="E849" s="1247"/>
      <c r="F849" s="84"/>
      <c r="G849" s="84"/>
      <c r="H849" s="84"/>
      <c r="I849" s="84"/>
      <c r="J849" s="84"/>
      <c r="K849" s="84"/>
      <c r="L849" s="84"/>
      <c r="M849" s="84"/>
      <c r="N849" s="84"/>
      <c r="O849" s="84"/>
      <c r="P849" s="84"/>
      <c r="Q849" s="84"/>
      <c r="R849" s="84"/>
      <c r="S849" s="84"/>
      <c r="T849" s="84"/>
      <c r="U849" s="84"/>
      <c r="V849" s="84"/>
      <c r="W849" s="84"/>
      <c r="X849" s="84"/>
      <c r="Y849" s="84"/>
      <c r="Z849" s="84"/>
    </row>
    <row r="850" spans="1:26" ht="12.75" customHeight="1" x14ac:dyDescent="0.2">
      <c r="A850" s="84"/>
      <c r="B850" s="84"/>
      <c r="C850" s="84"/>
      <c r="D850" s="84"/>
      <c r="E850" s="1247"/>
      <c r="F850" s="84"/>
      <c r="G850" s="84"/>
      <c r="H850" s="84"/>
      <c r="I850" s="84"/>
      <c r="J850" s="84"/>
      <c r="K850" s="84"/>
      <c r="L850" s="84"/>
      <c r="M850" s="84"/>
      <c r="N850" s="84"/>
      <c r="O850" s="84"/>
      <c r="P850" s="84"/>
      <c r="Q850" s="84"/>
      <c r="R850" s="84"/>
      <c r="S850" s="84"/>
      <c r="T850" s="84"/>
      <c r="U850" s="84"/>
      <c r="V850" s="84"/>
      <c r="W850" s="84"/>
      <c r="X850" s="84"/>
      <c r="Y850" s="84"/>
      <c r="Z850" s="84"/>
    </row>
    <row r="851" spans="1:26" ht="12.75" customHeight="1" x14ac:dyDescent="0.2">
      <c r="A851" s="84"/>
      <c r="B851" s="84"/>
      <c r="C851" s="84"/>
      <c r="D851" s="84"/>
      <c r="E851" s="1247"/>
      <c r="F851" s="84"/>
      <c r="G851" s="84"/>
      <c r="H851" s="84"/>
      <c r="I851" s="84"/>
      <c r="J851" s="84"/>
      <c r="K851" s="84"/>
      <c r="L851" s="84"/>
      <c r="M851" s="84"/>
      <c r="N851" s="84"/>
      <c r="O851" s="84"/>
      <c r="P851" s="84"/>
      <c r="Q851" s="84"/>
      <c r="R851" s="84"/>
      <c r="S851" s="84"/>
      <c r="T851" s="84"/>
      <c r="U851" s="84"/>
      <c r="V851" s="84"/>
      <c r="W851" s="84"/>
      <c r="X851" s="84"/>
      <c r="Y851" s="84"/>
      <c r="Z851" s="84"/>
    </row>
    <row r="852" spans="1:26" ht="12.75" customHeight="1" x14ac:dyDescent="0.2">
      <c r="A852" s="84"/>
      <c r="B852" s="84"/>
      <c r="C852" s="84"/>
      <c r="D852" s="84"/>
      <c r="E852" s="1247"/>
      <c r="F852" s="84"/>
      <c r="G852" s="84"/>
      <c r="H852" s="84"/>
      <c r="I852" s="84"/>
      <c r="J852" s="84"/>
      <c r="K852" s="84"/>
      <c r="L852" s="84"/>
      <c r="M852" s="84"/>
      <c r="N852" s="84"/>
      <c r="O852" s="84"/>
      <c r="P852" s="84"/>
      <c r="Q852" s="84"/>
      <c r="R852" s="84"/>
      <c r="S852" s="84"/>
      <c r="T852" s="84"/>
      <c r="U852" s="84"/>
      <c r="V852" s="84"/>
      <c r="W852" s="84"/>
      <c r="X852" s="84"/>
      <c r="Y852" s="84"/>
      <c r="Z852" s="84"/>
    </row>
    <row r="853" spans="1:26" ht="12.75" customHeight="1" x14ac:dyDescent="0.2">
      <c r="A853" s="84"/>
      <c r="B853" s="84"/>
      <c r="C853" s="84"/>
      <c r="D853" s="84"/>
      <c r="E853" s="1247"/>
      <c r="F853" s="84"/>
      <c r="G853" s="84"/>
      <c r="H853" s="84"/>
      <c r="I853" s="84"/>
      <c r="J853" s="84"/>
      <c r="K853" s="84"/>
      <c r="L853" s="84"/>
      <c r="M853" s="84"/>
      <c r="N853" s="84"/>
      <c r="O853" s="84"/>
      <c r="P853" s="84"/>
      <c r="Q853" s="84"/>
      <c r="R853" s="84"/>
      <c r="S853" s="84"/>
      <c r="T853" s="84"/>
      <c r="U853" s="84"/>
      <c r="V853" s="84"/>
      <c r="W853" s="84"/>
      <c r="X853" s="84"/>
      <c r="Y853" s="84"/>
      <c r="Z853" s="84"/>
    </row>
    <row r="854" spans="1:26" ht="12.75" customHeight="1" x14ac:dyDescent="0.2">
      <c r="A854" s="84"/>
      <c r="B854" s="84"/>
      <c r="C854" s="84"/>
      <c r="D854" s="84"/>
      <c r="E854" s="1247"/>
      <c r="F854" s="84"/>
      <c r="G854" s="84"/>
      <c r="H854" s="84"/>
      <c r="I854" s="84"/>
      <c r="J854" s="84"/>
      <c r="K854" s="84"/>
      <c r="L854" s="84"/>
      <c r="M854" s="84"/>
      <c r="N854" s="84"/>
      <c r="O854" s="84"/>
      <c r="P854" s="84"/>
      <c r="Q854" s="84"/>
      <c r="R854" s="84"/>
      <c r="S854" s="84"/>
      <c r="T854" s="84"/>
      <c r="U854" s="84"/>
      <c r="V854" s="84"/>
      <c r="W854" s="84"/>
      <c r="X854" s="84"/>
      <c r="Y854" s="84"/>
      <c r="Z854" s="84"/>
    </row>
    <row r="855" spans="1:26" ht="12.75" customHeight="1" x14ac:dyDescent="0.2">
      <c r="A855" s="84"/>
      <c r="B855" s="84"/>
      <c r="C855" s="84"/>
      <c r="D855" s="84"/>
      <c r="E855" s="1247"/>
      <c r="F855" s="84"/>
      <c r="G855" s="84"/>
      <c r="H855" s="84"/>
      <c r="I855" s="84"/>
      <c r="J855" s="84"/>
      <c r="K855" s="84"/>
      <c r="L855" s="84"/>
      <c r="M855" s="84"/>
      <c r="N855" s="84"/>
      <c r="O855" s="84"/>
      <c r="P855" s="84"/>
      <c r="Q855" s="84"/>
      <c r="R855" s="84"/>
      <c r="S855" s="84"/>
      <c r="T855" s="84"/>
      <c r="U855" s="84"/>
      <c r="V855" s="84"/>
      <c r="W855" s="84"/>
      <c r="X855" s="84"/>
      <c r="Y855" s="84"/>
      <c r="Z855" s="84"/>
    </row>
    <row r="856" spans="1:26" ht="12.75" customHeight="1" x14ac:dyDescent="0.2">
      <c r="A856" s="84"/>
      <c r="B856" s="84"/>
      <c r="C856" s="84"/>
      <c r="D856" s="84"/>
      <c r="E856" s="1247"/>
      <c r="F856" s="84"/>
      <c r="G856" s="84"/>
      <c r="H856" s="84"/>
      <c r="I856" s="84"/>
      <c r="J856" s="84"/>
      <c r="K856" s="84"/>
      <c r="L856" s="84"/>
      <c r="M856" s="84"/>
      <c r="N856" s="84"/>
      <c r="O856" s="84"/>
      <c r="P856" s="84"/>
      <c r="Q856" s="84"/>
      <c r="R856" s="84"/>
      <c r="S856" s="84"/>
      <c r="T856" s="84"/>
      <c r="U856" s="84"/>
      <c r="V856" s="84"/>
      <c r="W856" s="84"/>
      <c r="X856" s="84"/>
      <c r="Y856" s="84"/>
      <c r="Z856" s="84"/>
    </row>
    <row r="857" spans="1:26" ht="12.75" customHeight="1" x14ac:dyDescent="0.2">
      <c r="A857" s="84"/>
      <c r="B857" s="84"/>
      <c r="C857" s="84"/>
      <c r="D857" s="84"/>
      <c r="E857" s="1247"/>
      <c r="F857" s="84"/>
      <c r="G857" s="84"/>
      <c r="H857" s="84"/>
      <c r="I857" s="84"/>
      <c r="J857" s="84"/>
      <c r="K857" s="84"/>
      <c r="L857" s="84"/>
      <c r="M857" s="84"/>
      <c r="N857" s="84"/>
      <c r="O857" s="84"/>
      <c r="P857" s="84"/>
      <c r="Q857" s="84"/>
      <c r="R857" s="84"/>
      <c r="S857" s="84"/>
      <c r="T857" s="84"/>
      <c r="U857" s="84"/>
      <c r="V857" s="84"/>
      <c r="W857" s="84"/>
      <c r="X857" s="84"/>
      <c r="Y857" s="84"/>
      <c r="Z857" s="84"/>
    </row>
    <row r="858" spans="1:26" ht="12.75" customHeight="1" x14ac:dyDescent="0.2">
      <c r="A858" s="84"/>
      <c r="B858" s="84"/>
      <c r="C858" s="84"/>
      <c r="D858" s="84"/>
      <c r="E858" s="1247"/>
      <c r="F858" s="84"/>
      <c r="G858" s="84"/>
      <c r="H858" s="84"/>
      <c r="I858" s="84"/>
      <c r="J858" s="84"/>
      <c r="K858" s="84"/>
      <c r="L858" s="84"/>
      <c r="M858" s="84"/>
      <c r="N858" s="84"/>
      <c r="O858" s="84"/>
      <c r="P858" s="84"/>
      <c r="Q858" s="84"/>
      <c r="R858" s="84"/>
      <c r="S858" s="84"/>
      <c r="T858" s="84"/>
      <c r="U858" s="84"/>
      <c r="V858" s="84"/>
      <c r="W858" s="84"/>
      <c r="X858" s="84"/>
      <c r="Y858" s="84"/>
      <c r="Z858" s="84"/>
    </row>
    <row r="859" spans="1:26" ht="12.75" customHeight="1" x14ac:dyDescent="0.2">
      <c r="A859" s="84"/>
      <c r="B859" s="84"/>
      <c r="C859" s="84"/>
      <c r="D859" s="84"/>
      <c r="E859" s="1247"/>
      <c r="F859" s="84"/>
      <c r="G859" s="84"/>
      <c r="H859" s="84"/>
      <c r="I859" s="84"/>
      <c r="J859" s="84"/>
      <c r="K859" s="84"/>
      <c r="L859" s="84"/>
      <c r="M859" s="84"/>
      <c r="N859" s="84"/>
      <c r="O859" s="84"/>
      <c r="P859" s="84"/>
      <c r="Q859" s="84"/>
      <c r="R859" s="84"/>
      <c r="S859" s="84"/>
      <c r="T859" s="84"/>
      <c r="U859" s="84"/>
      <c r="V859" s="84"/>
      <c r="W859" s="84"/>
      <c r="X859" s="84"/>
      <c r="Y859" s="84"/>
      <c r="Z859" s="84"/>
    </row>
    <row r="860" spans="1:26" ht="12.75" customHeight="1" x14ac:dyDescent="0.2">
      <c r="A860" s="84"/>
      <c r="B860" s="84"/>
      <c r="C860" s="84"/>
      <c r="D860" s="84"/>
      <c r="E860" s="1247"/>
      <c r="F860" s="84"/>
      <c r="G860" s="84"/>
      <c r="H860" s="84"/>
      <c r="I860" s="84"/>
      <c r="J860" s="84"/>
      <c r="K860" s="84"/>
      <c r="L860" s="84"/>
      <c r="M860" s="84"/>
      <c r="N860" s="84"/>
      <c r="O860" s="84"/>
      <c r="P860" s="84"/>
      <c r="Q860" s="84"/>
      <c r="R860" s="84"/>
      <c r="S860" s="84"/>
      <c r="T860" s="84"/>
      <c r="U860" s="84"/>
      <c r="V860" s="84"/>
      <c r="W860" s="84"/>
      <c r="X860" s="84"/>
      <c r="Y860" s="84"/>
      <c r="Z860" s="84"/>
    </row>
    <row r="861" spans="1:26" ht="12.75" customHeight="1" x14ac:dyDescent="0.2">
      <c r="A861" s="84"/>
      <c r="B861" s="84"/>
      <c r="C861" s="84"/>
      <c r="D861" s="84"/>
      <c r="E861" s="1247"/>
      <c r="F861" s="84"/>
      <c r="G861" s="84"/>
      <c r="H861" s="84"/>
      <c r="I861" s="84"/>
      <c r="J861" s="84"/>
      <c r="K861" s="84"/>
      <c r="L861" s="84"/>
      <c r="M861" s="84"/>
      <c r="N861" s="84"/>
      <c r="O861" s="84"/>
      <c r="P861" s="84"/>
      <c r="Q861" s="84"/>
      <c r="R861" s="84"/>
      <c r="S861" s="84"/>
      <c r="T861" s="84"/>
      <c r="U861" s="84"/>
      <c r="V861" s="84"/>
      <c r="W861" s="84"/>
      <c r="X861" s="84"/>
      <c r="Y861" s="84"/>
      <c r="Z861" s="84"/>
    </row>
    <row r="862" spans="1:26" ht="12.75" customHeight="1" x14ac:dyDescent="0.2">
      <c r="A862" s="84"/>
      <c r="B862" s="84"/>
      <c r="C862" s="84"/>
      <c r="D862" s="84"/>
      <c r="E862" s="1247"/>
      <c r="F862" s="84"/>
      <c r="G862" s="84"/>
      <c r="H862" s="84"/>
      <c r="I862" s="84"/>
      <c r="J862" s="84"/>
      <c r="K862" s="84"/>
      <c r="L862" s="84"/>
      <c r="M862" s="84"/>
      <c r="N862" s="84"/>
      <c r="O862" s="84"/>
      <c r="P862" s="84"/>
      <c r="Q862" s="84"/>
      <c r="R862" s="84"/>
      <c r="S862" s="84"/>
      <c r="T862" s="84"/>
      <c r="U862" s="84"/>
      <c r="V862" s="84"/>
      <c r="W862" s="84"/>
      <c r="X862" s="84"/>
      <c r="Y862" s="84"/>
      <c r="Z862" s="84"/>
    </row>
    <row r="863" spans="1:26" ht="12.75" customHeight="1" x14ac:dyDescent="0.2">
      <c r="A863" s="84"/>
      <c r="B863" s="84"/>
      <c r="C863" s="84"/>
      <c r="D863" s="84"/>
      <c r="E863" s="1247"/>
      <c r="F863" s="84"/>
      <c r="G863" s="84"/>
      <c r="H863" s="84"/>
      <c r="I863" s="84"/>
      <c r="J863" s="84"/>
      <c r="K863" s="84"/>
      <c r="L863" s="84"/>
      <c r="M863" s="84"/>
      <c r="N863" s="84"/>
      <c r="O863" s="84"/>
      <c r="P863" s="84"/>
      <c r="Q863" s="84"/>
      <c r="R863" s="84"/>
      <c r="S863" s="84"/>
      <c r="T863" s="84"/>
      <c r="U863" s="84"/>
      <c r="V863" s="84"/>
      <c r="W863" s="84"/>
      <c r="X863" s="84"/>
      <c r="Y863" s="84"/>
      <c r="Z863" s="84"/>
    </row>
    <row r="864" spans="1:26" ht="12.75" customHeight="1" x14ac:dyDescent="0.2">
      <c r="A864" s="84"/>
      <c r="B864" s="84"/>
      <c r="C864" s="84"/>
      <c r="D864" s="84"/>
      <c r="E864" s="1247"/>
      <c r="F864" s="84"/>
      <c r="G864" s="84"/>
      <c r="H864" s="84"/>
      <c r="I864" s="84"/>
      <c r="J864" s="84"/>
      <c r="K864" s="84"/>
      <c r="L864" s="84"/>
      <c r="M864" s="84"/>
      <c r="N864" s="84"/>
      <c r="O864" s="84"/>
      <c r="P864" s="84"/>
      <c r="Q864" s="84"/>
      <c r="R864" s="84"/>
      <c r="S864" s="84"/>
      <c r="T864" s="84"/>
      <c r="U864" s="84"/>
      <c r="V864" s="84"/>
      <c r="W864" s="84"/>
      <c r="X864" s="84"/>
      <c r="Y864" s="84"/>
      <c r="Z864" s="84"/>
    </row>
    <row r="865" spans="1:26" ht="12.75" customHeight="1" x14ac:dyDescent="0.2">
      <c r="A865" s="84"/>
      <c r="B865" s="84"/>
      <c r="C865" s="84"/>
      <c r="D865" s="84"/>
      <c r="E865" s="1247"/>
      <c r="F865" s="84"/>
      <c r="G865" s="84"/>
      <c r="H865" s="84"/>
      <c r="I865" s="84"/>
      <c r="J865" s="84"/>
      <c r="K865" s="84"/>
      <c r="L865" s="84"/>
      <c r="M865" s="84"/>
      <c r="N865" s="84"/>
      <c r="O865" s="84"/>
      <c r="P865" s="84"/>
      <c r="Q865" s="84"/>
      <c r="R865" s="84"/>
      <c r="S865" s="84"/>
      <c r="T865" s="84"/>
      <c r="U865" s="84"/>
      <c r="V865" s="84"/>
      <c r="W865" s="84"/>
      <c r="X865" s="84"/>
      <c r="Y865" s="84"/>
      <c r="Z865" s="84"/>
    </row>
    <row r="866" spans="1:26" ht="12.75" customHeight="1" x14ac:dyDescent="0.2">
      <c r="A866" s="84"/>
      <c r="B866" s="84"/>
      <c r="C866" s="84"/>
      <c r="D866" s="84"/>
      <c r="E866" s="1247"/>
      <c r="F866" s="84"/>
      <c r="G866" s="84"/>
      <c r="H866" s="84"/>
      <c r="I866" s="84"/>
      <c r="J866" s="84"/>
      <c r="K866" s="84"/>
      <c r="L866" s="84"/>
      <c r="M866" s="84"/>
      <c r="N866" s="84"/>
      <c r="O866" s="84"/>
      <c r="P866" s="84"/>
      <c r="Q866" s="84"/>
      <c r="R866" s="84"/>
      <c r="S866" s="84"/>
      <c r="T866" s="84"/>
      <c r="U866" s="84"/>
      <c r="V866" s="84"/>
      <c r="W866" s="84"/>
      <c r="X866" s="84"/>
      <c r="Y866" s="84"/>
      <c r="Z866" s="84"/>
    </row>
    <row r="867" spans="1:26" ht="12.75" customHeight="1" x14ac:dyDescent="0.2">
      <c r="A867" s="84"/>
      <c r="B867" s="84"/>
      <c r="C867" s="84"/>
      <c r="D867" s="84"/>
      <c r="E867" s="1247"/>
      <c r="F867" s="84"/>
      <c r="G867" s="84"/>
      <c r="H867" s="84"/>
      <c r="I867" s="84"/>
      <c r="J867" s="84"/>
      <c r="K867" s="84"/>
      <c r="L867" s="84"/>
      <c r="M867" s="84"/>
      <c r="N867" s="84"/>
      <c r="O867" s="84"/>
      <c r="P867" s="84"/>
      <c r="Q867" s="84"/>
      <c r="R867" s="84"/>
      <c r="S867" s="84"/>
      <c r="T867" s="84"/>
      <c r="U867" s="84"/>
      <c r="V867" s="84"/>
      <c r="W867" s="84"/>
      <c r="X867" s="84"/>
      <c r="Y867" s="84"/>
      <c r="Z867" s="84"/>
    </row>
    <row r="868" spans="1:26" ht="12.75" customHeight="1" x14ac:dyDescent="0.2">
      <c r="A868" s="84"/>
      <c r="B868" s="84"/>
      <c r="C868" s="84"/>
      <c r="D868" s="84"/>
      <c r="E868" s="1247"/>
      <c r="F868" s="84"/>
      <c r="G868" s="84"/>
      <c r="H868" s="84"/>
      <c r="I868" s="84"/>
      <c r="J868" s="84"/>
      <c r="K868" s="84"/>
      <c r="L868" s="84"/>
      <c r="M868" s="84"/>
      <c r="N868" s="84"/>
      <c r="O868" s="84"/>
      <c r="P868" s="84"/>
      <c r="Q868" s="84"/>
      <c r="R868" s="84"/>
      <c r="S868" s="84"/>
      <c r="T868" s="84"/>
      <c r="U868" s="84"/>
      <c r="V868" s="84"/>
      <c r="W868" s="84"/>
      <c r="X868" s="84"/>
      <c r="Y868" s="84"/>
      <c r="Z868" s="84"/>
    </row>
    <row r="869" spans="1:26" ht="12.75" customHeight="1" x14ac:dyDescent="0.2">
      <c r="A869" s="84"/>
      <c r="B869" s="84"/>
      <c r="C869" s="84"/>
      <c r="D869" s="84"/>
      <c r="E869" s="1247"/>
      <c r="F869" s="84"/>
      <c r="G869" s="84"/>
      <c r="H869" s="84"/>
      <c r="I869" s="84"/>
      <c r="J869" s="84"/>
      <c r="K869" s="84"/>
      <c r="L869" s="84"/>
      <c r="M869" s="84"/>
      <c r="N869" s="84"/>
      <c r="O869" s="84"/>
      <c r="P869" s="84"/>
      <c r="Q869" s="84"/>
      <c r="R869" s="84"/>
      <c r="S869" s="84"/>
      <c r="T869" s="84"/>
      <c r="U869" s="84"/>
      <c r="V869" s="84"/>
      <c r="W869" s="84"/>
      <c r="X869" s="84"/>
      <c r="Y869" s="84"/>
      <c r="Z869" s="84"/>
    </row>
    <row r="870" spans="1:26" ht="12.75" customHeight="1" x14ac:dyDescent="0.2">
      <c r="A870" s="84"/>
      <c r="B870" s="84"/>
      <c r="C870" s="84"/>
      <c r="D870" s="84"/>
      <c r="E870" s="1247"/>
      <c r="F870" s="84"/>
      <c r="G870" s="84"/>
      <c r="H870" s="84"/>
      <c r="I870" s="84"/>
      <c r="J870" s="84"/>
      <c r="K870" s="84"/>
      <c r="L870" s="84"/>
      <c r="M870" s="84"/>
      <c r="N870" s="84"/>
      <c r="O870" s="84"/>
      <c r="P870" s="84"/>
      <c r="Q870" s="84"/>
      <c r="R870" s="84"/>
      <c r="S870" s="84"/>
      <c r="T870" s="84"/>
      <c r="U870" s="84"/>
      <c r="V870" s="84"/>
      <c r="W870" s="84"/>
      <c r="X870" s="84"/>
      <c r="Y870" s="84"/>
      <c r="Z870" s="84"/>
    </row>
    <row r="871" spans="1:26" ht="12.75" customHeight="1" x14ac:dyDescent="0.2">
      <c r="A871" s="84"/>
      <c r="B871" s="84"/>
      <c r="C871" s="84"/>
      <c r="D871" s="84"/>
      <c r="E871" s="1247"/>
      <c r="F871" s="84"/>
      <c r="G871" s="84"/>
      <c r="H871" s="84"/>
      <c r="I871" s="84"/>
      <c r="J871" s="84"/>
      <c r="K871" s="84"/>
      <c r="L871" s="84"/>
      <c r="M871" s="84"/>
      <c r="N871" s="84"/>
      <c r="O871" s="84"/>
      <c r="P871" s="84"/>
      <c r="Q871" s="84"/>
      <c r="R871" s="84"/>
      <c r="S871" s="84"/>
      <c r="T871" s="84"/>
      <c r="U871" s="84"/>
      <c r="V871" s="84"/>
      <c r="W871" s="84"/>
      <c r="X871" s="84"/>
      <c r="Y871" s="84"/>
      <c r="Z871" s="84"/>
    </row>
    <row r="872" spans="1:26" ht="12.75" customHeight="1" x14ac:dyDescent="0.2">
      <c r="A872" s="84"/>
      <c r="B872" s="84"/>
      <c r="C872" s="84"/>
      <c r="D872" s="84"/>
      <c r="E872" s="1247"/>
      <c r="F872" s="84"/>
      <c r="G872" s="84"/>
      <c r="H872" s="84"/>
      <c r="I872" s="84"/>
      <c r="J872" s="84"/>
      <c r="K872" s="84"/>
      <c r="L872" s="84"/>
      <c r="M872" s="84"/>
      <c r="N872" s="84"/>
      <c r="O872" s="84"/>
      <c r="P872" s="84"/>
      <c r="Q872" s="84"/>
      <c r="R872" s="84"/>
      <c r="S872" s="84"/>
      <c r="T872" s="84"/>
      <c r="U872" s="84"/>
      <c r="V872" s="84"/>
      <c r="W872" s="84"/>
      <c r="X872" s="84"/>
      <c r="Y872" s="84"/>
      <c r="Z872" s="84"/>
    </row>
    <row r="873" spans="1:26" ht="12.75" customHeight="1" x14ac:dyDescent="0.2">
      <c r="A873" s="84"/>
      <c r="B873" s="84"/>
      <c r="C873" s="84"/>
      <c r="D873" s="84"/>
      <c r="E873" s="1247"/>
      <c r="F873" s="84"/>
      <c r="G873" s="84"/>
      <c r="H873" s="84"/>
      <c r="I873" s="84"/>
      <c r="J873" s="84"/>
      <c r="K873" s="84"/>
      <c r="L873" s="84"/>
      <c r="M873" s="84"/>
      <c r="N873" s="84"/>
      <c r="O873" s="84"/>
      <c r="P873" s="84"/>
      <c r="Q873" s="84"/>
      <c r="R873" s="84"/>
      <c r="S873" s="84"/>
      <c r="T873" s="84"/>
      <c r="U873" s="84"/>
      <c r="V873" s="84"/>
      <c r="W873" s="84"/>
      <c r="X873" s="84"/>
      <c r="Y873" s="84"/>
      <c r="Z873" s="84"/>
    </row>
    <row r="874" spans="1:26" ht="12.75" customHeight="1" x14ac:dyDescent="0.2">
      <c r="A874" s="84"/>
      <c r="B874" s="84"/>
      <c r="C874" s="84"/>
      <c r="D874" s="84"/>
      <c r="E874" s="1247"/>
      <c r="F874" s="84"/>
      <c r="G874" s="84"/>
      <c r="H874" s="84"/>
      <c r="I874" s="84"/>
      <c r="J874" s="84"/>
      <c r="K874" s="84"/>
      <c r="L874" s="84"/>
      <c r="M874" s="84"/>
      <c r="N874" s="84"/>
      <c r="O874" s="84"/>
      <c r="P874" s="84"/>
      <c r="Q874" s="84"/>
      <c r="R874" s="84"/>
      <c r="S874" s="84"/>
      <c r="T874" s="84"/>
      <c r="U874" s="84"/>
      <c r="V874" s="84"/>
      <c r="W874" s="84"/>
      <c r="X874" s="84"/>
      <c r="Y874" s="84"/>
      <c r="Z874" s="84"/>
    </row>
    <row r="875" spans="1:26" ht="12.75" customHeight="1" x14ac:dyDescent="0.2">
      <c r="A875" s="84"/>
      <c r="B875" s="84"/>
      <c r="C875" s="84"/>
      <c r="D875" s="84"/>
      <c r="E875" s="1247"/>
      <c r="F875" s="84"/>
      <c r="G875" s="84"/>
      <c r="H875" s="84"/>
      <c r="I875" s="84"/>
      <c r="J875" s="84"/>
      <c r="K875" s="84"/>
      <c r="L875" s="84"/>
      <c r="M875" s="84"/>
      <c r="N875" s="84"/>
      <c r="O875" s="84"/>
      <c r="P875" s="84"/>
      <c r="Q875" s="84"/>
      <c r="R875" s="84"/>
      <c r="S875" s="84"/>
      <c r="T875" s="84"/>
      <c r="U875" s="84"/>
      <c r="V875" s="84"/>
      <c r="W875" s="84"/>
      <c r="X875" s="84"/>
      <c r="Y875" s="84"/>
      <c r="Z875" s="84"/>
    </row>
    <row r="876" spans="1:26" ht="12.75" customHeight="1" x14ac:dyDescent="0.2">
      <c r="A876" s="84"/>
      <c r="B876" s="84"/>
      <c r="C876" s="84"/>
      <c r="D876" s="84"/>
      <c r="E876" s="1247"/>
      <c r="F876" s="84"/>
      <c r="G876" s="84"/>
      <c r="H876" s="84"/>
      <c r="I876" s="84"/>
      <c r="J876" s="84"/>
      <c r="K876" s="84"/>
      <c r="L876" s="84"/>
      <c r="M876" s="84"/>
      <c r="N876" s="84"/>
      <c r="O876" s="84"/>
      <c r="P876" s="84"/>
      <c r="Q876" s="84"/>
      <c r="R876" s="84"/>
      <c r="S876" s="84"/>
      <c r="T876" s="84"/>
      <c r="U876" s="84"/>
      <c r="V876" s="84"/>
      <c r="W876" s="84"/>
      <c r="X876" s="84"/>
      <c r="Y876" s="84"/>
      <c r="Z876" s="84"/>
    </row>
    <row r="877" spans="1:26" ht="12.75" customHeight="1" x14ac:dyDescent="0.2">
      <c r="A877" s="84"/>
      <c r="B877" s="84"/>
      <c r="C877" s="84"/>
      <c r="D877" s="84"/>
      <c r="E877" s="1247"/>
      <c r="F877" s="84"/>
      <c r="G877" s="84"/>
      <c r="H877" s="84"/>
      <c r="I877" s="84"/>
      <c r="J877" s="84"/>
      <c r="K877" s="84"/>
      <c r="L877" s="84"/>
      <c r="M877" s="84"/>
      <c r="N877" s="84"/>
      <c r="O877" s="84"/>
      <c r="P877" s="84"/>
      <c r="Q877" s="84"/>
      <c r="R877" s="84"/>
      <c r="S877" s="84"/>
      <c r="T877" s="84"/>
      <c r="U877" s="84"/>
      <c r="V877" s="84"/>
      <c r="W877" s="84"/>
      <c r="X877" s="84"/>
      <c r="Y877" s="84"/>
      <c r="Z877" s="84"/>
    </row>
    <row r="878" spans="1:26" ht="12.75" customHeight="1" x14ac:dyDescent="0.2">
      <c r="A878" s="84"/>
      <c r="B878" s="84"/>
      <c r="C878" s="84"/>
      <c r="D878" s="84"/>
      <c r="E878" s="1247"/>
      <c r="F878" s="84"/>
      <c r="G878" s="84"/>
      <c r="H878" s="84"/>
      <c r="I878" s="84"/>
      <c r="J878" s="84"/>
      <c r="K878" s="84"/>
      <c r="L878" s="84"/>
      <c r="M878" s="84"/>
      <c r="N878" s="84"/>
      <c r="O878" s="84"/>
      <c r="P878" s="84"/>
      <c r="Q878" s="84"/>
      <c r="R878" s="84"/>
      <c r="S878" s="84"/>
      <c r="T878" s="84"/>
      <c r="U878" s="84"/>
      <c r="V878" s="84"/>
      <c r="W878" s="84"/>
      <c r="X878" s="84"/>
      <c r="Y878" s="84"/>
      <c r="Z878" s="84"/>
    </row>
    <row r="879" spans="1:26" ht="12.75" customHeight="1" x14ac:dyDescent="0.2">
      <c r="A879" s="84"/>
      <c r="B879" s="84"/>
      <c r="C879" s="84"/>
      <c r="D879" s="84"/>
      <c r="E879" s="1247"/>
      <c r="F879" s="84"/>
      <c r="G879" s="84"/>
      <c r="H879" s="84"/>
      <c r="I879" s="84"/>
      <c r="J879" s="84"/>
      <c r="K879" s="84"/>
      <c r="L879" s="84"/>
      <c r="M879" s="84"/>
      <c r="N879" s="84"/>
      <c r="O879" s="84"/>
      <c r="P879" s="84"/>
      <c r="Q879" s="84"/>
      <c r="R879" s="84"/>
      <c r="S879" s="84"/>
      <c r="T879" s="84"/>
      <c r="U879" s="84"/>
      <c r="V879" s="84"/>
      <c r="W879" s="84"/>
      <c r="X879" s="84"/>
      <c r="Y879" s="84"/>
      <c r="Z879" s="84"/>
    </row>
    <row r="880" spans="1:26" ht="12.75" customHeight="1" x14ac:dyDescent="0.2">
      <c r="A880" s="84"/>
      <c r="B880" s="84"/>
      <c r="C880" s="84"/>
      <c r="D880" s="84"/>
      <c r="E880" s="1247"/>
      <c r="F880" s="84"/>
      <c r="G880" s="84"/>
      <c r="H880" s="84"/>
      <c r="I880" s="84"/>
      <c r="J880" s="84"/>
      <c r="K880" s="84"/>
      <c r="L880" s="84"/>
      <c r="M880" s="84"/>
      <c r="N880" s="84"/>
      <c r="O880" s="84"/>
      <c r="P880" s="84"/>
      <c r="Q880" s="84"/>
      <c r="R880" s="84"/>
      <c r="S880" s="84"/>
      <c r="T880" s="84"/>
      <c r="U880" s="84"/>
      <c r="V880" s="84"/>
      <c r="W880" s="84"/>
      <c r="X880" s="84"/>
      <c r="Y880" s="84"/>
      <c r="Z880" s="84"/>
    </row>
    <row r="881" spans="1:26" ht="12.75" customHeight="1" x14ac:dyDescent="0.2">
      <c r="A881" s="84"/>
      <c r="B881" s="84"/>
      <c r="C881" s="84"/>
      <c r="D881" s="84"/>
      <c r="E881" s="1247"/>
      <c r="F881" s="84"/>
      <c r="G881" s="84"/>
      <c r="H881" s="84"/>
      <c r="I881" s="84"/>
      <c r="J881" s="84"/>
      <c r="K881" s="84"/>
      <c r="L881" s="84"/>
      <c r="M881" s="84"/>
      <c r="N881" s="84"/>
      <c r="O881" s="84"/>
      <c r="P881" s="84"/>
      <c r="Q881" s="84"/>
      <c r="R881" s="84"/>
      <c r="S881" s="84"/>
      <c r="T881" s="84"/>
      <c r="U881" s="84"/>
      <c r="V881" s="84"/>
      <c r="W881" s="84"/>
      <c r="X881" s="84"/>
      <c r="Y881" s="84"/>
      <c r="Z881" s="84"/>
    </row>
    <row r="882" spans="1:26" ht="12.75" customHeight="1" x14ac:dyDescent="0.2">
      <c r="A882" s="84"/>
      <c r="B882" s="84"/>
      <c r="C882" s="84"/>
      <c r="D882" s="84"/>
      <c r="E882" s="1247"/>
      <c r="F882" s="84"/>
      <c r="G882" s="84"/>
      <c r="H882" s="84"/>
      <c r="I882" s="84"/>
      <c r="J882" s="84"/>
      <c r="K882" s="84"/>
      <c r="L882" s="84"/>
      <c r="M882" s="84"/>
      <c r="N882" s="84"/>
      <c r="O882" s="84"/>
      <c r="P882" s="84"/>
      <c r="Q882" s="84"/>
      <c r="R882" s="84"/>
      <c r="S882" s="84"/>
      <c r="T882" s="84"/>
      <c r="U882" s="84"/>
      <c r="V882" s="84"/>
      <c r="W882" s="84"/>
      <c r="X882" s="84"/>
      <c r="Y882" s="84"/>
      <c r="Z882" s="84"/>
    </row>
    <row r="883" spans="1:26" ht="12.75" customHeight="1" x14ac:dyDescent="0.2">
      <c r="A883" s="84"/>
      <c r="B883" s="84"/>
      <c r="C883" s="84"/>
      <c r="D883" s="84"/>
      <c r="E883" s="1247"/>
      <c r="F883" s="84"/>
      <c r="G883" s="84"/>
      <c r="H883" s="84"/>
      <c r="I883" s="84"/>
      <c r="J883" s="84"/>
      <c r="K883" s="84"/>
      <c r="L883" s="84"/>
      <c r="M883" s="84"/>
      <c r="N883" s="84"/>
      <c r="O883" s="84"/>
      <c r="P883" s="84"/>
      <c r="Q883" s="84"/>
      <c r="R883" s="84"/>
      <c r="S883" s="84"/>
      <c r="T883" s="84"/>
      <c r="U883" s="84"/>
      <c r="V883" s="84"/>
      <c r="W883" s="84"/>
      <c r="X883" s="84"/>
      <c r="Y883" s="84"/>
      <c r="Z883" s="84"/>
    </row>
    <row r="884" spans="1:26" ht="12.75" customHeight="1" x14ac:dyDescent="0.2">
      <c r="A884" s="84"/>
      <c r="B884" s="84"/>
      <c r="C884" s="84"/>
      <c r="D884" s="84"/>
      <c r="E884" s="1247"/>
      <c r="F884" s="84"/>
      <c r="G884" s="84"/>
      <c r="H884" s="84"/>
      <c r="I884" s="84"/>
      <c r="J884" s="84"/>
      <c r="K884" s="84"/>
      <c r="L884" s="84"/>
      <c r="M884" s="84"/>
      <c r="N884" s="84"/>
      <c r="O884" s="84"/>
      <c r="P884" s="84"/>
      <c r="Q884" s="84"/>
      <c r="R884" s="84"/>
      <c r="S884" s="84"/>
      <c r="T884" s="84"/>
      <c r="U884" s="84"/>
      <c r="V884" s="84"/>
      <c r="W884" s="84"/>
      <c r="X884" s="84"/>
      <c r="Y884" s="84"/>
      <c r="Z884" s="84"/>
    </row>
    <row r="885" spans="1:26" ht="12.75" customHeight="1" x14ac:dyDescent="0.2">
      <c r="A885" s="84"/>
      <c r="B885" s="84"/>
      <c r="C885" s="84"/>
      <c r="D885" s="84"/>
      <c r="E885" s="1247"/>
      <c r="F885" s="84"/>
      <c r="G885" s="84"/>
      <c r="H885" s="84"/>
      <c r="I885" s="84"/>
      <c r="J885" s="84"/>
      <c r="K885" s="84"/>
      <c r="L885" s="84"/>
      <c r="M885" s="84"/>
      <c r="N885" s="84"/>
      <c r="O885" s="84"/>
      <c r="P885" s="84"/>
      <c r="Q885" s="84"/>
      <c r="R885" s="84"/>
      <c r="S885" s="84"/>
      <c r="T885" s="84"/>
      <c r="U885" s="84"/>
      <c r="V885" s="84"/>
      <c r="W885" s="84"/>
      <c r="X885" s="84"/>
      <c r="Y885" s="84"/>
      <c r="Z885" s="84"/>
    </row>
    <row r="886" spans="1:26" ht="12.75" customHeight="1" x14ac:dyDescent="0.2">
      <c r="A886" s="84"/>
      <c r="B886" s="84"/>
      <c r="C886" s="84"/>
      <c r="D886" s="84"/>
      <c r="E886" s="1247"/>
      <c r="F886" s="84"/>
      <c r="G886" s="84"/>
      <c r="H886" s="84"/>
      <c r="I886" s="84"/>
      <c r="J886" s="84"/>
      <c r="K886" s="84"/>
      <c r="L886" s="84"/>
      <c r="M886" s="84"/>
      <c r="N886" s="84"/>
      <c r="O886" s="84"/>
      <c r="P886" s="84"/>
      <c r="Q886" s="84"/>
      <c r="R886" s="84"/>
      <c r="S886" s="84"/>
      <c r="T886" s="84"/>
      <c r="U886" s="84"/>
      <c r="V886" s="84"/>
      <c r="W886" s="84"/>
      <c r="X886" s="84"/>
      <c r="Y886" s="84"/>
      <c r="Z886" s="84"/>
    </row>
    <row r="887" spans="1:26" ht="12.75" customHeight="1" x14ac:dyDescent="0.2">
      <c r="A887" s="84"/>
      <c r="B887" s="84"/>
      <c r="C887" s="84"/>
      <c r="D887" s="84"/>
      <c r="E887" s="1247"/>
      <c r="F887" s="84"/>
      <c r="G887" s="84"/>
      <c r="H887" s="84"/>
      <c r="I887" s="84"/>
      <c r="J887" s="84"/>
      <c r="K887" s="84"/>
      <c r="L887" s="84"/>
      <c r="M887" s="84"/>
      <c r="N887" s="84"/>
      <c r="O887" s="84"/>
      <c r="P887" s="84"/>
      <c r="Q887" s="84"/>
      <c r="R887" s="84"/>
      <c r="S887" s="84"/>
      <c r="T887" s="84"/>
      <c r="U887" s="84"/>
      <c r="V887" s="84"/>
      <c r="W887" s="84"/>
      <c r="X887" s="84"/>
      <c r="Y887" s="84"/>
      <c r="Z887" s="84"/>
    </row>
    <row r="888" spans="1:26" ht="12.75" customHeight="1" x14ac:dyDescent="0.2">
      <c r="A888" s="84"/>
      <c r="B888" s="84"/>
      <c r="C888" s="84"/>
      <c r="D888" s="84"/>
      <c r="E888" s="1247"/>
      <c r="F888" s="84"/>
      <c r="G888" s="84"/>
      <c r="H888" s="84"/>
      <c r="I888" s="84"/>
      <c r="J888" s="84"/>
      <c r="K888" s="84"/>
      <c r="L888" s="84"/>
      <c r="M888" s="84"/>
      <c r="N888" s="84"/>
      <c r="O888" s="84"/>
      <c r="P888" s="84"/>
      <c r="Q888" s="84"/>
      <c r="R888" s="84"/>
      <c r="S888" s="84"/>
      <c r="T888" s="84"/>
      <c r="U888" s="84"/>
      <c r="V888" s="84"/>
      <c r="W888" s="84"/>
      <c r="X888" s="84"/>
      <c r="Y888" s="84"/>
      <c r="Z888" s="84"/>
    </row>
    <row r="889" spans="1:26" ht="12.75" customHeight="1" x14ac:dyDescent="0.2">
      <c r="A889" s="84"/>
      <c r="B889" s="84"/>
      <c r="C889" s="84"/>
      <c r="D889" s="84"/>
      <c r="E889" s="1247"/>
      <c r="F889" s="84"/>
      <c r="G889" s="84"/>
      <c r="H889" s="84"/>
      <c r="I889" s="84"/>
      <c r="J889" s="84"/>
      <c r="K889" s="84"/>
      <c r="L889" s="84"/>
      <c r="M889" s="84"/>
      <c r="N889" s="84"/>
      <c r="O889" s="84"/>
      <c r="P889" s="84"/>
      <c r="Q889" s="84"/>
      <c r="R889" s="84"/>
      <c r="S889" s="84"/>
      <c r="T889" s="84"/>
      <c r="U889" s="84"/>
      <c r="V889" s="84"/>
      <c r="W889" s="84"/>
      <c r="X889" s="84"/>
      <c r="Y889" s="84"/>
      <c r="Z889" s="84"/>
    </row>
    <row r="890" spans="1:26" ht="12.75" customHeight="1" x14ac:dyDescent="0.2">
      <c r="A890" s="84"/>
      <c r="B890" s="84"/>
      <c r="C890" s="84"/>
      <c r="D890" s="84"/>
      <c r="E890" s="1247"/>
      <c r="F890" s="84"/>
      <c r="G890" s="84"/>
      <c r="H890" s="84"/>
      <c r="I890" s="84"/>
      <c r="J890" s="84"/>
      <c r="K890" s="84"/>
      <c r="L890" s="84"/>
      <c r="M890" s="84"/>
      <c r="N890" s="84"/>
      <c r="O890" s="84"/>
      <c r="P890" s="84"/>
      <c r="Q890" s="84"/>
      <c r="R890" s="84"/>
      <c r="S890" s="84"/>
      <c r="T890" s="84"/>
      <c r="U890" s="84"/>
      <c r="V890" s="84"/>
      <c r="W890" s="84"/>
      <c r="X890" s="84"/>
      <c r="Y890" s="84"/>
      <c r="Z890" s="84"/>
    </row>
    <row r="891" spans="1:26" ht="12.75" customHeight="1" x14ac:dyDescent="0.2">
      <c r="A891" s="84"/>
      <c r="B891" s="84"/>
      <c r="C891" s="84"/>
      <c r="D891" s="84"/>
      <c r="E891" s="1247"/>
      <c r="F891" s="84"/>
      <c r="G891" s="84"/>
      <c r="H891" s="84"/>
      <c r="I891" s="84"/>
      <c r="J891" s="84"/>
      <c r="K891" s="84"/>
      <c r="L891" s="84"/>
      <c r="M891" s="84"/>
      <c r="N891" s="84"/>
      <c r="O891" s="84"/>
      <c r="P891" s="84"/>
      <c r="Q891" s="84"/>
      <c r="R891" s="84"/>
      <c r="S891" s="84"/>
      <c r="T891" s="84"/>
      <c r="U891" s="84"/>
      <c r="V891" s="84"/>
      <c r="W891" s="84"/>
      <c r="X891" s="84"/>
      <c r="Y891" s="84"/>
      <c r="Z891" s="84"/>
    </row>
    <row r="892" spans="1:26" ht="12.75" customHeight="1" x14ac:dyDescent="0.2">
      <c r="A892" s="84"/>
      <c r="B892" s="84"/>
      <c r="C892" s="84"/>
      <c r="D892" s="84"/>
      <c r="E892" s="1247"/>
      <c r="F892" s="84"/>
      <c r="G892" s="84"/>
      <c r="H892" s="84"/>
      <c r="I892" s="84"/>
      <c r="J892" s="84"/>
      <c r="K892" s="84"/>
      <c r="L892" s="84"/>
      <c r="M892" s="84"/>
      <c r="N892" s="84"/>
      <c r="O892" s="84"/>
      <c r="P892" s="84"/>
      <c r="Q892" s="84"/>
      <c r="R892" s="84"/>
      <c r="S892" s="84"/>
      <c r="T892" s="84"/>
      <c r="U892" s="84"/>
      <c r="V892" s="84"/>
      <c r="W892" s="84"/>
      <c r="X892" s="84"/>
      <c r="Y892" s="84"/>
      <c r="Z892" s="84"/>
    </row>
    <row r="893" spans="1:26" ht="12.75" customHeight="1" x14ac:dyDescent="0.2">
      <c r="A893" s="84"/>
      <c r="B893" s="84"/>
      <c r="C893" s="84"/>
      <c r="D893" s="84"/>
      <c r="E893" s="1247"/>
      <c r="F893" s="84"/>
      <c r="G893" s="84"/>
      <c r="H893" s="84"/>
      <c r="I893" s="84"/>
      <c r="J893" s="84"/>
      <c r="K893" s="84"/>
      <c r="L893" s="84"/>
      <c r="M893" s="84"/>
      <c r="N893" s="84"/>
      <c r="O893" s="84"/>
      <c r="P893" s="84"/>
      <c r="Q893" s="84"/>
      <c r="R893" s="84"/>
      <c r="S893" s="84"/>
      <c r="T893" s="84"/>
      <c r="U893" s="84"/>
      <c r="V893" s="84"/>
      <c r="W893" s="84"/>
      <c r="X893" s="84"/>
      <c r="Y893" s="84"/>
      <c r="Z893" s="84"/>
    </row>
    <row r="894" spans="1:26" ht="12.75" customHeight="1" x14ac:dyDescent="0.2">
      <c r="A894" s="84"/>
      <c r="B894" s="84"/>
      <c r="C894" s="84"/>
      <c r="D894" s="84"/>
      <c r="E894" s="1247"/>
      <c r="F894" s="84"/>
      <c r="G894" s="84"/>
      <c r="H894" s="84"/>
      <c r="I894" s="84"/>
      <c r="J894" s="84"/>
      <c r="K894" s="84"/>
      <c r="L894" s="84"/>
      <c r="M894" s="84"/>
      <c r="N894" s="84"/>
      <c r="O894" s="84"/>
      <c r="P894" s="84"/>
      <c r="Q894" s="84"/>
      <c r="R894" s="84"/>
      <c r="S894" s="84"/>
      <c r="T894" s="84"/>
      <c r="U894" s="84"/>
      <c r="V894" s="84"/>
      <c r="W894" s="84"/>
      <c r="X894" s="84"/>
      <c r="Y894" s="84"/>
      <c r="Z894" s="84"/>
    </row>
    <row r="895" spans="1:26" ht="12.75" customHeight="1" x14ac:dyDescent="0.2">
      <c r="A895" s="84"/>
      <c r="B895" s="84"/>
      <c r="C895" s="84"/>
      <c r="D895" s="84"/>
      <c r="E895" s="1247"/>
      <c r="F895" s="84"/>
      <c r="G895" s="84"/>
      <c r="H895" s="84"/>
      <c r="I895" s="84"/>
      <c r="J895" s="84"/>
      <c r="K895" s="84"/>
      <c r="L895" s="84"/>
      <c r="M895" s="84"/>
      <c r="N895" s="84"/>
      <c r="O895" s="84"/>
      <c r="P895" s="84"/>
      <c r="Q895" s="84"/>
      <c r="R895" s="84"/>
      <c r="S895" s="84"/>
      <c r="T895" s="84"/>
      <c r="U895" s="84"/>
      <c r="V895" s="84"/>
      <c r="W895" s="84"/>
      <c r="X895" s="84"/>
      <c r="Y895" s="84"/>
      <c r="Z895" s="84"/>
    </row>
    <row r="896" spans="1:26" ht="12.75" customHeight="1" x14ac:dyDescent="0.2">
      <c r="A896" s="84"/>
      <c r="B896" s="84"/>
      <c r="C896" s="84"/>
      <c r="D896" s="84"/>
      <c r="E896" s="1247"/>
      <c r="F896" s="84"/>
      <c r="G896" s="84"/>
      <c r="H896" s="84"/>
      <c r="I896" s="84"/>
      <c r="J896" s="84"/>
      <c r="K896" s="84"/>
      <c r="L896" s="84"/>
      <c r="M896" s="84"/>
      <c r="N896" s="84"/>
      <c r="O896" s="84"/>
      <c r="P896" s="84"/>
      <c r="Q896" s="84"/>
      <c r="R896" s="84"/>
      <c r="S896" s="84"/>
      <c r="T896" s="84"/>
      <c r="U896" s="84"/>
      <c r="V896" s="84"/>
      <c r="W896" s="84"/>
      <c r="X896" s="84"/>
      <c r="Y896" s="84"/>
      <c r="Z896" s="84"/>
    </row>
    <row r="897" spans="1:26" ht="12.75" customHeight="1" x14ac:dyDescent="0.2">
      <c r="A897" s="84"/>
      <c r="B897" s="84"/>
      <c r="C897" s="84"/>
      <c r="D897" s="84"/>
      <c r="E897" s="1247"/>
      <c r="F897" s="84"/>
      <c r="G897" s="84"/>
      <c r="H897" s="84"/>
      <c r="I897" s="84"/>
      <c r="J897" s="84"/>
      <c r="K897" s="84"/>
      <c r="L897" s="84"/>
      <c r="M897" s="84"/>
      <c r="N897" s="84"/>
      <c r="O897" s="84"/>
      <c r="P897" s="84"/>
      <c r="Q897" s="84"/>
      <c r="R897" s="84"/>
      <c r="S897" s="84"/>
      <c r="T897" s="84"/>
      <c r="U897" s="84"/>
      <c r="V897" s="84"/>
      <c r="W897" s="84"/>
      <c r="X897" s="84"/>
      <c r="Y897" s="84"/>
      <c r="Z897" s="84"/>
    </row>
    <row r="898" spans="1:26" ht="12.75" customHeight="1" x14ac:dyDescent="0.2">
      <c r="A898" s="84"/>
      <c r="B898" s="84"/>
      <c r="C898" s="84"/>
      <c r="D898" s="84"/>
      <c r="E898" s="1247"/>
      <c r="F898" s="84"/>
      <c r="G898" s="84"/>
      <c r="H898" s="84"/>
      <c r="I898" s="84"/>
      <c r="J898" s="84"/>
      <c r="K898" s="84"/>
      <c r="L898" s="84"/>
      <c r="M898" s="84"/>
      <c r="N898" s="84"/>
      <c r="O898" s="84"/>
      <c r="P898" s="84"/>
      <c r="Q898" s="84"/>
      <c r="R898" s="84"/>
      <c r="S898" s="84"/>
      <c r="T898" s="84"/>
      <c r="U898" s="84"/>
      <c r="V898" s="84"/>
      <c r="W898" s="84"/>
      <c r="X898" s="84"/>
      <c r="Y898" s="84"/>
      <c r="Z898" s="84"/>
    </row>
    <row r="899" spans="1:26" ht="12.75" customHeight="1" x14ac:dyDescent="0.2">
      <c r="A899" s="84"/>
      <c r="B899" s="84"/>
      <c r="C899" s="84"/>
      <c r="D899" s="84"/>
      <c r="E899" s="1247"/>
      <c r="F899" s="84"/>
      <c r="G899" s="84"/>
      <c r="H899" s="84"/>
      <c r="I899" s="84"/>
      <c r="J899" s="84"/>
      <c r="K899" s="84"/>
      <c r="L899" s="84"/>
      <c r="M899" s="84"/>
      <c r="N899" s="84"/>
      <c r="O899" s="84"/>
      <c r="P899" s="84"/>
      <c r="Q899" s="84"/>
      <c r="R899" s="84"/>
      <c r="S899" s="84"/>
      <c r="T899" s="84"/>
      <c r="U899" s="84"/>
      <c r="V899" s="84"/>
      <c r="W899" s="84"/>
      <c r="X899" s="84"/>
      <c r="Y899" s="84"/>
      <c r="Z899" s="84"/>
    </row>
    <row r="900" spans="1:26" ht="12.75" customHeight="1" x14ac:dyDescent="0.2">
      <c r="A900" s="84"/>
      <c r="B900" s="84"/>
      <c r="C900" s="84"/>
      <c r="D900" s="84"/>
      <c r="E900" s="1247"/>
      <c r="F900" s="84"/>
      <c r="G900" s="84"/>
      <c r="H900" s="84"/>
      <c r="I900" s="84"/>
      <c r="J900" s="84"/>
      <c r="K900" s="84"/>
      <c r="L900" s="84"/>
      <c r="M900" s="84"/>
      <c r="N900" s="84"/>
      <c r="O900" s="84"/>
      <c r="P900" s="84"/>
      <c r="Q900" s="84"/>
      <c r="R900" s="84"/>
      <c r="S900" s="84"/>
      <c r="T900" s="84"/>
      <c r="U900" s="84"/>
      <c r="V900" s="84"/>
      <c r="W900" s="84"/>
      <c r="X900" s="84"/>
      <c r="Y900" s="84"/>
      <c r="Z900" s="84"/>
    </row>
    <row r="901" spans="1:26" ht="12.75" customHeight="1" x14ac:dyDescent="0.2">
      <c r="A901" s="84"/>
      <c r="B901" s="84"/>
      <c r="C901" s="84"/>
      <c r="D901" s="84"/>
      <c r="E901" s="1247"/>
      <c r="F901" s="84"/>
      <c r="G901" s="84"/>
      <c r="H901" s="84"/>
      <c r="I901" s="84"/>
      <c r="J901" s="84"/>
      <c r="K901" s="84"/>
      <c r="L901" s="84"/>
      <c r="M901" s="84"/>
      <c r="N901" s="84"/>
      <c r="O901" s="84"/>
      <c r="P901" s="84"/>
      <c r="Q901" s="84"/>
      <c r="R901" s="84"/>
      <c r="S901" s="84"/>
      <c r="T901" s="84"/>
      <c r="U901" s="84"/>
      <c r="V901" s="84"/>
      <c r="W901" s="84"/>
      <c r="X901" s="84"/>
      <c r="Y901" s="84"/>
      <c r="Z901" s="84"/>
    </row>
    <row r="902" spans="1:26" ht="12.75" customHeight="1" x14ac:dyDescent="0.2">
      <c r="A902" s="84"/>
      <c r="B902" s="84"/>
      <c r="C902" s="84"/>
      <c r="D902" s="84"/>
      <c r="E902" s="1247"/>
      <c r="F902" s="84"/>
      <c r="G902" s="84"/>
      <c r="H902" s="84"/>
      <c r="I902" s="84"/>
      <c r="J902" s="84"/>
      <c r="K902" s="84"/>
      <c r="L902" s="84"/>
      <c r="M902" s="84"/>
      <c r="N902" s="84"/>
      <c r="O902" s="84"/>
      <c r="P902" s="84"/>
      <c r="Q902" s="84"/>
      <c r="R902" s="84"/>
      <c r="S902" s="84"/>
      <c r="T902" s="84"/>
      <c r="U902" s="84"/>
      <c r="V902" s="84"/>
      <c r="W902" s="84"/>
      <c r="X902" s="84"/>
      <c r="Y902" s="84"/>
      <c r="Z902" s="84"/>
    </row>
    <row r="903" spans="1:26" ht="12.75" customHeight="1" x14ac:dyDescent="0.2">
      <c r="A903" s="84"/>
      <c r="B903" s="84"/>
      <c r="C903" s="84"/>
      <c r="D903" s="84"/>
      <c r="E903" s="1247"/>
      <c r="F903" s="84"/>
      <c r="G903" s="84"/>
      <c r="H903" s="84"/>
      <c r="I903" s="84"/>
      <c r="J903" s="84"/>
      <c r="K903" s="84"/>
      <c r="L903" s="84"/>
      <c r="M903" s="84"/>
      <c r="N903" s="84"/>
      <c r="O903" s="84"/>
      <c r="P903" s="84"/>
      <c r="Q903" s="84"/>
      <c r="R903" s="84"/>
      <c r="S903" s="84"/>
      <c r="T903" s="84"/>
      <c r="U903" s="84"/>
      <c r="V903" s="84"/>
      <c r="W903" s="84"/>
      <c r="X903" s="84"/>
      <c r="Y903" s="84"/>
      <c r="Z903" s="84"/>
    </row>
    <row r="904" spans="1:26" ht="12.75" customHeight="1" x14ac:dyDescent="0.2">
      <c r="A904" s="84"/>
      <c r="B904" s="84"/>
      <c r="C904" s="84"/>
      <c r="D904" s="84"/>
      <c r="E904" s="1247"/>
      <c r="F904" s="84"/>
      <c r="G904" s="84"/>
      <c r="H904" s="84"/>
      <c r="I904" s="84"/>
      <c r="J904" s="84"/>
      <c r="K904" s="84"/>
      <c r="L904" s="84"/>
      <c r="M904" s="84"/>
      <c r="N904" s="84"/>
      <c r="O904" s="84"/>
      <c r="P904" s="84"/>
      <c r="Q904" s="84"/>
      <c r="R904" s="84"/>
      <c r="S904" s="84"/>
      <c r="T904" s="84"/>
      <c r="U904" s="84"/>
      <c r="V904" s="84"/>
      <c r="W904" s="84"/>
      <c r="X904" s="84"/>
      <c r="Y904" s="84"/>
      <c r="Z904" s="84"/>
    </row>
    <row r="905" spans="1:26" ht="12.75" customHeight="1" x14ac:dyDescent="0.2">
      <c r="A905" s="84"/>
      <c r="B905" s="84"/>
      <c r="C905" s="84"/>
      <c r="D905" s="84"/>
      <c r="E905" s="1247"/>
      <c r="F905" s="84"/>
      <c r="G905" s="84"/>
      <c r="H905" s="84"/>
      <c r="I905" s="84"/>
      <c r="J905" s="84"/>
      <c r="K905" s="84"/>
      <c r="L905" s="84"/>
      <c r="M905" s="84"/>
      <c r="N905" s="84"/>
      <c r="O905" s="84"/>
      <c r="P905" s="84"/>
      <c r="Q905" s="84"/>
      <c r="R905" s="84"/>
      <c r="S905" s="84"/>
      <c r="T905" s="84"/>
      <c r="U905" s="84"/>
      <c r="V905" s="84"/>
      <c r="W905" s="84"/>
      <c r="X905" s="84"/>
      <c r="Y905" s="84"/>
      <c r="Z905" s="84"/>
    </row>
    <row r="906" spans="1:26" ht="12.75" customHeight="1" x14ac:dyDescent="0.2">
      <c r="A906" s="84"/>
      <c r="B906" s="84"/>
      <c r="C906" s="84"/>
      <c r="D906" s="84"/>
      <c r="E906" s="1247"/>
      <c r="F906" s="84"/>
      <c r="G906" s="84"/>
      <c r="H906" s="84"/>
      <c r="I906" s="84"/>
      <c r="J906" s="84"/>
      <c r="K906" s="84"/>
      <c r="L906" s="84"/>
      <c r="M906" s="84"/>
      <c r="N906" s="84"/>
      <c r="O906" s="84"/>
      <c r="P906" s="84"/>
      <c r="Q906" s="84"/>
      <c r="R906" s="84"/>
      <c r="S906" s="84"/>
      <c r="T906" s="84"/>
      <c r="U906" s="84"/>
      <c r="V906" s="84"/>
      <c r="W906" s="84"/>
      <c r="X906" s="84"/>
      <c r="Y906" s="84"/>
      <c r="Z906" s="84"/>
    </row>
    <row r="907" spans="1:26" ht="12.75" customHeight="1" x14ac:dyDescent="0.2">
      <c r="A907" s="84"/>
      <c r="B907" s="84"/>
      <c r="C907" s="84"/>
      <c r="D907" s="84"/>
      <c r="E907" s="1247"/>
      <c r="F907" s="84"/>
      <c r="G907" s="84"/>
      <c r="H907" s="84"/>
      <c r="I907" s="84"/>
      <c r="J907" s="84"/>
      <c r="K907" s="84"/>
      <c r="L907" s="84"/>
      <c r="M907" s="84"/>
      <c r="N907" s="84"/>
      <c r="O907" s="84"/>
      <c r="P907" s="84"/>
      <c r="Q907" s="84"/>
      <c r="R907" s="84"/>
      <c r="S907" s="84"/>
      <c r="T907" s="84"/>
      <c r="U907" s="84"/>
      <c r="V907" s="84"/>
      <c r="W907" s="84"/>
      <c r="X907" s="84"/>
      <c r="Y907" s="84"/>
      <c r="Z907" s="84"/>
    </row>
    <row r="908" spans="1:26" ht="12.75" customHeight="1" x14ac:dyDescent="0.2">
      <c r="A908" s="84"/>
      <c r="B908" s="84"/>
      <c r="C908" s="84"/>
      <c r="D908" s="84"/>
      <c r="E908" s="1247"/>
      <c r="F908" s="84"/>
      <c r="G908" s="84"/>
      <c r="H908" s="84"/>
      <c r="I908" s="84"/>
      <c r="J908" s="84"/>
      <c r="K908" s="84"/>
      <c r="L908" s="84"/>
      <c r="M908" s="84"/>
      <c r="N908" s="84"/>
      <c r="O908" s="84"/>
      <c r="P908" s="84"/>
      <c r="Q908" s="84"/>
      <c r="R908" s="84"/>
      <c r="S908" s="84"/>
      <c r="T908" s="84"/>
      <c r="U908" s="84"/>
      <c r="V908" s="84"/>
      <c r="W908" s="84"/>
      <c r="X908" s="84"/>
      <c r="Y908" s="84"/>
      <c r="Z908" s="84"/>
    </row>
    <row r="909" spans="1:26" ht="12.75" customHeight="1" x14ac:dyDescent="0.2">
      <c r="A909" s="84"/>
      <c r="B909" s="84"/>
      <c r="C909" s="84"/>
      <c r="D909" s="84"/>
      <c r="E909" s="1247"/>
      <c r="F909" s="84"/>
      <c r="G909" s="84"/>
      <c r="H909" s="84"/>
      <c r="I909" s="84"/>
      <c r="J909" s="84"/>
      <c r="K909" s="84"/>
      <c r="L909" s="84"/>
      <c r="M909" s="84"/>
      <c r="N909" s="84"/>
      <c r="O909" s="84"/>
      <c r="P909" s="84"/>
      <c r="Q909" s="84"/>
      <c r="R909" s="84"/>
      <c r="S909" s="84"/>
      <c r="T909" s="84"/>
      <c r="U909" s="84"/>
      <c r="V909" s="84"/>
      <c r="W909" s="84"/>
      <c r="X909" s="84"/>
      <c r="Y909" s="84"/>
      <c r="Z909" s="84"/>
    </row>
    <row r="910" spans="1:26" ht="12.75" customHeight="1" x14ac:dyDescent="0.2">
      <c r="A910" s="84"/>
      <c r="B910" s="84"/>
      <c r="C910" s="84"/>
      <c r="D910" s="84"/>
      <c r="E910" s="1247"/>
      <c r="F910" s="84"/>
      <c r="G910" s="84"/>
      <c r="H910" s="84"/>
      <c r="I910" s="84"/>
      <c r="J910" s="84"/>
      <c r="K910" s="84"/>
      <c r="L910" s="84"/>
      <c r="M910" s="84"/>
      <c r="N910" s="84"/>
      <c r="O910" s="84"/>
      <c r="P910" s="84"/>
      <c r="Q910" s="84"/>
      <c r="R910" s="84"/>
      <c r="S910" s="84"/>
      <c r="T910" s="84"/>
      <c r="U910" s="84"/>
      <c r="V910" s="84"/>
      <c r="W910" s="84"/>
      <c r="X910" s="84"/>
      <c r="Y910" s="84"/>
      <c r="Z910" s="84"/>
    </row>
    <row r="911" spans="1:26" ht="12.75" customHeight="1" x14ac:dyDescent="0.2">
      <c r="A911" s="84"/>
      <c r="B911" s="84"/>
      <c r="C911" s="84"/>
      <c r="D911" s="84"/>
      <c r="E911" s="1247"/>
      <c r="F911" s="84"/>
      <c r="G911" s="84"/>
      <c r="H911" s="84"/>
      <c r="I911" s="84"/>
      <c r="J911" s="84"/>
      <c r="K911" s="84"/>
      <c r="L911" s="84"/>
      <c r="M911" s="84"/>
      <c r="N911" s="84"/>
      <c r="O911" s="84"/>
      <c r="P911" s="84"/>
      <c r="Q911" s="84"/>
      <c r="R911" s="84"/>
      <c r="S911" s="84"/>
      <c r="T911" s="84"/>
      <c r="U911" s="84"/>
      <c r="V911" s="84"/>
      <c r="W911" s="84"/>
      <c r="X911" s="84"/>
      <c r="Y911" s="84"/>
      <c r="Z911" s="84"/>
    </row>
    <row r="912" spans="1:26" ht="12.75" customHeight="1" x14ac:dyDescent="0.2">
      <c r="A912" s="84"/>
      <c r="B912" s="84"/>
      <c r="C912" s="84"/>
      <c r="D912" s="84"/>
      <c r="E912" s="1247"/>
      <c r="F912" s="84"/>
      <c r="G912" s="84"/>
      <c r="H912" s="84"/>
      <c r="I912" s="84"/>
      <c r="J912" s="84"/>
      <c r="K912" s="84"/>
      <c r="L912" s="84"/>
      <c r="M912" s="84"/>
      <c r="N912" s="84"/>
      <c r="O912" s="84"/>
      <c r="P912" s="84"/>
      <c r="Q912" s="84"/>
      <c r="R912" s="84"/>
      <c r="S912" s="84"/>
      <c r="T912" s="84"/>
      <c r="U912" s="84"/>
      <c r="V912" s="84"/>
      <c r="W912" s="84"/>
      <c r="X912" s="84"/>
      <c r="Y912" s="84"/>
      <c r="Z912" s="84"/>
    </row>
    <row r="913" spans="1:26" ht="12.75" customHeight="1" x14ac:dyDescent="0.2">
      <c r="A913" s="84"/>
      <c r="B913" s="84"/>
      <c r="C913" s="84"/>
      <c r="D913" s="84"/>
      <c r="E913" s="1247"/>
      <c r="F913" s="84"/>
      <c r="G913" s="84"/>
      <c r="H913" s="84"/>
      <c r="I913" s="84"/>
      <c r="J913" s="84"/>
      <c r="K913" s="84"/>
      <c r="L913" s="84"/>
      <c r="M913" s="84"/>
      <c r="N913" s="84"/>
      <c r="O913" s="84"/>
      <c r="P913" s="84"/>
      <c r="Q913" s="84"/>
      <c r="R913" s="84"/>
      <c r="S913" s="84"/>
      <c r="T913" s="84"/>
      <c r="U913" s="84"/>
      <c r="V913" s="84"/>
      <c r="W913" s="84"/>
      <c r="X913" s="84"/>
      <c r="Y913" s="84"/>
      <c r="Z913" s="84"/>
    </row>
    <row r="914" spans="1:26" ht="12.75" customHeight="1" x14ac:dyDescent="0.2">
      <c r="A914" s="84"/>
      <c r="B914" s="84"/>
      <c r="C914" s="84"/>
      <c r="D914" s="84"/>
      <c r="E914" s="1247"/>
      <c r="F914" s="84"/>
      <c r="G914" s="84"/>
      <c r="H914" s="84"/>
      <c r="I914" s="84"/>
      <c r="J914" s="84"/>
      <c r="K914" s="84"/>
      <c r="L914" s="84"/>
      <c r="M914" s="84"/>
      <c r="N914" s="84"/>
      <c r="O914" s="84"/>
      <c r="P914" s="84"/>
      <c r="Q914" s="84"/>
      <c r="R914" s="84"/>
      <c r="S914" s="84"/>
      <c r="T914" s="84"/>
      <c r="U914" s="84"/>
      <c r="V914" s="84"/>
      <c r="W914" s="84"/>
      <c r="X914" s="84"/>
      <c r="Y914" s="84"/>
      <c r="Z914" s="84"/>
    </row>
    <row r="915" spans="1:26" ht="12.75" customHeight="1" x14ac:dyDescent="0.2">
      <c r="A915" s="84"/>
      <c r="B915" s="84"/>
      <c r="C915" s="84"/>
      <c r="D915" s="84"/>
      <c r="E915" s="1247"/>
      <c r="F915" s="84"/>
      <c r="G915" s="84"/>
      <c r="H915" s="84"/>
      <c r="I915" s="84"/>
      <c r="J915" s="84"/>
      <c r="K915" s="84"/>
      <c r="L915" s="84"/>
      <c r="M915" s="84"/>
      <c r="N915" s="84"/>
      <c r="O915" s="84"/>
      <c r="P915" s="84"/>
      <c r="Q915" s="84"/>
      <c r="R915" s="84"/>
      <c r="S915" s="84"/>
      <c r="T915" s="84"/>
      <c r="U915" s="84"/>
      <c r="V915" s="84"/>
      <c r="W915" s="84"/>
      <c r="X915" s="84"/>
      <c r="Y915" s="84"/>
      <c r="Z915" s="84"/>
    </row>
    <row r="916" spans="1:26" ht="12.75" customHeight="1" x14ac:dyDescent="0.2">
      <c r="A916" s="84"/>
      <c r="B916" s="84"/>
      <c r="C916" s="84"/>
      <c r="D916" s="84"/>
      <c r="E916" s="1247"/>
      <c r="F916" s="84"/>
      <c r="G916" s="84"/>
      <c r="H916" s="84"/>
      <c r="I916" s="84"/>
      <c r="J916" s="84"/>
      <c r="K916" s="84"/>
      <c r="L916" s="84"/>
      <c r="M916" s="84"/>
      <c r="N916" s="84"/>
      <c r="O916" s="84"/>
      <c r="P916" s="84"/>
      <c r="Q916" s="84"/>
      <c r="R916" s="84"/>
      <c r="S916" s="84"/>
      <c r="T916" s="84"/>
      <c r="U916" s="84"/>
      <c r="V916" s="84"/>
      <c r="W916" s="84"/>
      <c r="X916" s="84"/>
      <c r="Y916" s="84"/>
      <c r="Z916" s="84"/>
    </row>
    <row r="917" spans="1:26" ht="12.75" customHeight="1" x14ac:dyDescent="0.2">
      <c r="A917" s="84"/>
      <c r="B917" s="84"/>
      <c r="C917" s="84"/>
      <c r="D917" s="84"/>
      <c r="E917" s="1247"/>
      <c r="F917" s="84"/>
      <c r="G917" s="84"/>
      <c r="H917" s="84"/>
      <c r="I917" s="84"/>
      <c r="J917" s="84"/>
      <c r="K917" s="84"/>
      <c r="L917" s="84"/>
      <c r="M917" s="84"/>
      <c r="N917" s="84"/>
      <c r="O917" s="84"/>
      <c r="P917" s="84"/>
      <c r="Q917" s="84"/>
      <c r="R917" s="84"/>
      <c r="S917" s="84"/>
      <c r="T917" s="84"/>
      <c r="U917" s="84"/>
      <c r="V917" s="84"/>
      <c r="W917" s="84"/>
      <c r="X917" s="84"/>
      <c r="Y917" s="84"/>
      <c r="Z917" s="84"/>
    </row>
    <row r="918" spans="1:26" ht="12.75" customHeight="1" x14ac:dyDescent="0.2">
      <c r="A918" s="84"/>
      <c r="B918" s="84"/>
      <c r="C918" s="84"/>
      <c r="D918" s="84"/>
      <c r="E918" s="1247"/>
      <c r="F918" s="84"/>
      <c r="G918" s="84"/>
      <c r="H918" s="84"/>
      <c r="I918" s="84"/>
      <c r="J918" s="84"/>
      <c r="K918" s="84"/>
      <c r="L918" s="84"/>
      <c r="M918" s="84"/>
      <c r="N918" s="84"/>
      <c r="O918" s="84"/>
      <c r="P918" s="84"/>
      <c r="Q918" s="84"/>
      <c r="R918" s="84"/>
      <c r="S918" s="84"/>
      <c r="T918" s="84"/>
      <c r="U918" s="84"/>
      <c r="V918" s="84"/>
      <c r="W918" s="84"/>
      <c r="X918" s="84"/>
      <c r="Y918" s="84"/>
      <c r="Z918" s="84"/>
    </row>
    <row r="919" spans="1:26" ht="12.75" customHeight="1" x14ac:dyDescent="0.2">
      <c r="A919" s="84"/>
      <c r="B919" s="84"/>
      <c r="C919" s="84"/>
      <c r="D919" s="84"/>
      <c r="E919" s="1247"/>
      <c r="F919" s="84"/>
      <c r="G919" s="84"/>
      <c r="H919" s="84"/>
      <c r="I919" s="84"/>
      <c r="J919" s="84"/>
      <c r="K919" s="84"/>
      <c r="L919" s="84"/>
      <c r="M919" s="84"/>
      <c r="N919" s="84"/>
      <c r="O919" s="84"/>
      <c r="P919" s="84"/>
      <c r="Q919" s="84"/>
      <c r="R919" s="84"/>
      <c r="S919" s="84"/>
      <c r="T919" s="84"/>
      <c r="U919" s="84"/>
      <c r="V919" s="84"/>
      <c r="W919" s="84"/>
      <c r="X919" s="84"/>
      <c r="Y919" s="84"/>
      <c r="Z919" s="84"/>
    </row>
    <row r="920" spans="1:26" ht="12.75" customHeight="1" x14ac:dyDescent="0.2">
      <c r="A920" s="84"/>
      <c r="B920" s="84"/>
      <c r="C920" s="84"/>
      <c r="D920" s="84"/>
      <c r="E920" s="1247"/>
      <c r="F920" s="84"/>
      <c r="G920" s="84"/>
      <c r="H920" s="84"/>
      <c r="I920" s="84"/>
      <c r="J920" s="84"/>
      <c r="K920" s="84"/>
      <c r="L920" s="84"/>
      <c r="M920" s="84"/>
      <c r="N920" s="84"/>
      <c r="O920" s="84"/>
      <c r="P920" s="84"/>
      <c r="Q920" s="84"/>
      <c r="R920" s="84"/>
      <c r="S920" s="84"/>
      <c r="T920" s="84"/>
      <c r="U920" s="84"/>
      <c r="V920" s="84"/>
      <c r="W920" s="84"/>
      <c r="X920" s="84"/>
      <c r="Y920" s="84"/>
      <c r="Z920" s="84"/>
    </row>
    <row r="921" spans="1:26" ht="12.75" customHeight="1" x14ac:dyDescent="0.2">
      <c r="A921" s="84"/>
      <c r="B921" s="84"/>
      <c r="C921" s="84"/>
      <c r="D921" s="84"/>
      <c r="E921" s="1247"/>
      <c r="F921" s="84"/>
      <c r="G921" s="84"/>
      <c r="H921" s="84"/>
      <c r="I921" s="84"/>
      <c r="J921" s="84"/>
      <c r="K921" s="84"/>
      <c r="L921" s="84"/>
      <c r="M921" s="84"/>
      <c r="N921" s="84"/>
      <c r="O921" s="84"/>
      <c r="P921" s="84"/>
      <c r="Q921" s="84"/>
      <c r="R921" s="84"/>
      <c r="S921" s="84"/>
      <c r="T921" s="84"/>
      <c r="U921" s="84"/>
      <c r="V921" s="84"/>
      <c r="W921" s="84"/>
      <c r="X921" s="84"/>
      <c r="Y921" s="84"/>
      <c r="Z921" s="84"/>
    </row>
    <row r="922" spans="1:26" ht="12.75" customHeight="1" x14ac:dyDescent="0.2">
      <c r="A922" s="84"/>
      <c r="B922" s="84"/>
      <c r="C922" s="84"/>
      <c r="D922" s="84"/>
      <c r="E922" s="1247"/>
      <c r="F922" s="84"/>
      <c r="G922" s="84"/>
      <c r="H922" s="84"/>
      <c r="I922" s="84"/>
      <c r="J922" s="84"/>
      <c r="K922" s="84"/>
      <c r="L922" s="84"/>
      <c r="M922" s="84"/>
      <c r="N922" s="84"/>
      <c r="O922" s="84"/>
      <c r="P922" s="84"/>
      <c r="Q922" s="84"/>
      <c r="R922" s="84"/>
      <c r="S922" s="84"/>
      <c r="T922" s="84"/>
      <c r="U922" s="84"/>
      <c r="V922" s="84"/>
      <c r="W922" s="84"/>
      <c r="X922" s="84"/>
      <c r="Y922" s="84"/>
      <c r="Z922" s="84"/>
    </row>
    <row r="923" spans="1:26" ht="12.75" customHeight="1" x14ac:dyDescent="0.2">
      <c r="A923" s="84"/>
      <c r="B923" s="84"/>
      <c r="C923" s="84"/>
      <c r="D923" s="84"/>
      <c r="E923" s="1247"/>
      <c r="F923" s="84"/>
      <c r="G923" s="84"/>
      <c r="H923" s="84"/>
      <c r="I923" s="84"/>
      <c r="J923" s="84"/>
      <c r="K923" s="84"/>
      <c r="L923" s="84"/>
      <c r="M923" s="84"/>
      <c r="N923" s="84"/>
      <c r="O923" s="84"/>
      <c r="P923" s="84"/>
      <c r="Q923" s="84"/>
      <c r="R923" s="84"/>
      <c r="S923" s="84"/>
      <c r="T923" s="84"/>
      <c r="U923" s="84"/>
      <c r="V923" s="84"/>
      <c r="W923" s="84"/>
      <c r="X923" s="84"/>
      <c r="Y923" s="84"/>
      <c r="Z923" s="84"/>
    </row>
    <row r="924" spans="1:26" ht="12.75" customHeight="1" x14ac:dyDescent="0.2">
      <c r="A924" s="84"/>
      <c r="B924" s="84"/>
      <c r="C924" s="84"/>
      <c r="D924" s="84"/>
      <c r="E924" s="1247"/>
      <c r="F924" s="84"/>
      <c r="G924" s="84"/>
      <c r="H924" s="84"/>
      <c r="I924" s="84"/>
      <c r="J924" s="84"/>
      <c r="K924" s="84"/>
      <c r="L924" s="84"/>
      <c r="M924" s="84"/>
      <c r="N924" s="84"/>
      <c r="O924" s="84"/>
      <c r="P924" s="84"/>
      <c r="Q924" s="84"/>
      <c r="R924" s="84"/>
      <c r="S924" s="84"/>
      <c r="T924" s="84"/>
      <c r="U924" s="84"/>
      <c r="V924" s="84"/>
      <c r="W924" s="84"/>
      <c r="X924" s="84"/>
      <c r="Y924" s="84"/>
      <c r="Z924" s="84"/>
    </row>
    <row r="925" spans="1:26" ht="12.75" customHeight="1" x14ac:dyDescent="0.2">
      <c r="A925" s="84"/>
      <c r="B925" s="84"/>
      <c r="C925" s="84"/>
      <c r="D925" s="84"/>
      <c r="E925" s="1247"/>
      <c r="F925" s="84"/>
      <c r="G925" s="84"/>
      <c r="H925" s="84"/>
      <c r="I925" s="84"/>
      <c r="J925" s="84"/>
      <c r="K925" s="84"/>
      <c r="L925" s="84"/>
      <c r="M925" s="84"/>
      <c r="N925" s="84"/>
      <c r="O925" s="84"/>
      <c r="P925" s="84"/>
      <c r="Q925" s="84"/>
      <c r="R925" s="84"/>
      <c r="S925" s="84"/>
      <c r="T925" s="84"/>
      <c r="U925" s="84"/>
      <c r="V925" s="84"/>
      <c r="W925" s="84"/>
      <c r="X925" s="84"/>
      <c r="Y925" s="84"/>
      <c r="Z925" s="84"/>
    </row>
    <row r="926" spans="1:26" ht="12.75" customHeight="1" x14ac:dyDescent="0.2">
      <c r="A926" s="84"/>
      <c r="B926" s="84"/>
      <c r="C926" s="84"/>
      <c r="D926" s="84"/>
      <c r="E926" s="1247"/>
      <c r="F926" s="84"/>
      <c r="G926" s="84"/>
      <c r="H926" s="84"/>
      <c r="I926" s="84"/>
      <c r="J926" s="84"/>
      <c r="K926" s="84"/>
      <c r="L926" s="84"/>
      <c r="M926" s="84"/>
      <c r="N926" s="84"/>
      <c r="O926" s="84"/>
      <c r="P926" s="84"/>
      <c r="Q926" s="84"/>
      <c r="R926" s="84"/>
      <c r="S926" s="84"/>
      <c r="T926" s="84"/>
      <c r="U926" s="84"/>
      <c r="V926" s="84"/>
      <c r="W926" s="84"/>
      <c r="X926" s="84"/>
      <c r="Y926" s="84"/>
      <c r="Z926" s="84"/>
    </row>
    <row r="927" spans="1:26" ht="12.75" customHeight="1" x14ac:dyDescent="0.2">
      <c r="A927" s="84"/>
      <c r="B927" s="84"/>
      <c r="C927" s="84"/>
      <c r="D927" s="84"/>
      <c r="E927" s="1247"/>
      <c r="F927" s="84"/>
      <c r="G927" s="84"/>
      <c r="H927" s="84"/>
      <c r="I927" s="84"/>
      <c r="J927" s="84"/>
      <c r="K927" s="84"/>
      <c r="L927" s="84"/>
      <c r="M927" s="84"/>
      <c r="N927" s="84"/>
      <c r="O927" s="84"/>
      <c r="P927" s="84"/>
      <c r="Q927" s="84"/>
      <c r="R927" s="84"/>
      <c r="S927" s="84"/>
      <c r="T927" s="84"/>
      <c r="U927" s="84"/>
      <c r="V927" s="84"/>
      <c r="W927" s="84"/>
      <c r="X927" s="84"/>
      <c r="Y927" s="84"/>
      <c r="Z927" s="84"/>
    </row>
    <row r="928" spans="1:26" ht="12.75" customHeight="1" x14ac:dyDescent="0.2">
      <c r="A928" s="84"/>
      <c r="B928" s="84"/>
      <c r="C928" s="84"/>
      <c r="D928" s="84"/>
      <c r="E928" s="1247"/>
      <c r="F928" s="84"/>
      <c r="G928" s="84"/>
      <c r="H928" s="84"/>
      <c r="I928" s="84"/>
      <c r="J928" s="84"/>
      <c r="K928" s="84"/>
      <c r="L928" s="84"/>
      <c r="M928" s="84"/>
      <c r="N928" s="84"/>
      <c r="O928" s="84"/>
      <c r="P928" s="84"/>
      <c r="Q928" s="84"/>
      <c r="R928" s="84"/>
      <c r="S928" s="84"/>
      <c r="T928" s="84"/>
      <c r="U928" s="84"/>
      <c r="V928" s="84"/>
      <c r="W928" s="84"/>
      <c r="X928" s="84"/>
      <c r="Y928" s="84"/>
      <c r="Z928" s="84"/>
    </row>
    <row r="929" spans="1:26" ht="12.75" customHeight="1" x14ac:dyDescent="0.2">
      <c r="A929" s="84"/>
      <c r="B929" s="84"/>
      <c r="C929" s="84"/>
      <c r="D929" s="84"/>
      <c r="E929" s="1247"/>
      <c r="F929" s="84"/>
      <c r="G929" s="84"/>
      <c r="H929" s="84"/>
      <c r="I929" s="84"/>
      <c r="J929" s="84"/>
      <c r="K929" s="84"/>
      <c r="L929" s="84"/>
      <c r="M929" s="84"/>
      <c r="N929" s="84"/>
      <c r="O929" s="84"/>
      <c r="P929" s="84"/>
      <c r="Q929" s="84"/>
      <c r="R929" s="84"/>
      <c r="S929" s="84"/>
      <c r="T929" s="84"/>
      <c r="U929" s="84"/>
      <c r="V929" s="84"/>
      <c r="W929" s="84"/>
      <c r="X929" s="84"/>
      <c r="Y929" s="84"/>
      <c r="Z929" s="84"/>
    </row>
    <row r="930" spans="1:26" ht="12.75" customHeight="1" x14ac:dyDescent="0.2">
      <c r="A930" s="84"/>
      <c r="B930" s="84"/>
      <c r="C930" s="84"/>
      <c r="D930" s="84"/>
      <c r="E930" s="1247"/>
      <c r="F930" s="84"/>
      <c r="G930" s="84"/>
      <c r="H930" s="84"/>
      <c r="I930" s="84"/>
      <c r="J930" s="84"/>
      <c r="K930" s="84"/>
      <c r="L930" s="84"/>
      <c r="M930" s="84"/>
      <c r="N930" s="84"/>
      <c r="O930" s="84"/>
      <c r="P930" s="84"/>
      <c r="Q930" s="84"/>
      <c r="R930" s="84"/>
      <c r="S930" s="84"/>
      <c r="T930" s="84"/>
      <c r="U930" s="84"/>
      <c r="V930" s="84"/>
      <c r="W930" s="84"/>
      <c r="X930" s="84"/>
      <c r="Y930" s="84"/>
      <c r="Z930" s="84"/>
    </row>
    <row r="931" spans="1:26" ht="12.75" customHeight="1" x14ac:dyDescent="0.2">
      <c r="A931" s="84"/>
      <c r="B931" s="84"/>
      <c r="C931" s="84"/>
      <c r="D931" s="84"/>
      <c r="E931" s="1247"/>
      <c r="F931" s="84"/>
      <c r="G931" s="84"/>
      <c r="H931" s="84"/>
      <c r="I931" s="84"/>
      <c r="J931" s="84"/>
      <c r="K931" s="84"/>
      <c r="L931" s="84"/>
      <c r="M931" s="84"/>
      <c r="N931" s="84"/>
      <c r="O931" s="84"/>
      <c r="P931" s="84"/>
      <c r="Q931" s="84"/>
      <c r="R931" s="84"/>
      <c r="S931" s="84"/>
      <c r="T931" s="84"/>
      <c r="U931" s="84"/>
      <c r="V931" s="84"/>
      <c r="W931" s="84"/>
      <c r="X931" s="84"/>
      <c r="Y931" s="84"/>
      <c r="Z931" s="84"/>
    </row>
    <row r="932" spans="1:26" ht="12.75" customHeight="1" x14ac:dyDescent="0.2">
      <c r="A932" s="84"/>
      <c r="B932" s="84"/>
      <c r="C932" s="84"/>
      <c r="D932" s="84"/>
      <c r="E932" s="1247"/>
      <c r="F932" s="84"/>
      <c r="G932" s="84"/>
      <c r="H932" s="84"/>
      <c r="I932" s="84"/>
      <c r="J932" s="84"/>
      <c r="K932" s="84"/>
      <c r="L932" s="84"/>
      <c r="M932" s="84"/>
      <c r="N932" s="84"/>
      <c r="O932" s="84"/>
      <c r="P932" s="84"/>
      <c r="Q932" s="84"/>
      <c r="R932" s="84"/>
      <c r="S932" s="84"/>
      <c r="T932" s="84"/>
      <c r="U932" s="84"/>
      <c r="V932" s="84"/>
      <c r="W932" s="84"/>
      <c r="X932" s="84"/>
      <c r="Y932" s="84"/>
      <c r="Z932" s="84"/>
    </row>
    <row r="933" spans="1:26" ht="12.75" customHeight="1" x14ac:dyDescent="0.2">
      <c r="A933" s="84"/>
      <c r="B933" s="84"/>
      <c r="C933" s="84"/>
      <c r="D933" s="84"/>
      <c r="E933" s="1247"/>
      <c r="F933" s="84"/>
      <c r="G933" s="84"/>
      <c r="H933" s="84"/>
      <c r="I933" s="84"/>
      <c r="J933" s="84"/>
      <c r="K933" s="84"/>
      <c r="L933" s="84"/>
      <c r="M933" s="84"/>
      <c r="N933" s="84"/>
      <c r="O933" s="84"/>
      <c r="P933" s="84"/>
      <c r="Q933" s="84"/>
      <c r="R933" s="84"/>
      <c r="S933" s="84"/>
      <c r="T933" s="84"/>
      <c r="U933" s="84"/>
      <c r="V933" s="84"/>
      <c r="W933" s="84"/>
      <c r="X933" s="84"/>
      <c r="Y933" s="84"/>
      <c r="Z933" s="84"/>
    </row>
    <row r="934" spans="1:26" ht="12.75" customHeight="1" x14ac:dyDescent="0.2">
      <c r="A934" s="84"/>
      <c r="B934" s="84"/>
      <c r="C934" s="84"/>
      <c r="D934" s="84"/>
      <c r="E934" s="1247"/>
      <c r="F934" s="84"/>
      <c r="G934" s="84"/>
      <c r="H934" s="84"/>
      <c r="I934" s="84"/>
      <c r="J934" s="84"/>
      <c r="K934" s="84"/>
      <c r="L934" s="84"/>
      <c r="M934" s="84"/>
      <c r="N934" s="84"/>
      <c r="O934" s="84"/>
      <c r="P934" s="84"/>
      <c r="Q934" s="84"/>
      <c r="R934" s="84"/>
      <c r="S934" s="84"/>
      <c r="T934" s="84"/>
      <c r="U934" s="84"/>
      <c r="V934" s="84"/>
      <c r="W934" s="84"/>
      <c r="X934" s="84"/>
      <c r="Y934" s="84"/>
      <c r="Z934" s="84"/>
    </row>
    <row r="935" spans="1:26" ht="12.75" customHeight="1" x14ac:dyDescent="0.2">
      <c r="A935" s="84"/>
      <c r="B935" s="84"/>
      <c r="C935" s="84"/>
      <c r="D935" s="84"/>
      <c r="E935" s="1247"/>
      <c r="F935" s="84"/>
      <c r="G935" s="84"/>
      <c r="H935" s="84"/>
      <c r="I935" s="84"/>
      <c r="J935" s="84"/>
      <c r="K935" s="84"/>
      <c r="L935" s="84"/>
      <c r="M935" s="84"/>
      <c r="N935" s="84"/>
      <c r="O935" s="84"/>
      <c r="P935" s="84"/>
      <c r="Q935" s="84"/>
      <c r="R935" s="84"/>
      <c r="S935" s="84"/>
      <c r="T935" s="84"/>
      <c r="U935" s="84"/>
      <c r="V935" s="84"/>
      <c r="W935" s="84"/>
      <c r="X935" s="84"/>
      <c r="Y935" s="84"/>
      <c r="Z935" s="84"/>
    </row>
    <row r="936" spans="1:26" ht="12.75" customHeight="1" x14ac:dyDescent="0.2">
      <c r="A936" s="84"/>
      <c r="B936" s="84"/>
      <c r="C936" s="84"/>
      <c r="D936" s="84"/>
      <c r="E936" s="1247"/>
      <c r="F936" s="84"/>
      <c r="G936" s="84"/>
      <c r="H936" s="84"/>
      <c r="I936" s="84"/>
      <c r="J936" s="84"/>
      <c r="K936" s="84"/>
      <c r="L936" s="84"/>
      <c r="M936" s="84"/>
      <c r="N936" s="84"/>
      <c r="O936" s="84"/>
      <c r="P936" s="84"/>
      <c r="Q936" s="84"/>
      <c r="R936" s="84"/>
      <c r="S936" s="84"/>
      <c r="T936" s="84"/>
      <c r="U936" s="84"/>
      <c r="V936" s="84"/>
      <c r="W936" s="84"/>
      <c r="X936" s="84"/>
      <c r="Y936" s="84"/>
      <c r="Z936" s="84"/>
    </row>
    <row r="937" spans="1:26" ht="12.75" customHeight="1" x14ac:dyDescent="0.2">
      <c r="A937" s="84"/>
      <c r="B937" s="84"/>
      <c r="C937" s="84"/>
      <c r="D937" s="84"/>
      <c r="E937" s="1247"/>
      <c r="F937" s="84"/>
      <c r="G937" s="84"/>
      <c r="H937" s="84"/>
      <c r="I937" s="84"/>
      <c r="J937" s="84"/>
      <c r="K937" s="84"/>
      <c r="L937" s="84"/>
      <c r="M937" s="84"/>
      <c r="N937" s="84"/>
      <c r="O937" s="84"/>
      <c r="P937" s="84"/>
      <c r="Q937" s="84"/>
      <c r="R937" s="84"/>
      <c r="S937" s="84"/>
      <c r="T937" s="84"/>
      <c r="U937" s="84"/>
      <c r="V937" s="84"/>
      <c r="W937" s="84"/>
      <c r="X937" s="84"/>
      <c r="Y937" s="84"/>
      <c r="Z937" s="84"/>
    </row>
    <row r="938" spans="1:26" ht="12.75" customHeight="1" x14ac:dyDescent="0.2">
      <c r="A938" s="84"/>
      <c r="B938" s="84"/>
      <c r="C938" s="84"/>
      <c r="D938" s="84"/>
      <c r="E938" s="1247"/>
      <c r="F938" s="84"/>
      <c r="G938" s="84"/>
      <c r="H938" s="84"/>
      <c r="I938" s="84"/>
      <c r="J938" s="84"/>
      <c r="K938" s="84"/>
      <c r="L938" s="84"/>
      <c r="M938" s="84"/>
      <c r="N938" s="84"/>
      <c r="O938" s="84"/>
      <c r="P938" s="84"/>
      <c r="Q938" s="84"/>
      <c r="R938" s="84"/>
      <c r="S938" s="84"/>
      <c r="T938" s="84"/>
      <c r="U938" s="84"/>
      <c r="V938" s="84"/>
      <c r="W938" s="84"/>
      <c r="X938" s="84"/>
      <c r="Y938" s="84"/>
      <c r="Z938" s="84"/>
    </row>
    <row r="939" spans="1:26" ht="12.75" customHeight="1" x14ac:dyDescent="0.2">
      <c r="A939" s="84"/>
      <c r="B939" s="84"/>
      <c r="C939" s="84"/>
      <c r="D939" s="84"/>
      <c r="E939" s="1247"/>
      <c r="F939" s="84"/>
      <c r="G939" s="84"/>
      <c r="H939" s="84"/>
      <c r="I939" s="84"/>
      <c r="J939" s="84"/>
      <c r="K939" s="84"/>
      <c r="L939" s="84"/>
      <c r="M939" s="84"/>
      <c r="N939" s="84"/>
      <c r="O939" s="84"/>
      <c r="P939" s="84"/>
      <c r="Q939" s="84"/>
      <c r="R939" s="84"/>
      <c r="S939" s="84"/>
      <c r="T939" s="84"/>
      <c r="U939" s="84"/>
      <c r="V939" s="84"/>
      <c r="W939" s="84"/>
      <c r="X939" s="84"/>
      <c r="Y939" s="84"/>
      <c r="Z939" s="84"/>
    </row>
    <row r="940" spans="1:26" ht="12.75" customHeight="1" x14ac:dyDescent="0.2">
      <c r="A940" s="84"/>
      <c r="B940" s="84"/>
      <c r="C940" s="84"/>
      <c r="D940" s="84"/>
      <c r="E940" s="1247"/>
      <c r="F940" s="84"/>
      <c r="G940" s="84"/>
      <c r="H940" s="84"/>
      <c r="I940" s="84"/>
      <c r="J940" s="84"/>
      <c r="K940" s="84"/>
      <c r="L940" s="84"/>
      <c r="M940" s="84"/>
      <c r="N940" s="84"/>
      <c r="O940" s="84"/>
      <c r="P940" s="84"/>
      <c r="Q940" s="84"/>
      <c r="R940" s="84"/>
      <c r="S940" s="84"/>
      <c r="T940" s="84"/>
      <c r="U940" s="84"/>
      <c r="V940" s="84"/>
      <c r="W940" s="84"/>
      <c r="X940" s="84"/>
      <c r="Y940" s="84"/>
      <c r="Z940" s="84"/>
    </row>
    <row r="941" spans="1:26" ht="12.75" customHeight="1" x14ac:dyDescent="0.2">
      <c r="A941" s="84"/>
      <c r="B941" s="84"/>
      <c r="C941" s="84"/>
      <c r="D941" s="84"/>
      <c r="E941" s="1247"/>
      <c r="F941" s="84"/>
      <c r="G941" s="84"/>
      <c r="H941" s="84"/>
      <c r="I941" s="84"/>
      <c r="J941" s="84"/>
      <c r="K941" s="84"/>
      <c r="L941" s="84"/>
      <c r="M941" s="84"/>
      <c r="N941" s="84"/>
      <c r="O941" s="84"/>
      <c r="P941" s="84"/>
      <c r="Q941" s="84"/>
      <c r="R941" s="84"/>
      <c r="S941" s="84"/>
      <c r="T941" s="84"/>
      <c r="U941" s="84"/>
      <c r="V941" s="84"/>
      <c r="W941" s="84"/>
      <c r="X941" s="84"/>
      <c r="Y941" s="84"/>
      <c r="Z941" s="84"/>
    </row>
    <row r="942" spans="1:26" ht="12.75" customHeight="1" x14ac:dyDescent="0.2">
      <c r="A942" s="84"/>
      <c r="B942" s="84"/>
      <c r="C942" s="84"/>
      <c r="D942" s="84"/>
      <c r="E942" s="1247"/>
      <c r="F942" s="84"/>
      <c r="G942" s="84"/>
      <c r="H942" s="84"/>
      <c r="I942" s="84"/>
      <c r="J942" s="84"/>
      <c r="K942" s="84"/>
      <c r="L942" s="84"/>
      <c r="M942" s="84"/>
      <c r="N942" s="84"/>
      <c r="O942" s="84"/>
      <c r="P942" s="84"/>
      <c r="Q942" s="84"/>
      <c r="R942" s="84"/>
      <c r="S942" s="84"/>
      <c r="T942" s="84"/>
      <c r="U942" s="84"/>
      <c r="V942" s="84"/>
      <c r="W942" s="84"/>
      <c r="X942" s="84"/>
      <c r="Y942" s="84"/>
      <c r="Z942" s="84"/>
    </row>
    <row r="943" spans="1:26" ht="12.75" customHeight="1" x14ac:dyDescent="0.2">
      <c r="A943" s="84"/>
      <c r="B943" s="84"/>
      <c r="C943" s="84"/>
      <c r="D943" s="84"/>
      <c r="E943" s="1247"/>
      <c r="F943" s="84"/>
      <c r="G943" s="84"/>
      <c r="H943" s="84"/>
      <c r="I943" s="84"/>
      <c r="J943" s="84"/>
      <c r="K943" s="84"/>
      <c r="L943" s="84"/>
      <c r="M943" s="84"/>
      <c r="N943" s="84"/>
      <c r="O943" s="84"/>
      <c r="P943" s="84"/>
      <c r="Q943" s="84"/>
      <c r="R943" s="84"/>
      <c r="S943" s="84"/>
      <c r="T943" s="84"/>
      <c r="U943" s="84"/>
      <c r="V943" s="84"/>
      <c r="W943" s="84"/>
      <c r="X943" s="84"/>
      <c r="Y943" s="84"/>
      <c r="Z943" s="84"/>
    </row>
    <row r="944" spans="1:26" ht="12.75" customHeight="1" x14ac:dyDescent="0.2">
      <c r="A944" s="84"/>
      <c r="B944" s="84"/>
      <c r="C944" s="84"/>
      <c r="D944" s="84"/>
      <c r="E944" s="1247"/>
      <c r="F944" s="84"/>
      <c r="G944" s="84"/>
      <c r="H944" s="84"/>
      <c r="I944" s="84"/>
      <c r="J944" s="84"/>
      <c r="K944" s="84"/>
      <c r="L944" s="84"/>
      <c r="M944" s="84"/>
      <c r="N944" s="84"/>
      <c r="O944" s="84"/>
      <c r="P944" s="84"/>
      <c r="Q944" s="84"/>
      <c r="R944" s="84"/>
      <c r="S944" s="84"/>
      <c r="T944" s="84"/>
      <c r="U944" s="84"/>
      <c r="V944" s="84"/>
      <c r="W944" s="84"/>
      <c r="X944" s="84"/>
      <c r="Y944" s="84"/>
      <c r="Z944" s="84"/>
    </row>
    <row r="945" spans="1:26" ht="12.75" customHeight="1" x14ac:dyDescent="0.2">
      <c r="A945" s="84"/>
      <c r="B945" s="84"/>
      <c r="C945" s="84"/>
      <c r="D945" s="84"/>
      <c r="E945" s="1247"/>
      <c r="F945" s="84"/>
      <c r="G945" s="84"/>
      <c r="H945" s="84"/>
      <c r="I945" s="84"/>
      <c r="J945" s="84"/>
      <c r="K945" s="84"/>
      <c r="L945" s="84"/>
      <c r="M945" s="84"/>
      <c r="N945" s="84"/>
      <c r="O945" s="84"/>
      <c r="P945" s="84"/>
      <c r="Q945" s="84"/>
      <c r="R945" s="84"/>
      <c r="S945" s="84"/>
      <c r="T945" s="84"/>
      <c r="U945" s="84"/>
      <c r="V945" s="84"/>
      <c r="W945" s="84"/>
      <c r="X945" s="84"/>
      <c r="Y945" s="84"/>
      <c r="Z945" s="84"/>
    </row>
    <row r="946" spans="1:26" ht="12.75" customHeight="1" x14ac:dyDescent="0.2">
      <c r="A946" s="84"/>
      <c r="B946" s="84"/>
      <c r="C946" s="84"/>
      <c r="D946" s="84"/>
      <c r="E946" s="1247"/>
      <c r="F946" s="84"/>
      <c r="G946" s="84"/>
      <c r="H946" s="84"/>
      <c r="I946" s="84"/>
      <c r="J946" s="84"/>
      <c r="K946" s="84"/>
      <c r="L946" s="84"/>
      <c r="M946" s="84"/>
      <c r="N946" s="84"/>
      <c r="O946" s="84"/>
      <c r="P946" s="84"/>
      <c r="Q946" s="84"/>
      <c r="R946" s="84"/>
      <c r="S946" s="84"/>
      <c r="T946" s="84"/>
      <c r="U946" s="84"/>
      <c r="V946" s="84"/>
      <c r="W946" s="84"/>
      <c r="X946" s="84"/>
      <c r="Y946" s="84"/>
      <c r="Z946" s="84"/>
    </row>
    <row r="947" spans="1:26" ht="12.75" customHeight="1" x14ac:dyDescent="0.2">
      <c r="A947" s="84"/>
      <c r="B947" s="84"/>
      <c r="C947" s="84"/>
      <c r="D947" s="84"/>
      <c r="E947" s="1247"/>
      <c r="F947" s="84"/>
      <c r="G947" s="84"/>
      <c r="H947" s="84"/>
      <c r="I947" s="84"/>
      <c r="J947" s="84"/>
      <c r="K947" s="84"/>
      <c r="L947" s="84"/>
      <c r="M947" s="84"/>
      <c r="N947" s="84"/>
      <c r="O947" s="84"/>
      <c r="P947" s="84"/>
      <c r="Q947" s="84"/>
      <c r="R947" s="84"/>
      <c r="S947" s="84"/>
      <c r="T947" s="84"/>
      <c r="U947" s="84"/>
      <c r="V947" s="84"/>
      <c r="W947" s="84"/>
      <c r="X947" s="84"/>
      <c r="Y947" s="84"/>
      <c r="Z947" s="84"/>
    </row>
    <row r="948" spans="1:26" ht="12.75" customHeight="1" x14ac:dyDescent="0.2">
      <c r="A948" s="84"/>
      <c r="B948" s="84"/>
      <c r="C948" s="84"/>
      <c r="D948" s="84"/>
      <c r="E948" s="1247"/>
      <c r="F948" s="84"/>
      <c r="G948" s="84"/>
      <c r="H948" s="84"/>
      <c r="I948" s="84"/>
      <c r="J948" s="84"/>
      <c r="K948" s="84"/>
      <c r="L948" s="84"/>
      <c r="M948" s="84"/>
      <c r="N948" s="84"/>
      <c r="O948" s="84"/>
      <c r="P948" s="84"/>
      <c r="Q948" s="84"/>
      <c r="R948" s="84"/>
      <c r="S948" s="84"/>
      <c r="T948" s="84"/>
      <c r="U948" s="84"/>
      <c r="V948" s="84"/>
      <c r="W948" s="84"/>
      <c r="X948" s="84"/>
      <c r="Y948" s="84"/>
      <c r="Z948" s="84"/>
    </row>
    <row r="949" spans="1:26" ht="12.75" customHeight="1" x14ac:dyDescent="0.2">
      <c r="A949" s="84"/>
      <c r="B949" s="84"/>
      <c r="C949" s="84"/>
      <c r="D949" s="84"/>
      <c r="E949" s="1247"/>
      <c r="F949" s="84"/>
      <c r="G949" s="84"/>
      <c r="H949" s="84"/>
      <c r="I949" s="84"/>
      <c r="J949" s="84"/>
      <c r="K949" s="84"/>
      <c r="L949" s="84"/>
      <c r="M949" s="84"/>
      <c r="N949" s="84"/>
      <c r="O949" s="84"/>
      <c r="P949" s="84"/>
      <c r="Q949" s="84"/>
      <c r="R949" s="84"/>
      <c r="S949" s="84"/>
      <c r="T949" s="84"/>
      <c r="U949" s="84"/>
      <c r="V949" s="84"/>
      <c r="W949" s="84"/>
      <c r="X949" s="84"/>
      <c r="Y949" s="84"/>
      <c r="Z949" s="84"/>
    </row>
    <row r="950" spans="1:26" ht="12.75" customHeight="1" x14ac:dyDescent="0.2">
      <c r="A950" s="84"/>
      <c r="B950" s="84"/>
      <c r="C950" s="84"/>
      <c r="D950" s="84"/>
      <c r="E950" s="1247"/>
      <c r="F950" s="84"/>
      <c r="G950" s="84"/>
      <c r="H950" s="84"/>
      <c r="I950" s="84"/>
      <c r="J950" s="84"/>
      <c r="K950" s="84"/>
      <c r="L950" s="84"/>
      <c r="M950" s="84"/>
      <c r="N950" s="84"/>
      <c r="O950" s="84"/>
      <c r="P950" s="84"/>
      <c r="Q950" s="84"/>
      <c r="R950" s="84"/>
      <c r="S950" s="84"/>
      <c r="T950" s="84"/>
      <c r="U950" s="84"/>
      <c r="V950" s="84"/>
      <c r="W950" s="84"/>
      <c r="X950" s="84"/>
      <c r="Y950" s="84"/>
      <c r="Z950" s="84"/>
    </row>
    <row r="951" spans="1:26" ht="12.75" customHeight="1" x14ac:dyDescent="0.2">
      <c r="A951" s="84"/>
      <c r="B951" s="84"/>
      <c r="C951" s="84"/>
      <c r="D951" s="84"/>
      <c r="E951" s="1247"/>
      <c r="F951" s="84"/>
      <c r="G951" s="84"/>
      <c r="H951" s="84"/>
      <c r="I951" s="84"/>
      <c r="J951" s="84"/>
      <c r="K951" s="84"/>
      <c r="L951" s="84"/>
      <c r="M951" s="84"/>
      <c r="N951" s="84"/>
      <c r="O951" s="84"/>
      <c r="P951" s="84"/>
      <c r="Q951" s="84"/>
      <c r="R951" s="84"/>
      <c r="S951" s="84"/>
      <c r="T951" s="84"/>
      <c r="U951" s="84"/>
      <c r="V951" s="84"/>
      <c r="W951" s="84"/>
      <c r="X951" s="84"/>
      <c r="Y951" s="84"/>
      <c r="Z951" s="84"/>
    </row>
    <row r="952" spans="1:26" ht="12.75" customHeight="1" x14ac:dyDescent="0.2">
      <c r="A952" s="84"/>
      <c r="B952" s="84"/>
      <c r="C952" s="84"/>
      <c r="D952" s="84"/>
      <c r="E952" s="1247"/>
      <c r="F952" s="84"/>
      <c r="G952" s="84"/>
      <c r="H952" s="84"/>
      <c r="I952" s="84"/>
      <c r="J952" s="84"/>
      <c r="K952" s="84"/>
      <c r="L952" s="84"/>
      <c r="M952" s="84"/>
      <c r="N952" s="84"/>
      <c r="O952" s="84"/>
      <c r="P952" s="84"/>
      <c r="Q952" s="84"/>
      <c r="R952" s="84"/>
      <c r="S952" s="84"/>
      <c r="T952" s="84"/>
      <c r="U952" s="84"/>
      <c r="V952" s="84"/>
      <c r="W952" s="84"/>
      <c r="X952" s="84"/>
      <c r="Y952" s="84"/>
      <c r="Z952" s="84"/>
    </row>
    <row r="953" spans="1:26" ht="12.75" customHeight="1" x14ac:dyDescent="0.2">
      <c r="A953" s="84"/>
      <c r="B953" s="84"/>
      <c r="C953" s="84"/>
      <c r="D953" s="84"/>
      <c r="E953" s="1247"/>
      <c r="F953" s="84"/>
      <c r="G953" s="84"/>
      <c r="H953" s="84"/>
      <c r="I953" s="84"/>
      <c r="J953" s="84"/>
      <c r="K953" s="84"/>
      <c r="L953" s="84"/>
      <c r="M953" s="84"/>
      <c r="N953" s="84"/>
      <c r="O953" s="84"/>
      <c r="P953" s="84"/>
      <c r="Q953" s="84"/>
      <c r="R953" s="84"/>
      <c r="S953" s="84"/>
      <c r="T953" s="84"/>
      <c r="U953" s="84"/>
      <c r="V953" s="84"/>
      <c r="W953" s="84"/>
      <c r="X953" s="84"/>
      <c r="Y953" s="84"/>
      <c r="Z953" s="84"/>
    </row>
    <row r="954" spans="1:26" ht="12.75" customHeight="1" x14ac:dyDescent="0.2">
      <c r="A954" s="84"/>
      <c r="B954" s="84"/>
      <c r="C954" s="84"/>
      <c r="D954" s="84"/>
      <c r="E954" s="1247"/>
      <c r="F954" s="84"/>
      <c r="G954" s="84"/>
      <c r="H954" s="84"/>
      <c r="I954" s="84"/>
      <c r="J954" s="84"/>
      <c r="K954" s="84"/>
      <c r="L954" s="84"/>
      <c r="M954" s="84"/>
      <c r="N954" s="84"/>
      <c r="O954" s="84"/>
      <c r="P954" s="84"/>
      <c r="Q954" s="84"/>
      <c r="R954" s="84"/>
      <c r="S954" s="84"/>
      <c r="T954" s="84"/>
      <c r="U954" s="84"/>
      <c r="V954" s="84"/>
      <c r="W954" s="84"/>
      <c r="X954" s="84"/>
      <c r="Y954" s="84"/>
      <c r="Z954" s="84"/>
    </row>
    <row r="955" spans="1:26" ht="12.75" customHeight="1" x14ac:dyDescent="0.2">
      <c r="A955" s="84"/>
      <c r="B955" s="84"/>
      <c r="C955" s="84"/>
      <c r="D955" s="84"/>
      <c r="E955" s="1247"/>
      <c r="F955" s="84"/>
      <c r="G955" s="84"/>
      <c r="H955" s="84"/>
      <c r="I955" s="84"/>
      <c r="J955" s="84"/>
      <c r="K955" s="84"/>
      <c r="L955" s="84"/>
      <c r="M955" s="84"/>
      <c r="N955" s="84"/>
      <c r="O955" s="84"/>
      <c r="P955" s="84"/>
      <c r="Q955" s="84"/>
      <c r="R955" s="84"/>
      <c r="S955" s="84"/>
      <c r="T955" s="84"/>
      <c r="U955" s="84"/>
      <c r="V955" s="84"/>
      <c r="W955" s="84"/>
      <c r="X955" s="84"/>
      <c r="Y955" s="84"/>
      <c r="Z955" s="84"/>
    </row>
    <row r="956" spans="1:26" ht="12.75" customHeight="1" x14ac:dyDescent="0.2">
      <c r="A956" s="84"/>
      <c r="B956" s="84"/>
      <c r="C956" s="84"/>
      <c r="D956" s="84"/>
      <c r="E956" s="1247"/>
      <c r="F956" s="84"/>
      <c r="G956" s="84"/>
      <c r="H956" s="84"/>
      <c r="I956" s="84"/>
      <c r="J956" s="84"/>
      <c r="K956" s="84"/>
      <c r="L956" s="84"/>
      <c r="M956" s="84"/>
      <c r="N956" s="84"/>
      <c r="O956" s="84"/>
      <c r="P956" s="84"/>
      <c r="Q956" s="84"/>
      <c r="R956" s="84"/>
      <c r="S956" s="84"/>
      <c r="T956" s="84"/>
      <c r="U956" s="84"/>
      <c r="V956" s="84"/>
      <c r="W956" s="84"/>
      <c r="X956" s="84"/>
      <c r="Y956" s="84"/>
      <c r="Z956" s="84"/>
    </row>
    <row r="957" spans="1:26" ht="12.75" customHeight="1" x14ac:dyDescent="0.2">
      <c r="A957" s="84"/>
      <c r="B957" s="84"/>
      <c r="C957" s="84"/>
      <c r="D957" s="84"/>
      <c r="E957" s="1247"/>
      <c r="F957" s="84"/>
      <c r="G957" s="84"/>
      <c r="H957" s="84"/>
      <c r="I957" s="84"/>
      <c r="J957" s="84"/>
      <c r="K957" s="84"/>
      <c r="L957" s="84"/>
      <c r="M957" s="84"/>
      <c r="N957" s="84"/>
      <c r="O957" s="84"/>
      <c r="P957" s="84"/>
      <c r="Q957" s="84"/>
      <c r="R957" s="84"/>
      <c r="S957" s="84"/>
      <c r="T957" s="84"/>
      <c r="U957" s="84"/>
      <c r="V957" s="84"/>
      <c r="W957" s="84"/>
      <c r="X957" s="84"/>
      <c r="Y957" s="84"/>
      <c r="Z957" s="84"/>
    </row>
    <row r="958" spans="1:26" ht="12.75" customHeight="1" x14ac:dyDescent="0.2">
      <c r="A958" s="84"/>
      <c r="B958" s="84"/>
      <c r="C958" s="84"/>
      <c r="D958" s="84"/>
      <c r="E958" s="1247"/>
      <c r="F958" s="84"/>
      <c r="G958" s="84"/>
      <c r="H958" s="84"/>
      <c r="I958" s="84"/>
      <c r="J958" s="84"/>
      <c r="K958" s="84"/>
      <c r="L958" s="84"/>
      <c r="M958" s="84"/>
      <c r="N958" s="84"/>
      <c r="O958" s="84"/>
      <c r="P958" s="84"/>
      <c r="Q958" s="84"/>
      <c r="R958" s="84"/>
      <c r="S958" s="84"/>
      <c r="T958" s="84"/>
      <c r="U958" s="84"/>
      <c r="V958" s="84"/>
      <c r="W958" s="84"/>
      <c r="X958" s="84"/>
      <c r="Y958" s="84"/>
      <c r="Z958" s="84"/>
    </row>
    <row r="959" spans="1:26" ht="12.75" customHeight="1" x14ac:dyDescent="0.2">
      <c r="A959" s="84"/>
      <c r="B959" s="84"/>
      <c r="C959" s="84"/>
      <c r="D959" s="84"/>
      <c r="E959" s="1247"/>
      <c r="F959" s="84"/>
      <c r="G959" s="84"/>
      <c r="H959" s="84"/>
      <c r="I959" s="84"/>
      <c r="J959" s="84"/>
      <c r="K959" s="84"/>
      <c r="L959" s="84"/>
      <c r="M959" s="84"/>
      <c r="N959" s="84"/>
      <c r="O959" s="84"/>
      <c r="P959" s="84"/>
      <c r="Q959" s="84"/>
      <c r="R959" s="84"/>
      <c r="S959" s="84"/>
      <c r="T959" s="84"/>
      <c r="U959" s="84"/>
      <c r="V959" s="84"/>
      <c r="W959" s="84"/>
      <c r="X959" s="84"/>
      <c r="Y959" s="84"/>
      <c r="Z959" s="84"/>
    </row>
    <row r="960" spans="1:26" ht="12.75" customHeight="1" x14ac:dyDescent="0.2">
      <c r="A960" s="84"/>
      <c r="B960" s="84"/>
      <c r="C960" s="84"/>
      <c r="D960" s="84"/>
      <c r="E960" s="1247"/>
      <c r="F960" s="84"/>
      <c r="G960" s="84"/>
      <c r="H960" s="84"/>
      <c r="I960" s="84"/>
      <c r="J960" s="84"/>
      <c r="K960" s="84"/>
      <c r="L960" s="84"/>
      <c r="M960" s="84"/>
      <c r="N960" s="84"/>
      <c r="O960" s="84"/>
      <c r="P960" s="84"/>
      <c r="Q960" s="84"/>
      <c r="R960" s="84"/>
      <c r="S960" s="84"/>
      <c r="T960" s="84"/>
      <c r="U960" s="84"/>
      <c r="V960" s="84"/>
      <c r="W960" s="84"/>
      <c r="X960" s="84"/>
      <c r="Y960" s="84"/>
      <c r="Z960" s="84"/>
    </row>
    <row r="961" spans="1:26" ht="12.75" customHeight="1" x14ac:dyDescent="0.2">
      <c r="A961" s="84"/>
      <c r="B961" s="84"/>
      <c r="C961" s="84"/>
      <c r="D961" s="84"/>
      <c r="E961" s="1247"/>
      <c r="F961" s="84"/>
      <c r="G961" s="84"/>
      <c r="H961" s="84"/>
      <c r="I961" s="84"/>
      <c r="J961" s="84"/>
      <c r="K961" s="84"/>
      <c r="L961" s="84"/>
      <c r="M961" s="84"/>
      <c r="N961" s="84"/>
      <c r="O961" s="84"/>
      <c r="P961" s="84"/>
      <c r="Q961" s="84"/>
      <c r="R961" s="84"/>
      <c r="S961" s="84"/>
      <c r="T961" s="84"/>
      <c r="U961" s="84"/>
      <c r="V961" s="84"/>
      <c r="W961" s="84"/>
      <c r="X961" s="84"/>
      <c r="Y961" s="84"/>
      <c r="Z961" s="84"/>
    </row>
    <row r="962" spans="1:26" ht="12.75" customHeight="1" x14ac:dyDescent="0.2">
      <c r="A962" s="84"/>
      <c r="B962" s="84"/>
      <c r="C962" s="84"/>
      <c r="D962" s="84"/>
      <c r="E962" s="1247"/>
      <c r="F962" s="84"/>
      <c r="G962" s="84"/>
      <c r="H962" s="84"/>
      <c r="I962" s="84"/>
      <c r="J962" s="84"/>
      <c r="K962" s="84"/>
      <c r="L962" s="84"/>
      <c r="M962" s="84"/>
      <c r="N962" s="84"/>
      <c r="O962" s="84"/>
      <c r="P962" s="84"/>
      <c r="Q962" s="84"/>
      <c r="R962" s="84"/>
      <c r="S962" s="84"/>
      <c r="T962" s="84"/>
      <c r="U962" s="84"/>
      <c r="V962" s="84"/>
      <c r="W962" s="84"/>
      <c r="X962" s="84"/>
      <c r="Y962" s="84"/>
      <c r="Z962" s="84"/>
    </row>
    <row r="963" spans="1:26" ht="12.75" customHeight="1" x14ac:dyDescent="0.2">
      <c r="A963" s="84"/>
      <c r="B963" s="84"/>
      <c r="C963" s="84"/>
      <c r="D963" s="84"/>
      <c r="E963" s="1247"/>
      <c r="F963" s="84"/>
      <c r="G963" s="84"/>
      <c r="H963" s="84"/>
      <c r="I963" s="84"/>
      <c r="J963" s="84"/>
      <c r="K963" s="84"/>
      <c r="L963" s="84"/>
      <c r="M963" s="84"/>
      <c r="N963" s="84"/>
      <c r="O963" s="84"/>
      <c r="P963" s="84"/>
      <c r="Q963" s="84"/>
      <c r="R963" s="84"/>
      <c r="S963" s="84"/>
      <c r="T963" s="84"/>
      <c r="U963" s="84"/>
      <c r="V963" s="84"/>
      <c r="W963" s="84"/>
      <c r="X963" s="84"/>
      <c r="Y963" s="84"/>
      <c r="Z963" s="84"/>
    </row>
    <row r="964" spans="1:26" ht="12.75" customHeight="1" x14ac:dyDescent="0.2">
      <c r="A964" s="84"/>
      <c r="B964" s="84"/>
      <c r="C964" s="84"/>
      <c r="D964" s="84"/>
      <c r="E964" s="1247"/>
      <c r="F964" s="84"/>
      <c r="G964" s="84"/>
      <c r="H964" s="84"/>
      <c r="I964" s="84"/>
      <c r="J964" s="84"/>
      <c r="K964" s="84"/>
      <c r="L964" s="84"/>
      <c r="M964" s="84"/>
      <c r="N964" s="84"/>
      <c r="O964" s="84"/>
      <c r="P964" s="84"/>
      <c r="Q964" s="84"/>
      <c r="R964" s="84"/>
      <c r="S964" s="84"/>
      <c r="T964" s="84"/>
      <c r="U964" s="84"/>
      <c r="V964" s="84"/>
      <c r="W964" s="84"/>
      <c r="X964" s="84"/>
      <c r="Y964" s="84"/>
      <c r="Z964" s="84"/>
    </row>
    <row r="965" spans="1:26" ht="12.75" customHeight="1" x14ac:dyDescent="0.2">
      <c r="A965" s="84"/>
      <c r="B965" s="84"/>
      <c r="C965" s="84"/>
      <c r="D965" s="84"/>
      <c r="E965" s="1247"/>
      <c r="F965" s="84"/>
      <c r="G965" s="84"/>
      <c r="H965" s="84"/>
      <c r="I965" s="84"/>
      <c r="J965" s="84"/>
      <c r="K965" s="84"/>
      <c r="L965" s="84"/>
      <c r="M965" s="84"/>
      <c r="N965" s="84"/>
      <c r="O965" s="84"/>
      <c r="P965" s="84"/>
      <c r="Q965" s="84"/>
      <c r="R965" s="84"/>
      <c r="S965" s="84"/>
      <c r="T965" s="84"/>
      <c r="U965" s="84"/>
      <c r="V965" s="84"/>
      <c r="W965" s="84"/>
      <c r="X965" s="84"/>
      <c r="Y965" s="84"/>
      <c r="Z965" s="84"/>
    </row>
    <row r="966" spans="1:26" ht="12.75" customHeight="1" x14ac:dyDescent="0.2">
      <c r="A966" s="84"/>
      <c r="B966" s="84"/>
      <c r="C966" s="84"/>
      <c r="D966" s="84"/>
      <c r="E966" s="1247"/>
      <c r="F966" s="84"/>
      <c r="G966" s="84"/>
      <c r="H966" s="84"/>
      <c r="I966" s="84"/>
      <c r="J966" s="84"/>
      <c r="K966" s="84"/>
      <c r="L966" s="84"/>
      <c r="M966" s="84"/>
      <c r="N966" s="84"/>
      <c r="O966" s="84"/>
      <c r="P966" s="84"/>
      <c r="Q966" s="84"/>
      <c r="R966" s="84"/>
      <c r="S966" s="84"/>
      <c r="T966" s="84"/>
      <c r="U966" s="84"/>
      <c r="V966" s="84"/>
      <c r="W966" s="84"/>
      <c r="X966" s="84"/>
      <c r="Y966" s="84"/>
      <c r="Z966" s="84"/>
    </row>
    <row r="967" spans="1:26" ht="12.75" customHeight="1" x14ac:dyDescent="0.2">
      <c r="A967" s="84"/>
      <c r="B967" s="84"/>
      <c r="C967" s="84"/>
      <c r="D967" s="84"/>
      <c r="E967" s="1247"/>
      <c r="F967" s="84"/>
      <c r="G967" s="84"/>
      <c r="H967" s="84"/>
      <c r="I967" s="84"/>
      <c r="J967" s="84"/>
      <c r="K967" s="84"/>
      <c r="L967" s="84"/>
      <c r="M967" s="84"/>
      <c r="N967" s="84"/>
      <c r="O967" s="84"/>
      <c r="P967" s="84"/>
      <c r="Q967" s="84"/>
      <c r="R967" s="84"/>
      <c r="S967" s="84"/>
      <c r="T967" s="84"/>
      <c r="U967" s="84"/>
      <c r="V967" s="84"/>
      <c r="W967" s="84"/>
      <c r="X967" s="84"/>
      <c r="Y967" s="84"/>
      <c r="Z967" s="84"/>
    </row>
    <row r="968" spans="1:26" ht="12.75" customHeight="1" x14ac:dyDescent="0.2">
      <c r="A968" s="84"/>
      <c r="B968" s="84"/>
      <c r="C968" s="84"/>
      <c r="D968" s="84"/>
      <c r="E968" s="1247"/>
      <c r="F968" s="84"/>
      <c r="G968" s="84"/>
      <c r="H968" s="84"/>
      <c r="I968" s="84"/>
      <c r="J968" s="84"/>
      <c r="K968" s="84"/>
      <c r="L968" s="84"/>
      <c r="M968" s="84"/>
      <c r="N968" s="84"/>
      <c r="O968" s="84"/>
      <c r="P968" s="84"/>
      <c r="Q968" s="84"/>
      <c r="R968" s="84"/>
      <c r="S968" s="84"/>
      <c r="T968" s="84"/>
      <c r="U968" s="84"/>
      <c r="V968" s="84"/>
      <c r="W968" s="84"/>
      <c r="X968" s="84"/>
      <c r="Y968" s="84"/>
      <c r="Z968" s="84"/>
    </row>
    <row r="969" spans="1:26" ht="12.75" customHeight="1" x14ac:dyDescent="0.2">
      <c r="A969" s="84"/>
      <c r="B969" s="84"/>
      <c r="C969" s="84"/>
      <c r="D969" s="84"/>
      <c r="E969" s="1247"/>
      <c r="F969" s="84"/>
      <c r="G969" s="84"/>
      <c r="H969" s="84"/>
      <c r="I969" s="84"/>
      <c r="J969" s="84"/>
      <c r="K969" s="84"/>
      <c r="L969" s="84"/>
      <c r="M969" s="84"/>
      <c r="N969" s="84"/>
      <c r="O969" s="84"/>
      <c r="P969" s="84"/>
      <c r="Q969" s="84"/>
      <c r="R969" s="84"/>
      <c r="S969" s="84"/>
      <c r="T969" s="84"/>
      <c r="U969" s="84"/>
      <c r="V969" s="84"/>
      <c r="W969" s="84"/>
      <c r="X969" s="84"/>
      <c r="Y969" s="84"/>
      <c r="Z969" s="84"/>
    </row>
    <row r="970" spans="1:26" ht="12.75" customHeight="1" x14ac:dyDescent="0.2">
      <c r="A970" s="84"/>
      <c r="B970" s="84"/>
      <c r="C970" s="84"/>
      <c r="D970" s="84"/>
      <c r="E970" s="1247"/>
      <c r="F970" s="84"/>
      <c r="G970" s="84"/>
      <c r="H970" s="84"/>
      <c r="I970" s="84"/>
      <c r="J970" s="84"/>
      <c r="K970" s="84"/>
      <c r="L970" s="84"/>
      <c r="M970" s="84"/>
      <c r="N970" s="84"/>
      <c r="O970" s="84"/>
      <c r="P970" s="84"/>
      <c r="Q970" s="84"/>
      <c r="R970" s="84"/>
      <c r="S970" s="84"/>
      <c r="T970" s="84"/>
      <c r="U970" s="84"/>
      <c r="V970" s="84"/>
      <c r="W970" s="84"/>
      <c r="X970" s="84"/>
      <c r="Y970" s="84"/>
      <c r="Z970" s="84"/>
    </row>
    <row r="971" spans="1:26" ht="12.75" customHeight="1" x14ac:dyDescent="0.2">
      <c r="A971" s="84"/>
      <c r="B971" s="84"/>
      <c r="C971" s="84"/>
      <c r="D971" s="84"/>
      <c r="E971" s="1247"/>
      <c r="F971" s="84"/>
      <c r="G971" s="84"/>
      <c r="H971" s="84"/>
      <c r="I971" s="84"/>
      <c r="J971" s="84"/>
      <c r="K971" s="84"/>
      <c r="L971" s="84"/>
      <c r="M971" s="84"/>
      <c r="N971" s="84"/>
      <c r="O971" s="84"/>
      <c r="P971" s="84"/>
      <c r="Q971" s="84"/>
      <c r="R971" s="84"/>
      <c r="S971" s="84"/>
      <c r="T971" s="84"/>
      <c r="U971" s="84"/>
      <c r="V971" s="84"/>
      <c r="W971" s="84"/>
      <c r="X971" s="84"/>
      <c r="Y971" s="84"/>
      <c r="Z971" s="84"/>
    </row>
    <row r="972" spans="1:26" ht="12.75" customHeight="1" x14ac:dyDescent="0.2">
      <c r="A972" s="84"/>
      <c r="B972" s="84"/>
      <c r="C972" s="84"/>
      <c r="D972" s="84"/>
      <c r="E972" s="1247"/>
      <c r="F972" s="84"/>
      <c r="G972" s="84"/>
      <c r="H972" s="84"/>
      <c r="I972" s="84"/>
      <c r="J972" s="84"/>
      <c r="K972" s="84"/>
      <c r="L972" s="84"/>
      <c r="M972" s="84"/>
      <c r="N972" s="84"/>
      <c r="O972" s="84"/>
      <c r="P972" s="84"/>
      <c r="Q972" s="84"/>
      <c r="R972" s="84"/>
      <c r="S972" s="84"/>
      <c r="T972" s="84"/>
      <c r="U972" s="84"/>
      <c r="V972" s="84"/>
      <c r="W972" s="84"/>
      <c r="X972" s="84"/>
      <c r="Y972" s="84"/>
      <c r="Z972" s="84"/>
    </row>
    <row r="973" spans="1:26" ht="12.75" customHeight="1" x14ac:dyDescent="0.2">
      <c r="A973" s="84"/>
      <c r="B973" s="84"/>
      <c r="C973" s="84"/>
      <c r="D973" s="84"/>
      <c r="E973" s="1247"/>
      <c r="F973" s="84"/>
      <c r="G973" s="84"/>
      <c r="H973" s="84"/>
      <c r="I973" s="84"/>
      <c r="J973" s="84"/>
      <c r="K973" s="84"/>
      <c r="L973" s="84"/>
      <c r="M973" s="84"/>
      <c r="N973" s="84"/>
      <c r="O973" s="84"/>
      <c r="P973" s="84"/>
      <c r="Q973" s="84"/>
      <c r="R973" s="84"/>
      <c r="S973" s="84"/>
      <c r="T973" s="84"/>
      <c r="U973" s="84"/>
      <c r="V973" s="84"/>
      <c r="W973" s="84"/>
      <c r="X973" s="84"/>
      <c r="Y973" s="84"/>
      <c r="Z973" s="84"/>
    </row>
    <row r="974" spans="1:26" ht="12.75" customHeight="1" x14ac:dyDescent="0.2">
      <c r="A974" s="84"/>
      <c r="B974" s="84"/>
      <c r="C974" s="84"/>
      <c r="D974" s="84"/>
      <c r="E974" s="1247"/>
      <c r="F974" s="84"/>
      <c r="G974" s="84"/>
      <c r="H974" s="84"/>
      <c r="I974" s="84"/>
      <c r="J974" s="84"/>
      <c r="K974" s="84"/>
      <c r="L974" s="84"/>
      <c r="M974" s="84"/>
      <c r="N974" s="84"/>
      <c r="O974" s="84"/>
      <c r="P974" s="84"/>
      <c r="Q974" s="84"/>
      <c r="R974" s="84"/>
      <c r="S974" s="84"/>
      <c r="T974" s="84"/>
      <c r="U974" s="84"/>
      <c r="V974" s="84"/>
      <c r="W974" s="84"/>
      <c r="X974" s="84"/>
      <c r="Y974" s="84"/>
      <c r="Z974" s="84"/>
    </row>
    <row r="975" spans="1:26" ht="12.75" customHeight="1" x14ac:dyDescent="0.2">
      <c r="A975" s="84"/>
      <c r="B975" s="84"/>
      <c r="C975" s="84"/>
      <c r="D975" s="84"/>
      <c r="E975" s="1247"/>
      <c r="F975" s="84"/>
      <c r="G975" s="84"/>
      <c r="H975" s="84"/>
      <c r="I975" s="84"/>
      <c r="J975" s="84"/>
      <c r="K975" s="84"/>
      <c r="L975" s="84"/>
      <c r="M975" s="84"/>
      <c r="N975" s="84"/>
      <c r="O975" s="84"/>
      <c r="P975" s="84"/>
      <c r="Q975" s="84"/>
      <c r="R975" s="84"/>
      <c r="S975" s="84"/>
      <c r="T975" s="84"/>
      <c r="U975" s="84"/>
      <c r="V975" s="84"/>
      <c r="W975" s="84"/>
      <c r="X975" s="84"/>
      <c r="Y975" s="84"/>
      <c r="Z975" s="84"/>
    </row>
    <row r="976" spans="1:26" ht="12.75" customHeight="1" x14ac:dyDescent="0.2">
      <c r="A976" s="84"/>
      <c r="B976" s="84"/>
      <c r="C976" s="84"/>
      <c r="D976" s="84"/>
      <c r="E976" s="1247"/>
      <c r="F976" s="84"/>
      <c r="G976" s="84"/>
      <c r="H976" s="84"/>
      <c r="I976" s="84"/>
      <c r="J976" s="84"/>
      <c r="K976" s="84"/>
      <c r="L976" s="84"/>
      <c r="M976" s="84"/>
      <c r="N976" s="84"/>
      <c r="O976" s="84"/>
      <c r="P976" s="84"/>
      <c r="Q976" s="84"/>
      <c r="R976" s="84"/>
      <c r="S976" s="84"/>
      <c r="T976" s="84"/>
      <c r="U976" s="84"/>
      <c r="V976" s="84"/>
      <c r="W976" s="84"/>
      <c r="X976" s="84"/>
      <c r="Y976" s="84"/>
      <c r="Z976" s="84"/>
    </row>
    <row r="977" spans="1:26" ht="12.75" customHeight="1" x14ac:dyDescent="0.2">
      <c r="A977" s="84"/>
      <c r="B977" s="84"/>
      <c r="C977" s="84"/>
      <c r="D977" s="84"/>
      <c r="E977" s="1247"/>
      <c r="F977" s="84"/>
      <c r="G977" s="84"/>
      <c r="H977" s="84"/>
      <c r="I977" s="84"/>
      <c r="J977" s="84"/>
      <c r="K977" s="84"/>
      <c r="L977" s="84"/>
      <c r="M977" s="84"/>
      <c r="N977" s="84"/>
      <c r="O977" s="84"/>
      <c r="P977" s="84"/>
      <c r="Q977" s="84"/>
      <c r="R977" s="84"/>
      <c r="S977" s="84"/>
      <c r="T977" s="84"/>
      <c r="U977" s="84"/>
      <c r="V977" s="84"/>
      <c r="W977" s="84"/>
      <c r="X977" s="84"/>
      <c r="Y977" s="84"/>
      <c r="Z977" s="84"/>
    </row>
    <row r="978" spans="1:26" ht="12.75" customHeight="1" x14ac:dyDescent="0.2">
      <c r="A978" s="84"/>
      <c r="B978" s="84"/>
      <c r="C978" s="84"/>
      <c r="D978" s="84"/>
      <c r="E978" s="1247"/>
      <c r="F978" s="84"/>
      <c r="G978" s="84"/>
      <c r="H978" s="84"/>
      <c r="I978" s="84"/>
      <c r="J978" s="84"/>
      <c r="K978" s="84"/>
      <c r="L978" s="84"/>
      <c r="M978" s="84"/>
      <c r="N978" s="84"/>
      <c r="O978" s="84"/>
      <c r="P978" s="84"/>
      <c r="Q978" s="84"/>
      <c r="R978" s="84"/>
      <c r="S978" s="84"/>
      <c r="T978" s="84"/>
      <c r="U978" s="84"/>
      <c r="V978" s="84"/>
      <c r="W978" s="84"/>
      <c r="X978" s="84"/>
      <c r="Y978" s="84"/>
      <c r="Z978" s="84"/>
    </row>
    <row r="979" spans="1:26" ht="12.75" customHeight="1" x14ac:dyDescent="0.2">
      <c r="A979" s="84"/>
      <c r="B979" s="84"/>
      <c r="C979" s="84"/>
      <c r="D979" s="84"/>
      <c r="E979" s="1247"/>
      <c r="F979" s="84"/>
      <c r="G979" s="84"/>
      <c r="H979" s="84"/>
      <c r="I979" s="84"/>
      <c r="J979" s="84"/>
      <c r="K979" s="84"/>
      <c r="L979" s="84"/>
      <c r="M979" s="84"/>
      <c r="N979" s="84"/>
      <c r="O979" s="84"/>
      <c r="P979" s="84"/>
      <c r="Q979" s="84"/>
      <c r="R979" s="84"/>
      <c r="S979" s="84"/>
      <c r="T979" s="84"/>
      <c r="U979" s="84"/>
      <c r="V979" s="84"/>
      <c r="W979" s="84"/>
      <c r="X979" s="84"/>
      <c r="Y979" s="84"/>
      <c r="Z979" s="84"/>
    </row>
    <row r="980" spans="1:26" ht="12.75" customHeight="1" x14ac:dyDescent="0.2">
      <c r="A980" s="84"/>
      <c r="B980" s="84"/>
      <c r="C980" s="84"/>
      <c r="D980" s="84"/>
      <c r="E980" s="1247"/>
      <c r="F980" s="84"/>
      <c r="G980" s="84"/>
      <c r="H980" s="84"/>
      <c r="I980" s="84"/>
      <c r="J980" s="84"/>
      <c r="K980" s="84"/>
      <c r="L980" s="84"/>
      <c r="M980" s="84"/>
      <c r="N980" s="84"/>
      <c r="O980" s="84"/>
      <c r="P980" s="84"/>
      <c r="Q980" s="84"/>
      <c r="R980" s="84"/>
      <c r="S980" s="84"/>
      <c r="T980" s="84"/>
      <c r="U980" s="84"/>
      <c r="V980" s="84"/>
      <c r="W980" s="84"/>
      <c r="X980" s="84"/>
      <c r="Y980" s="84"/>
      <c r="Z980" s="84"/>
    </row>
    <row r="981" spans="1:26" ht="12.75" customHeight="1" x14ac:dyDescent="0.2">
      <c r="A981" s="84"/>
      <c r="B981" s="84"/>
      <c r="C981" s="84"/>
      <c r="D981" s="84"/>
      <c r="E981" s="1247"/>
      <c r="F981" s="84"/>
      <c r="G981" s="84"/>
      <c r="H981" s="84"/>
      <c r="I981" s="84"/>
      <c r="J981" s="84"/>
      <c r="K981" s="84"/>
      <c r="L981" s="84"/>
      <c r="M981" s="84"/>
      <c r="N981" s="84"/>
      <c r="O981" s="84"/>
      <c r="P981" s="84"/>
      <c r="Q981" s="84"/>
      <c r="R981" s="84"/>
      <c r="S981" s="84"/>
      <c r="T981" s="84"/>
      <c r="U981" s="84"/>
      <c r="V981" s="84"/>
      <c r="W981" s="84"/>
      <c r="X981" s="84"/>
      <c r="Y981" s="84"/>
      <c r="Z981" s="84"/>
    </row>
    <row r="982" spans="1:26" ht="12.75" customHeight="1" x14ac:dyDescent="0.2">
      <c r="A982" s="84"/>
      <c r="B982" s="84"/>
      <c r="C982" s="84"/>
      <c r="D982" s="84"/>
      <c r="E982" s="1247"/>
      <c r="F982" s="84"/>
      <c r="G982" s="84"/>
      <c r="H982" s="84"/>
      <c r="I982" s="84"/>
      <c r="J982" s="84"/>
      <c r="K982" s="84"/>
      <c r="L982" s="84"/>
      <c r="M982" s="84"/>
      <c r="N982" s="84"/>
      <c r="O982" s="84"/>
      <c r="P982" s="84"/>
      <c r="Q982" s="84"/>
      <c r="R982" s="84"/>
      <c r="S982" s="84"/>
      <c r="T982" s="84"/>
      <c r="U982" s="84"/>
      <c r="V982" s="84"/>
      <c r="W982" s="84"/>
      <c r="X982" s="84"/>
      <c r="Y982" s="84"/>
      <c r="Z982" s="84"/>
    </row>
    <row r="983" spans="1:26" ht="12.75" customHeight="1" x14ac:dyDescent="0.2">
      <c r="A983" s="84"/>
      <c r="B983" s="84"/>
      <c r="C983" s="84"/>
      <c r="D983" s="84"/>
      <c r="E983" s="1247"/>
      <c r="F983" s="84"/>
      <c r="G983" s="84"/>
      <c r="H983" s="84"/>
      <c r="I983" s="84"/>
      <c r="J983" s="84"/>
      <c r="K983" s="84"/>
      <c r="L983" s="84"/>
      <c r="M983" s="84"/>
      <c r="N983" s="84"/>
      <c r="O983" s="84"/>
      <c r="P983" s="84"/>
      <c r="Q983" s="84"/>
      <c r="R983" s="84"/>
      <c r="S983" s="84"/>
      <c r="T983" s="84"/>
      <c r="U983" s="84"/>
      <c r="V983" s="84"/>
      <c r="W983" s="84"/>
      <c r="X983" s="84"/>
      <c r="Y983" s="84"/>
      <c r="Z983" s="84"/>
    </row>
    <row r="984" spans="1:26" ht="12.75" customHeight="1" x14ac:dyDescent="0.2">
      <c r="A984" s="84"/>
      <c r="B984" s="84"/>
      <c r="C984" s="84"/>
      <c r="D984" s="84"/>
      <c r="E984" s="1247"/>
      <c r="F984" s="84"/>
      <c r="G984" s="84"/>
      <c r="H984" s="84"/>
      <c r="I984" s="84"/>
      <c r="J984" s="84"/>
      <c r="K984" s="84"/>
      <c r="L984" s="84"/>
      <c r="M984" s="84"/>
      <c r="N984" s="84"/>
      <c r="O984" s="84"/>
      <c r="P984" s="84"/>
      <c r="Q984" s="84"/>
      <c r="R984" s="84"/>
      <c r="S984" s="84"/>
      <c r="T984" s="84"/>
      <c r="U984" s="84"/>
      <c r="V984" s="84"/>
      <c r="W984" s="84"/>
      <c r="X984" s="84"/>
      <c r="Y984" s="84"/>
      <c r="Z984" s="84"/>
    </row>
    <row r="985" spans="1:26" ht="12.75" customHeight="1" x14ac:dyDescent="0.2">
      <c r="A985" s="84"/>
      <c r="B985" s="84"/>
      <c r="C985" s="84"/>
      <c r="D985" s="84"/>
      <c r="E985" s="1247"/>
      <c r="F985" s="84"/>
      <c r="G985" s="84"/>
      <c r="H985" s="84"/>
      <c r="I985" s="84"/>
      <c r="J985" s="84"/>
      <c r="K985" s="84"/>
      <c r="L985" s="84"/>
      <c r="M985" s="84"/>
      <c r="N985" s="84"/>
      <c r="O985" s="84"/>
      <c r="P985" s="84"/>
      <c r="Q985" s="84"/>
      <c r="R985" s="84"/>
      <c r="S985" s="84"/>
      <c r="T985" s="84"/>
      <c r="U985" s="84"/>
      <c r="V985" s="84"/>
      <c r="W985" s="84"/>
      <c r="X985" s="84"/>
      <c r="Y985" s="84"/>
      <c r="Z985" s="84"/>
    </row>
    <row r="986" spans="1:26" ht="12.75" customHeight="1" x14ac:dyDescent="0.2">
      <c r="A986" s="84"/>
      <c r="B986" s="84"/>
      <c r="C986" s="84"/>
      <c r="D986" s="84"/>
      <c r="E986" s="1247"/>
      <c r="F986" s="84"/>
      <c r="G986" s="84"/>
      <c r="H986" s="84"/>
      <c r="I986" s="84"/>
      <c r="J986" s="84"/>
      <c r="K986" s="84"/>
      <c r="L986" s="84"/>
      <c r="M986" s="84"/>
      <c r="N986" s="84"/>
      <c r="O986" s="84"/>
      <c r="P986" s="84"/>
      <c r="Q986" s="84"/>
      <c r="R986" s="84"/>
      <c r="S986" s="84"/>
      <c r="T986" s="84"/>
      <c r="U986" s="84"/>
      <c r="V986" s="84"/>
      <c r="W986" s="84"/>
      <c r="X986" s="84"/>
      <c r="Y986" s="84"/>
      <c r="Z986" s="84"/>
    </row>
    <row r="987" spans="1:26" ht="12.75" customHeight="1" x14ac:dyDescent="0.2">
      <c r="A987" s="84"/>
      <c r="B987" s="84"/>
      <c r="C987" s="84"/>
      <c r="D987" s="84"/>
      <c r="E987" s="1247"/>
      <c r="F987" s="84"/>
      <c r="G987" s="84"/>
      <c r="H987" s="84"/>
      <c r="I987" s="84"/>
      <c r="J987" s="84"/>
      <c r="K987" s="84"/>
      <c r="L987" s="84"/>
      <c r="M987" s="84"/>
      <c r="N987" s="84"/>
      <c r="O987" s="84"/>
      <c r="P987" s="84"/>
      <c r="Q987" s="84"/>
      <c r="R987" s="84"/>
      <c r="S987" s="84"/>
      <c r="T987" s="84"/>
      <c r="U987" s="84"/>
      <c r="V987" s="84"/>
      <c r="W987" s="84"/>
      <c r="X987" s="84"/>
      <c r="Y987" s="84"/>
      <c r="Z987" s="84"/>
    </row>
    <row r="988" spans="1:26" ht="12.75" customHeight="1" x14ac:dyDescent="0.2">
      <c r="A988" s="84"/>
      <c r="B988" s="84"/>
      <c r="C988" s="84"/>
      <c r="D988" s="84"/>
      <c r="E988" s="1247"/>
      <c r="F988" s="84"/>
      <c r="G988" s="84"/>
      <c r="H988" s="84"/>
      <c r="I988" s="84"/>
      <c r="J988" s="84"/>
      <c r="K988" s="84"/>
      <c r="L988" s="84"/>
      <c r="M988" s="84"/>
      <c r="N988" s="84"/>
      <c r="O988" s="84"/>
      <c r="P988" s="84"/>
      <c r="Q988" s="84"/>
      <c r="R988" s="84"/>
      <c r="S988" s="84"/>
      <c r="T988" s="84"/>
      <c r="U988" s="84"/>
      <c r="V988" s="84"/>
      <c r="W988" s="84"/>
      <c r="X988" s="84"/>
      <c r="Y988" s="84"/>
      <c r="Z988" s="84"/>
    </row>
    <row r="989" spans="1:26" ht="12.75" customHeight="1" x14ac:dyDescent="0.2">
      <c r="A989" s="84"/>
      <c r="B989" s="84"/>
      <c r="C989" s="84"/>
      <c r="D989" s="84"/>
      <c r="E989" s="1247"/>
      <c r="F989" s="84"/>
      <c r="G989" s="84"/>
      <c r="H989" s="84"/>
      <c r="I989" s="84"/>
      <c r="J989" s="84"/>
      <c r="K989" s="84"/>
      <c r="L989" s="84"/>
      <c r="M989" s="84"/>
      <c r="N989" s="84"/>
      <c r="O989" s="84"/>
      <c r="P989" s="84"/>
      <c r="Q989" s="84"/>
      <c r="R989" s="84"/>
      <c r="S989" s="84"/>
      <c r="T989" s="84"/>
      <c r="U989" s="84"/>
      <c r="V989" s="84"/>
      <c r="W989" s="84"/>
      <c r="X989" s="84"/>
      <c r="Y989" s="84"/>
      <c r="Z989" s="84"/>
    </row>
    <row r="990" spans="1:26" ht="12.75" customHeight="1" x14ac:dyDescent="0.2">
      <c r="A990" s="84"/>
      <c r="B990" s="84"/>
      <c r="C990" s="84"/>
      <c r="D990" s="84"/>
      <c r="E990" s="1247"/>
      <c r="F990" s="84"/>
      <c r="G990" s="84"/>
      <c r="H990" s="84"/>
      <c r="I990" s="84"/>
      <c r="J990" s="84"/>
      <c r="K990" s="84"/>
      <c r="L990" s="84"/>
      <c r="M990" s="84"/>
      <c r="N990" s="84"/>
      <c r="O990" s="84"/>
      <c r="P990" s="84"/>
      <c r="Q990" s="84"/>
      <c r="R990" s="84"/>
      <c r="S990" s="84"/>
      <c r="T990" s="84"/>
      <c r="U990" s="84"/>
      <c r="V990" s="84"/>
      <c r="W990" s="84"/>
      <c r="X990" s="84"/>
      <c r="Y990" s="84"/>
      <c r="Z990" s="84"/>
    </row>
    <row r="991" spans="1:26" ht="12.75" customHeight="1" x14ac:dyDescent="0.2">
      <c r="A991" s="84"/>
      <c r="B991" s="84"/>
      <c r="C991" s="84"/>
      <c r="D991" s="84"/>
      <c r="E991" s="1247"/>
      <c r="F991" s="84"/>
      <c r="G991" s="84"/>
      <c r="H991" s="84"/>
      <c r="I991" s="84"/>
      <c r="J991" s="84"/>
      <c r="K991" s="84"/>
      <c r="L991" s="84"/>
      <c r="M991" s="84"/>
      <c r="N991" s="84"/>
      <c r="O991" s="84"/>
      <c r="P991" s="84"/>
      <c r="Q991" s="84"/>
      <c r="R991" s="84"/>
      <c r="S991" s="84"/>
      <c r="T991" s="84"/>
      <c r="U991" s="84"/>
      <c r="V991" s="84"/>
      <c r="W991" s="84"/>
      <c r="X991" s="84"/>
      <c r="Y991" s="84"/>
      <c r="Z991" s="84"/>
    </row>
    <row r="992" spans="1:26" ht="12.75" customHeight="1" x14ac:dyDescent="0.2">
      <c r="A992" s="84"/>
      <c r="B992" s="84"/>
      <c r="C992" s="84"/>
      <c r="D992" s="84"/>
      <c r="E992" s="1247"/>
      <c r="F992" s="84"/>
      <c r="G992" s="84"/>
      <c r="H992" s="84"/>
      <c r="I992" s="84"/>
      <c r="J992" s="84"/>
      <c r="K992" s="84"/>
      <c r="L992" s="84"/>
      <c r="M992" s="84"/>
      <c r="N992" s="84"/>
      <c r="O992" s="84"/>
      <c r="P992" s="84"/>
      <c r="Q992" s="84"/>
      <c r="R992" s="84"/>
      <c r="S992" s="84"/>
      <c r="T992" s="84"/>
      <c r="U992" s="84"/>
      <c r="V992" s="84"/>
      <c r="W992" s="84"/>
      <c r="X992" s="84"/>
      <c r="Y992" s="84"/>
      <c r="Z992" s="84"/>
    </row>
    <row r="993" spans="1:26" ht="12.75" customHeight="1" x14ac:dyDescent="0.2">
      <c r="A993" s="84"/>
      <c r="B993" s="84"/>
      <c r="C993" s="84"/>
      <c r="D993" s="84"/>
      <c r="E993" s="1247"/>
      <c r="F993" s="84"/>
      <c r="G993" s="84"/>
      <c r="H993" s="84"/>
      <c r="I993" s="84"/>
      <c r="J993" s="84"/>
      <c r="K993" s="84"/>
      <c r="L993" s="84"/>
      <c r="M993" s="84"/>
      <c r="N993" s="84"/>
      <c r="O993" s="84"/>
      <c r="P993" s="84"/>
      <c r="Q993" s="84"/>
      <c r="R993" s="84"/>
      <c r="S993" s="84"/>
      <c r="T993" s="84"/>
      <c r="U993" s="84"/>
      <c r="V993" s="84"/>
      <c r="W993" s="84"/>
      <c r="X993" s="84"/>
      <c r="Y993" s="84"/>
      <c r="Z993" s="84"/>
    </row>
    <row r="994" spans="1:26" ht="12.75" customHeight="1" x14ac:dyDescent="0.2">
      <c r="A994" s="84"/>
      <c r="B994" s="84"/>
      <c r="C994" s="84"/>
      <c r="D994" s="84"/>
      <c r="E994" s="1247"/>
      <c r="F994" s="84"/>
      <c r="G994" s="84"/>
      <c r="H994" s="84"/>
      <c r="I994" s="84"/>
      <c r="J994" s="84"/>
      <c r="K994" s="84"/>
      <c r="L994" s="84"/>
      <c r="M994" s="84"/>
      <c r="N994" s="84"/>
      <c r="O994" s="84"/>
      <c r="P994" s="84"/>
      <c r="Q994" s="84"/>
      <c r="R994" s="84"/>
      <c r="S994" s="84"/>
      <c r="T994" s="84"/>
      <c r="U994" s="84"/>
      <c r="V994" s="84"/>
      <c r="W994" s="84"/>
      <c r="X994" s="84"/>
      <c r="Y994" s="84"/>
      <c r="Z994" s="84"/>
    </row>
    <row r="995" spans="1:26" ht="12.75" customHeight="1" x14ac:dyDescent="0.2">
      <c r="A995" s="84"/>
      <c r="B995" s="84"/>
      <c r="C995" s="84"/>
      <c r="D995" s="84"/>
      <c r="E995" s="1247"/>
      <c r="F995" s="84"/>
      <c r="G995" s="84"/>
      <c r="H995" s="84"/>
      <c r="I995" s="84"/>
      <c r="J995" s="84"/>
      <c r="K995" s="84"/>
      <c r="L995" s="84"/>
      <c r="M995" s="84"/>
      <c r="N995" s="84"/>
      <c r="O995" s="84"/>
      <c r="P995" s="84"/>
      <c r="Q995" s="84"/>
      <c r="R995" s="84"/>
      <c r="S995" s="84"/>
      <c r="T995" s="84"/>
      <c r="U995" s="84"/>
      <c r="V995" s="84"/>
      <c r="W995" s="84"/>
      <c r="X995" s="84"/>
      <c r="Y995" s="84"/>
      <c r="Z995" s="84"/>
    </row>
    <row r="996" spans="1:26" ht="12.75" customHeight="1" x14ac:dyDescent="0.2">
      <c r="A996" s="84"/>
      <c r="B996" s="84"/>
      <c r="C996" s="84"/>
      <c r="D996" s="84"/>
      <c r="E996" s="1247"/>
      <c r="F996" s="84"/>
      <c r="G996" s="84"/>
      <c r="H996" s="84"/>
      <c r="I996" s="84"/>
      <c r="J996" s="84"/>
      <c r="K996" s="84"/>
      <c r="L996" s="84"/>
      <c r="M996" s="84"/>
      <c r="N996" s="84"/>
      <c r="O996" s="84"/>
      <c r="P996" s="84"/>
      <c r="Q996" s="84"/>
      <c r="R996" s="84"/>
      <c r="S996" s="84"/>
      <c r="T996" s="84"/>
      <c r="U996" s="84"/>
      <c r="V996" s="84"/>
      <c r="W996" s="84"/>
      <c r="X996" s="84"/>
      <c r="Y996" s="84"/>
      <c r="Z996" s="84"/>
    </row>
    <row r="997" spans="1:26" ht="12.75" customHeight="1" x14ac:dyDescent="0.2">
      <c r="A997" s="84"/>
      <c r="B997" s="84"/>
      <c r="C997" s="84"/>
      <c r="D997" s="84"/>
      <c r="E997" s="1247"/>
      <c r="F997" s="84"/>
      <c r="G997" s="84"/>
      <c r="H997" s="84"/>
      <c r="I997" s="84"/>
      <c r="J997" s="84"/>
      <c r="K997" s="84"/>
      <c r="L997" s="84"/>
      <c r="M997" s="84"/>
      <c r="N997" s="84"/>
      <c r="O997" s="84"/>
      <c r="P997" s="84"/>
      <c r="Q997" s="84"/>
      <c r="R997" s="84"/>
      <c r="S997" s="84"/>
      <c r="T997" s="84"/>
      <c r="U997" s="84"/>
      <c r="V997" s="84"/>
      <c r="W997" s="84"/>
      <c r="X997" s="84"/>
      <c r="Y997" s="84"/>
      <c r="Z997" s="84"/>
    </row>
    <row r="998" spans="1:26" ht="12.75" customHeight="1" x14ac:dyDescent="0.2">
      <c r="A998" s="84"/>
      <c r="B998" s="84"/>
      <c r="C998" s="84"/>
      <c r="D998" s="84"/>
      <c r="E998" s="1247"/>
      <c r="F998" s="84"/>
      <c r="G998" s="84"/>
      <c r="H998" s="84"/>
      <c r="I998" s="84"/>
      <c r="J998" s="84"/>
      <c r="K998" s="84"/>
      <c r="L998" s="84"/>
      <c r="M998" s="84"/>
      <c r="N998" s="84"/>
      <c r="O998" s="84"/>
      <c r="P998" s="84"/>
      <c r="Q998" s="84"/>
      <c r="R998" s="84"/>
      <c r="S998" s="84"/>
      <c r="T998" s="84"/>
      <c r="U998" s="84"/>
      <c r="V998" s="84"/>
      <c r="W998" s="84"/>
      <c r="X998" s="84"/>
      <c r="Y998" s="84"/>
      <c r="Z998" s="84"/>
    </row>
    <row r="999" spans="1:26" ht="12.75" customHeight="1" x14ac:dyDescent="0.2">
      <c r="A999" s="84"/>
      <c r="B999" s="84"/>
      <c r="C999" s="84"/>
      <c r="D999" s="84"/>
      <c r="E999" s="1247"/>
      <c r="F999" s="84"/>
      <c r="G999" s="84"/>
      <c r="H999" s="84"/>
      <c r="I999" s="84"/>
      <c r="J999" s="84"/>
      <c r="K999" s="84"/>
      <c r="L999" s="84"/>
      <c r="M999" s="84"/>
      <c r="N999" s="84"/>
      <c r="O999" s="84"/>
      <c r="P999" s="84"/>
      <c r="Q999" s="84"/>
      <c r="R999" s="84"/>
      <c r="S999" s="84"/>
      <c r="T999" s="84"/>
      <c r="U999" s="84"/>
      <c r="V999" s="84"/>
      <c r="W999" s="84"/>
      <c r="X999" s="84"/>
      <c r="Y999" s="84"/>
      <c r="Z999" s="84"/>
    </row>
    <row r="1000" spans="1:26" ht="12.75" customHeight="1" x14ac:dyDescent="0.2">
      <c r="A1000" s="84"/>
      <c r="B1000" s="84"/>
      <c r="C1000" s="84"/>
      <c r="D1000" s="84"/>
      <c r="E1000" s="1247"/>
      <c r="F1000" s="84"/>
      <c r="G1000" s="84"/>
      <c r="H1000" s="84"/>
      <c r="I1000" s="84"/>
      <c r="J1000" s="84"/>
      <c r="K1000" s="84"/>
      <c r="L1000" s="84"/>
      <c r="M1000" s="84"/>
      <c r="N1000" s="84"/>
      <c r="O1000" s="84"/>
      <c r="P1000" s="84"/>
      <c r="Q1000" s="84"/>
      <c r="R1000" s="84"/>
      <c r="S1000" s="84"/>
      <c r="T1000" s="84"/>
      <c r="U1000" s="84"/>
      <c r="V1000" s="84"/>
      <c r="W1000" s="84"/>
      <c r="X1000" s="84"/>
      <c r="Y1000" s="84"/>
      <c r="Z1000" s="84"/>
    </row>
  </sheetData>
  <hyperlinks>
    <hyperlink ref="A5" location="INDICE!A8" display="VOLVER AL INDICE" xr:uid="{74A422C6-B4D6-4DAC-8103-DA6BCEBC6E47}"/>
  </hyperlinks>
  <printOptions gridLines="1"/>
  <pageMargins left="0.39370078740157483" right="0.39370078740157483" top="0.59055118110236227" bottom="0.59055118110236227" header="0" footer="0"/>
  <pageSetup paperSize="9" scale="1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65F7D-F3BD-45B4-BAB0-059DC0444785}">
  <dimension ref="A1:I285"/>
  <sheetViews>
    <sheetView zoomScale="130" zoomScaleNormal="130" workbookViewId="0">
      <pane xSplit="1" ySplit="9" topLeftCell="B90" activePane="bottomRight" state="frozen"/>
      <selection pane="topRight" activeCell="B1" sqref="B1"/>
      <selection pane="bottomLeft" activeCell="A10" sqref="A10"/>
      <selection pane="bottomRight" activeCell="B110" sqref="B110"/>
    </sheetView>
  </sheetViews>
  <sheetFormatPr baseColWidth="10" defaultColWidth="11.42578125" defaultRowHeight="11.25" x14ac:dyDescent="0.2"/>
  <cols>
    <col min="1" max="1" width="10.7109375" style="116" customWidth="1"/>
    <col min="2" max="7" width="14.85546875" style="116" customWidth="1"/>
    <col min="8" max="8" width="13" style="76" customWidth="1"/>
    <col min="9" max="9" width="16.140625" style="76" customWidth="1"/>
    <col min="10" max="16384" width="11.42578125" style="76"/>
  </cols>
  <sheetData>
    <row r="1" spans="1:9" ht="3.75" customHeight="1" x14ac:dyDescent="0.2">
      <c r="A1" s="436"/>
      <c r="B1" s="74"/>
      <c r="C1" s="74"/>
      <c r="D1" s="74"/>
      <c r="E1" s="74"/>
      <c r="F1" s="74"/>
      <c r="G1" s="106"/>
    </row>
    <row r="2" spans="1:9" x14ac:dyDescent="0.2">
      <c r="A2" s="437" t="s">
        <v>13</v>
      </c>
      <c r="B2" s="178" t="s">
        <v>185</v>
      </c>
      <c r="C2" s="77"/>
      <c r="D2" s="77"/>
      <c r="E2" s="77"/>
      <c r="F2" s="77"/>
      <c r="G2" s="107"/>
    </row>
    <row r="3" spans="1:9" x14ac:dyDescent="0.2">
      <c r="A3" s="437" t="s">
        <v>61</v>
      </c>
      <c r="B3" s="178" t="s">
        <v>76</v>
      </c>
      <c r="C3" s="77"/>
      <c r="D3" s="77"/>
      <c r="E3" s="77"/>
      <c r="F3" s="77"/>
      <c r="G3" s="107"/>
    </row>
    <row r="4" spans="1:9" ht="3" customHeight="1" x14ac:dyDescent="0.2">
      <c r="A4" s="436"/>
      <c r="B4" s="179"/>
      <c r="C4" s="179"/>
      <c r="D4" s="179"/>
      <c r="E4" s="179"/>
      <c r="F4" s="179"/>
      <c r="G4" s="217"/>
    </row>
    <row r="5" spans="1:9" ht="21" customHeight="1" x14ac:dyDescent="0.2">
      <c r="A5" s="438" t="s">
        <v>84</v>
      </c>
      <c r="B5" s="218"/>
      <c r="C5" s="218"/>
      <c r="D5" s="218"/>
      <c r="E5" s="218"/>
      <c r="F5" s="218"/>
      <c r="G5" s="219"/>
    </row>
    <row r="6" spans="1:9" ht="3" customHeight="1" x14ac:dyDescent="0.2">
      <c r="A6" s="437"/>
      <c r="B6" s="1254"/>
      <c r="C6" s="1254"/>
      <c r="D6" s="1254"/>
      <c r="E6" s="1254"/>
      <c r="F6" s="1254"/>
      <c r="G6" s="1255"/>
    </row>
    <row r="7" spans="1:9" ht="30.75" customHeight="1" x14ac:dyDescent="0.2">
      <c r="A7" s="437" t="s">
        <v>66</v>
      </c>
      <c r="B7" s="108" t="s">
        <v>16</v>
      </c>
      <c r="C7" s="109" t="s">
        <v>16</v>
      </c>
      <c r="D7" s="108" t="s">
        <v>16</v>
      </c>
      <c r="E7" s="109" t="s">
        <v>16</v>
      </c>
      <c r="F7" s="110" t="s">
        <v>16</v>
      </c>
      <c r="G7" s="111" t="s">
        <v>16</v>
      </c>
    </row>
    <row r="8" spans="1:9" ht="13.5" customHeight="1" x14ac:dyDescent="0.2">
      <c r="A8" s="439"/>
      <c r="B8" s="186" t="s">
        <v>62</v>
      </c>
      <c r="C8" s="187"/>
      <c r="D8" s="186" t="s">
        <v>63</v>
      </c>
      <c r="E8" s="187"/>
      <c r="F8" s="188" t="s">
        <v>28</v>
      </c>
      <c r="G8" s="189"/>
    </row>
    <row r="9" spans="1:9" ht="12.75" customHeight="1" thickBot="1" x14ac:dyDescent="0.25">
      <c r="A9" s="460"/>
      <c r="B9" s="465" t="s">
        <v>64</v>
      </c>
      <c r="C9" s="466" t="s">
        <v>65</v>
      </c>
      <c r="D9" s="465" t="s">
        <v>64</v>
      </c>
      <c r="E9" s="466" t="s">
        <v>65</v>
      </c>
      <c r="F9" s="467" t="s">
        <v>64</v>
      </c>
      <c r="G9" s="468" t="s">
        <v>65</v>
      </c>
    </row>
    <row r="10" spans="1:9" x14ac:dyDescent="0.2">
      <c r="A10" s="442">
        <v>2000.01</v>
      </c>
      <c r="B10" s="469">
        <v>756336.67884872365</v>
      </c>
      <c r="C10" s="221">
        <v>670861.97086703265</v>
      </c>
      <c r="D10" s="807">
        <v>0</v>
      </c>
      <c r="E10" s="221">
        <v>403.83922663449039</v>
      </c>
      <c r="F10" s="220">
        <f t="shared" ref="F10:G38" si="0">B10+D10</f>
        <v>756336.67884872365</v>
      </c>
      <c r="G10" s="222">
        <f t="shared" si="0"/>
        <v>671265.81009366713</v>
      </c>
      <c r="H10" s="112"/>
      <c r="I10" s="112"/>
    </row>
    <row r="11" spans="1:9" x14ac:dyDescent="0.2">
      <c r="A11" s="442">
        <v>2000.02</v>
      </c>
      <c r="B11" s="470">
        <v>727160.80557935778</v>
      </c>
      <c r="C11" s="114">
        <v>695144.78116719064</v>
      </c>
      <c r="D11" s="113">
        <v>0</v>
      </c>
      <c r="E11" s="114">
        <v>742.44187073536489</v>
      </c>
      <c r="F11" s="113">
        <f t="shared" si="0"/>
        <v>727160.80557935778</v>
      </c>
      <c r="G11" s="115">
        <f t="shared" si="0"/>
        <v>695887.22303792601</v>
      </c>
    </row>
    <row r="12" spans="1:9" x14ac:dyDescent="0.2">
      <c r="A12" s="442">
        <v>2000.03</v>
      </c>
      <c r="B12" s="470">
        <v>707928.49918851699</v>
      </c>
      <c r="C12" s="114">
        <v>712779.40884986729</v>
      </c>
      <c r="D12" s="113">
        <v>0</v>
      </c>
      <c r="E12" s="114">
        <v>1015.1946980377375</v>
      </c>
      <c r="F12" s="113">
        <f t="shared" si="0"/>
        <v>707928.49918851699</v>
      </c>
      <c r="G12" s="115">
        <f t="shared" si="0"/>
        <v>713794.60354790499</v>
      </c>
    </row>
    <row r="13" spans="1:9" x14ac:dyDescent="0.2">
      <c r="A13" s="442">
        <v>2000.04</v>
      </c>
      <c r="B13" s="470">
        <v>725252.44904937269</v>
      </c>
      <c r="C13" s="114">
        <v>709929.87944701605</v>
      </c>
      <c r="D13" s="113">
        <v>0</v>
      </c>
      <c r="E13" s="114">
        <v>1053.8858969346152</v>
      </c>
      <c r="F13" s="113">
        <f t="shared" si="0"/>
        <v>725252.44904937269</v>
      </c>
      <c r="G13" s="115">
        <f t="shared" si="0"/>
        <v>710983.76534395071</v>
      </c>
    </row>
    <row r="14" spans="1:9" x14ac:dyDescent="0.2">
      <c r="A14" s="442">
        <v>2001.01</v>
      </c>
      <c r="B14" s="470">
        <v>702679.51436057501</v>
      </c>
      <c r="C14" s="114">
        <v>692508.80503823678</v>
      </c>
      <c r="D14" s="113">
        <v>0</v>
      </c>
      <c r="E14" s="114">
        <v>1258.1459730457223</v>
      </c>
      <c r="F14" s="113">
        <f t="shared" si="0"/>
        <v>702679.51436057501</v>
      </c>
      <c r="G14" s="115">
        <f t="shared" si="0"/>
        <v>693766.95101128251</v>
      </c>
    </row>
    <row r="15" spans="1:9" x14ac:dyDescent="0.2">
      <c r="A15" s="442">
        <v>2001.02</v>
      </c>
      <c r="B15" s="470">
        <v>693212.81325656502</v>
      </c>
      <c r="C15" s="114">
        <v>700485.06451948767</v>
      </c>
      <c r="D15" s="113">
        <v>0</v>
      </c>
      <c r="E15" s="114">
        <v>954.86890587766231</v>
      </c>
      <c r="F15" s="113">
        <f t="shared" si="0"/>
        <v>693212.81325656502</v>
      </c>
      <c r="G15" s="115">
        <f t="shared" si="0"/>
        <v>701439.93342536537</v>
      </c>
    </row>
    <row r="16" spans="1:9" x14ac:dyDescent="0.2">
      <c r="A16" s="442">
        <v>2001.03</v>
      </c>
      <c r="B16" s="470">
        <v>797831.73601724359</v>
      </c>
      <c r="C16" s="114">
        <v>672982.85077333287</v>
      </c>
      <c r="D16" s="113">
        <v>0</v>
      </c>
      <c r="E16" s="114">
        <v>1801.8202599345091</v>
      </c>
      <c r="F16" s="113">
        <f t="shared" si="0"/>
        <v>797831.73601724359</v>
      </c>
      <c r="G16" s="115">
        <f t="shared" si="0"/>
        <v>674784.6710332674</v>
      </c>
    </row>
    <row r="17" spans="1:7" x14ac:dyDescent="0.2">
      <c r="A17" s="442">
        <v>2001.04</v>
      </c>
      <c r="B17" s="470">
        <v>582883.53963936516</v>
      </c>
      <c r="C17" s="114">
        <v>630460.71411910304</v>
      </c>
      <c r="D17" s="113">
        <v>0</v>
      </c>
      <c r="E17" s="114">
        <v>285.66981265643716</v>
      </c>
      <c r="F17" s="113">
        <f t="shared" si="0"/>
        <v>582883.53963936516</v>
      </c>
      <c r="G17" s="115">
        <f t="shared" si="0"/>
        <v>630746.38393175951</v>
      </c>
    </row>
    <row r="18" spans="1:7" x14ac:dyDescent="0.2">
      <c r="A18" s="442">
        <f t="shared" ref="A18:A42" si="1">A14+1</f>
        <v>2002.01</v>
      </c>
      <c r="B18" s="470">
        <v>476654.04479829583</v>
      </c>
      <c r="C18" s="114">
        <v>492659.16847206041</v>
      </c>
      <c r="D18" s="113">
        <v>0</v>
      </c>
      <c r="E18" s="114">
        <v>3.0279701424760175</v>
      </c>
      <c r="F18" s="113">
        <f t="shared" si="0"/>
        <v>476654.04479829583</v>
      </c>
      <c r="G18" s="115">
        <f t="shared" si="0"/>
        <v>492662.1964422029</v>
      </c>
    </row>
    <row r="19" spans="1:7" x14ac:dyDescent="0.2">
      <c r="A19" s="442">
        <f t="shared" si="1"/>
        <v>2002.02</v>
      </c>
      <c r="B19" s="470">
        <v>364181.55077868013</v>
      </c>
      <c r="C19" s="114">
        <v>546645.58542203612</v>
      </c>
      <c r="D19" s="113">
        <v>0</v>
      </c>
      <c r="E19" s="114">
        <v>10.047785859616594</v>
      </c>
      <c r="F19" s="113">
        <f t="shared" si="0"/>
        <v>364181.55077868013</v>
      </c>
      <c r="G19" s="115">
        <f t="shared" si="0"/>
        <v>546655.63320789579</v>
      </c>
    </row>
    <row r="20" spans="1:7" x14ac:dyDescent="0.2">
      <c r="A20" s="442">
        <f t="shared" si="1"/>
        <v>2002.03</v>
      </c>
      <c r="B20" s="470">
        <v>329771.05278231518</v>
      </c>
      <c r="C20" s="114">
        <v>524947.97714342247</v>
      </c>
      <c r="D20" s="113">
        <v>0</v>
      </c>
      <c r="E20" s="114">
        <v>6.0481485062361013</v>
      </c>
      <c r="F20" s="113">
        <f t="shared" si="0"/>
        <v>329771.05278231518</v>
      </c>
      <c r="G20" s="115">
        <f t="shared" si="0"/>
        <v>524954.02529192867</v>
      </c>
    </row>
    <row r="21" spans="1:7" x14ac:dyDescent="0.2">
      <c r="A21" s="442">
        <f t="shared" si="1"/>
        <v>2002.04</v>
      </c>
      <c r="B21" s="470">
        <v>306837.92847060849</v>
      </c>
      <c r="C21" s="114">
        <v>525129.44735859917</v>
      </c>
      <c r="D21" s="113">
        <v>0</v>
      </c>
      <c r="E21" s="114">
        <v>2.0084196512501293</v>
      </c>
      <c r="F21" s="113">
        <f t="shared" si="0"/>
        <v>306837.92847060849</v>
      </c>
      <c r="G21" s="115">
        <f t="shared" si="0"/>
        <v>525131.45577825047</v>
      </c>
    </row>
    <row r="22" spans="1:7" x14ac:dyDescent="0.2">
      <c r="A22" s="442">
        <f t="shared" si="1"/>
        <v>2003.01</v>
      </c>
      <c r="B22" s="470">
        <v>285765.57758919778</v>
      </c>
      <c r="C22" s="114">
        <v>561222.09396886989</v>
      </c>
      <c r="D22" s="113">
        <v>0</v>
      </c>
      <c r="E22" s="114">
        <v>5.0094866534644078</v>
      </c>
      <c r="F22" s="113">
        <f t="shared" si="0"/>
        <v>285765.57758919778</v>
      </c>
      <c r="G22" s="115">
        <f t="shared" si="0"/>
        <v>561227.10345552338</v>
      </c>
    </row>
    <row r="23" spans="1:7" x14ac:dyDescent="0.2">
      <c r="A23" s="442">
        <f t="shared" si="1"/>
        <v>2003.02</v>
      </c>
      <c r="B23" s="470">
        <v>261261.05875821583</v>
      </c>
      <c r="C23" s="114">
        <v>575498.71679749724</v>
      </c>
      <c r="D23" s="113">
        <v>0</v>
      </c>
      <c r="E23" s="114">
        <v>0</v>
      </c>
      <c r="F23" s="113">
        <f t="shared" si="0"/>
        <v>261261.05875821583</v>
      </c>
      <c r="G23" s="115">
        <f t="shared" si="0"/>
        <v>575498.71679749724</v>
      </c>
    </row>
    <row r="24" spans="1:7" x14ac:dyDescent="0.2">
      <c r="A24" s="442">
        <f t="shared" si="1"/>
        <v>2003.03</v>
      </c>
      <c r="B24" s="470">
        <v>280146.21797847154</v>
      </c>
      <c r="C24" s="114">
        <v>718136.28877914348</v>
      </c>
      <c r="D24" s="113">
        <v>0</v>
      </c>
      <c r="E24" s="114">
        <v>8.0126115247870136</v>
      </c>
      <c r="F24" s="113">
        <f t="shared" si="0"/>
        <v>280146.21797847154</v>
      </c>
      <c r="G24" s="115">
        <f t="shared" si="0"/>
        <v>718144.30139066826</v>
      </c>
    </row>
    <row r="25" spans="1:7" x14ac:dyDescent="0.2">
      <c r="A25" s="442">
        <f t="shared" si="1"/>
        <v>2003.04</v>
      </c>
      <c r="B25" s="470">
        <v>291109.25921235478</v>
      </c>
      <c r="C25" s="114">
        <v>708928.8148399049</v>
      </c>
      <c r="D25" s="113">
        <v>0</v>
      </c>
      <c r="E25" s="114">
        <v>5.9999415673754717</v>
      </c>
      <c r="F25" s="113">
        <f t="shared" si="0"/>
        <v>291109.25921235478</v>
      </c>
      <c r="G25" s="115">
        <f t="shared" si="0"/>
        <v>708934.81478147232</v>
      </c>
    </row>
    <row r="26" spans="1:7" x14ac:dyDescent="0.2">
      <c r="A26" s="442">
        <f t="shared" si="1"/>
        <v>2004.01</v>
      </c>
      <c r="B26" s="470">
        <v>300651.72481946595</v>
      </c>
      <c r="C26" s="114">
        <v>725444.5860185927</v>
      </c>
      <c r="D26" s="113">
        <v>0</v>
      </c>
      <c r="E26" s="114">
        <v>8.4412642045454547</v>
      </c>
      <c r="F26" s="113">
        <f t="shared" si="0"/>
        <v>300651.72481946595</v>
      </c>
      <c r="G26" s="115">
        <f t="shared" si="0"/>
        <v>725453.02728279727</v>
      </c>
    </row>
    <row r="27" spans="1:7" x14ac:dyDescent="0.2">
      <c r="A27" s="442">
        <f t="shared" si="1"/>
        <v>2004.02</v>
      </c>
      <c r="B27" s="470">
        <v>343478.09617037157</v>
      </c>
      <c r="C27" s="114">
        <v>766615.80864757998</v>
      </c>
      <c r="D27" s="113">
        <v>0</v>
      </c>
      <c r="E27" s="114">
        <v>8.0064936264722597</v>
      </c>
      <c r="F27" s="113">
        <f t="shared" si="0"/>
        <v>343478.09617037157</v>
      </c>
      <c r="G27" s="115">
        <f t="shared" si="0"/>
        <v>766623.81514120649</v>
      </c>
    </row>
    <row r="28" spans="1:7" x14ac:dyDescent="0.2">
      <c r="A28" s="442">
        <f t="shared" si="1"/>
        <v>2004.03</v>
      </c>
      <c r="B28" s="470">
        <v>357707.87163504137</v>
      </c>
      <c r="C28" s="114">
        <v>788581.32543563936</v>
      </c>
      <c r="D28" s="113">
        <v>0</v>
      </c>
      <c r="E28" s="114">
        <v>2.999827079370569</v>
      </c>
      <c r="F28" s="113">
        <f t="shared" si="0"/>
        <v>357707.87163504137</v>
      </c>
      <c r="G28" s="115">
        <f t="shared" si="0"/>
        <v>788584.32526271872</v>
      </c>
    </row>
    <row r="29" spans="1:7" x14ac:dyDescent="0.2">
      <c r="A29" s="442">
        <f t="shared" si="1"/>
        <v>2004.04</v>
      </c>
      <c r="B29" s="470">
        <v>379747.00120024587</v>
      </c>
      <c r="C29" s="114">
        <v>811680.91737163614</v>
      </c>
      <c r="D29" s="113">
        <v>0</v>
      </c>
      <c r="E29" s="114">
        <v>9.0018116822267711</v>
      </c>
      <c r="F29" s="113">
        <f t="shared" si="0"/>
        <v>379747.00120024587</v>
      </c>
      <c r="G29" s="115">
        <f t="shared" si="0"/>
        <v>811689.91918331839</v>
      </c>
    </row>
    <row r="30" spans="1:7" x14ac:dyDescent="0.2">
      <c r="A30" s="442">
        <f t="shared" si="1"/>
        <v>2005.01</v>
      </c>
      <c r="B30" s="470">
        <v>409087.62354978727</v>
      </c>
      <c r="C30" s="114">
        <v>850699.09862651583</v>
      </c>
      <c r="D30" s="113">
        <v>0</v>
      </c>
      <c r="E30" s="114">
        <v>7.0107161441394563</v>
      </c>
      <c r="F30" s="113">
        <f t="shared" si="0"/>
        <v>409087.62354978727</v>
      </c>
      <c r="G30" s="115">
        <f t="shared" si="0"/>
        <v>850706.10934265994</v>
      </c>
    </row>
    <row r="31" spans="1:7" x14ac:dyDescent="0.2">
      <c r="A31" s="442">
        <f t="shared" si="1"/>
        <v>2005.02</v>
      </c>
      <c r="B31" s="470">
        <v>415256.076570292</v>
      </c>
      <c r="C31" s="114">
        <v>926037.70210603578</v>
      </c>
      <c r="D31" s="113">
        <v>0</v>
      </c>
      <c r="E31" s="114">
        <v>9.0009496627676047</v>
      </c>
      <c r="F31" s="113">
        <f t="shared" si="0"/>
        <v>415256.076570292</v>
      </c>
      <c r="G31" s="115">
        <f t="shared" si="0"/>
        <v>926046.70305569854</v>
      </c>
    </row>
    <row r="32" spans="1:7" x14ac:dyDescent="0.2">
      <c r="A32" s="442">
        <f t="shared" si="1"/>
        <v>2005.03</v>
      </c>
      <c r="B32" s="470">
        <v>471796.66063218802</v>
      </c>
      <c r="C32" s="114">
        <v>1013839.2179964023</v>
      </c>
      <c r="D32" s="113">
        <v>0</v>
      </c>
      <c r="E32" s="114">
        <v>0</v>
      </c>
      <c r="F32" s="113">
        <f t="shared" si="0"/>
        <v>471796.66063218802</v>
      </c>
      <c r="G32" s="115">
        <f t="shared" si="0"/>
        <v>1013839.2179964023</v>
      </c>
    </row>
    <row r="33" spans="1:7" x14ac:dyDescent="0.2">
      <c r="A33" s="442">
        <f t="shared" si="1"/>
        <v>2005.04</v>
      </c>
      <c r="B33" s="470">
        <v>526795.99089140736</v>
      </c>
      <c r="C33" s="114">
        <v>1046402.352083274</v>
      </c>
      <c r="D33" s="113">
        <v>0</v>
      </c>
      <c r="E33" s="114">
        <v>1.0001892783541628</v>
      </c>
      <c r="F33" s="113">
        <f t="shared" si="0"/>
        <v>526795.99089140736</v>
      </c>
      <c r="G33" s="115">
        <f t="shared" si="0"/>
        <v>1046403.3522725524</v>
      </c>
    </row>
    <row r="34" spans="1:7" x14ac:dyDescent="0.2">
      <c r="A34" s="442">
        <f t="shared" si="1"/>
        <v>2006.01</v>
      </c>
      <c r="B34" s="470">
        <v>496357.36519149493</v>
      </c>
      <c r="C34" s="114">
        <v>1094089.0635350042</v>
      </c>
      <c r="D34" s="113">
        <v>0</v>
      </c>
      <c r="E34" s="114">
        <v>1.0143114621147329</v>
      </c>
      <c r="F34" s="113">
        <f t="shared" si="0"/>
        <v>496357.36519149493</v>
      </c>
      <c r="G34" s="115">
        <f t="shared" si="0"/>
        <v>1094090.0778464663</v>
      </c>
    </row>
    <row r="35" spans="1:7" x14ac:dyDescent="0.2">
      <c r="A35" s="442">
        <f t="shared" si="1"/>
        <v>2006.02</v>
      </c>
      <c r="B35" s="470">
        <v>644046.45243586169</v>
      </c>
      <c r="C35" s="114">
        <v>1163041.453447025</v>
      </c>
      <c r="D35" s="113">
        <v>0</v>
      </c>
      <c r="E35" s="114">
        <v>1.0125056870773914</v>
      </c>
      <c r="F35" s="113">
        <f t="shared" si="0"/>
        <v>644046.45243586169</v>
      </c>
      <c r="G35" s="115">
        <f t="shared" si="0"/>
        <v>1163042.4659527121</v>
      </c>
    </row>
    <row r="36" spans="1:7" x14ac:dyDescent="0.2">
      <c r="A36" s="442">
        <f t="shared" si="1"/>
        <v>2006.03</v>
      </c>
      <c r="B36" s="470">
        <v>641683.22116415598</v>
      </c>
      <c r="C36" s="114">
        <v>1232071.0902443542</v>
      </c>
      <c r="D36" s="113">
        <v>0</v>
      </c>
      <c r="E36" s="114">
        <v>4.0028124917272034</v>
      </c>
      <c r="F36" s="113">
        <f t="shared" si="0"/>
        <v>641683.22116415598</v>
      </c>
      <c r="G36" s="115">
        <f t="shared" si="0"/>
        <v>1232075.0930568459</v>
      </c>
    </row>
    <row r="37" spans="1:7" x14ac:dyDescent="0.2">
      <c r="A37" s="442">
        <f t="shared" si="1"/>
        <v>2006.04</v>
      </c>
      <c r="B37" s="470">
        <v>684494.47847868002</v>
      </c>
      <c r="C37" s="114">
        <v>1311132.9706383166</v>
      </c>
      <c r="D37" s="113">
        <v>0</v>
      </c>
      <c r="E37" s="114">
        <v>12.83880789601224</v>
      </c>
      <c r="F37" s="113">
        <f t="shared" si="0"/>
        <v>684494.47847868002</v>
      </c>
      <c r="G37" s="115">
        <f t="shared" si="0"/>
        <v>1311145.8094462126</v>
      </c>
    </row>
    <row r="38" spans="1:7" x14ac:dyDescent="0.2">
      <c r="A38" s="442">
        <f t="shared" si="1"/>
        <v>2007.01</v>
      </c>
      <c r="B38" s="470">
        <v>728226.7145853166</v>
      </c>
      <c r="C38" s="114">
        <v>1422382.3839796118</v>
      </c>
      <c r="D38" s="113">
        <v>0</v>
      </c>
      <c r="E38" s="114">
        <v>6.7110025090194529</v>
      </c>
      <c r="F38" s="113">
        <f t="shared" si="0"/>
        <v>728226.7145853166</v>
      </c>
      <c r="G38" s="115">
        <f t="shared" si="0"/>
        <v>1422389.0949821209</v>
      </c>
    </row>
    <row r="39" spans="1:7" x14ac:dyDescent="0.2">
      <c r="A39" s="442">
        <f t="shared" si="1"/>
        <v>2007.02</v>
      </c>
      <c r="B39" s="470">
        <v>781619.14468083926</v>
      </c>
      <c r="C39" s="114">
        <v>1542844.9877690421</v>
      </c>
      <c r="D39" s="113">
        <v>0</v>
      </c>
      <c r="E39" s="114">
        <v>28.616430419457082</v>
      </c>
      <c r="F39" s="113">
        <f t="shared" ref="F39:G85" si="2">B39+D39</f>
        <v>781619.14468083926</v>
      </c>
      <c r="G39" s="115">
        <f t="shared" si="2"/>
        <v>1542873.6041994616</v>
      </c>
    </row>
    <row r="40" spans="1:7" x14ac:dyDescent="0.2">
      <c r="A40" s="442">
        <f t="shared" si="1"/>
        <v>2007.03</v>
      </c>
      <c r="B40" s="470">
        <v>906851.31573169166</v>
      </c>
      <c r="C40" s="114">
        <v>1611235.4563333567</v>
      </c>
      <c r="D40" s="113">
        <v>0</v>
      </c>
      <c r="E40" s="114">
        <v>18.210647244139331</v>
      </c>
      <c r="F40" s="113">
        <f t="shared" si="2"/>
        <v>906851.31573169166</v>
      </c>
      <c r="G40" s="115">
        <f t="shared" si="2"/>
        <v>1611253.6669806009</v>
      </c>
    </row>
    <row r="41" spans="1:7" x14ac:dyDescent="0.2">
      <c r="A41" s="442">
        <f t="shared" si="1"/>
        <v>2007.04</v>
      </c>
      <c r="B41" s="470">
        <v>1008346.2957704945</v>
      </c>
      <c r="C41" s="114">
        <v>1649293.2364963784</v>
      </c>
      <c r="D41" s="113">
        <v>0</v>
      </c>
      <c r="E41" s="114">
        <v>32.531333509296168</v>
      </c>
      <c r="F41" s="113">
        <f t="shared" si="2"/>
        <v>1008346.2957704945</v>
      </c>
      <c r="G41" s="115">
        <f t="shared" si="2"/>
        <v>1649325.7678298878</v>
      </c>
    </row>
    <row r="42" spans="1:7" x14ac:dyDescent="0.2">
      <c r="A42" s="442">
        <f t="shared" si="1"/>
        <v>2008.01</v>
      </c>
      <c r="B42" s="470">
        <v>1043558.7245096375</v>
      </c>
      <c r="C42" s="114">
        <v>1699801.8649420221</v>
      </c>
      <c r="D42" s="113">
        <v>0</v>
      </c>
      <c r="E42" s="114">
        <v>48.122257473137694</v>
      </c>
      <c r="F42" s="113">
        <f t="shared" si="2"/>
        <v>1043558.7245096375</v>
      </c>
      <c r="G42" s="115">
        <f t="shared" si="2"/>
        <v>1699849.9871994953</v>
      </c>
    </row>
    <row r="43" spans="1:7" x14ac:dyDescent="0.2">
      <c r="A43" s="442">
        <f t="shared" ref="A43:A106" si="3">A39+1</f>
        <v>2008.02</v>
      </c>
      <c r="B43" s="470">
        <v>1139057.168937003</v>
      </c>
      <c r="C43" s="114">
        <v>1685249.6716272109</v>
      </c>
      <c r="D43" s="113">
        <v>0</v>
      </c>
      <c r="E43" s="114">
        <v>26.303130094380098</v>
      </c>
      <c r="F43" s="113">
        <f t="shared" si="2"/>
        <v>1139057.168937003</v>
      </c>
      <c r="G43" s="115">
        <f t="shared" si="2"/>
        <v>1685275.9747573053</v>
      </c>
    </row>
    <row r="44" spans="1:7" x14ac:dyDescent="0.2">
      <c r="A44" s="442">
        <f t="shared" si="3"/>
        <v>2008.03</v>
      </c>
      <c r="B44" s="470">
        <v>1204971.0654805538</v>
      </c>
      <c r="C44" s="114">
        <v>1778820.4813309866</v>
      </c>
      <c r="D44" s="113">
        <v>0</v>
      </c>
      <c r="E44" s="114">
        <v>46.583307227717263</v>
      </c>
      <c r="F44" s="113">
        <f t="shared" si="2"/>
        <v>1204971.0654805538</v>
      </c>
      <c r="G44" s="115">
        <f t="shared" si="2"/>
        <v>1778867.0646382144</v>
      </c>
    </row>
    <row r="45" spans="1:7" x14ac:dyDescent="0.2">
      <c r="A45" s="442">
        <f t="shared" si="3"/>
        <v>2008.04</v>
      </c>
      <c r="B45" s="470">
        <v>1247345.2105907337</v>
      </c>
      <c r="C45" s="114">
        <v>1767518.6643699638</v>
      </c>
      <c r="D45" s="113">
        <v>0</v>
      </c>
      <c r="E45" s="114">
        <v>41.469549120819984</v>
      </c>
      <c r="F45" s="113">
        <f t="shared" si="2"/>
        <v>1247345.2105907337</v>
      </c>
      <c r="G45" s="115">
        <f t="shared" si="2"/>
        <v>1767560.1339190847</v>
      </c>
    </row>
    <row r="46" spans="1:7" x14ac:dyDescent="0.2">
      <c r="A46" s="442">
        <f t="shared" si="3"/>
        <v>2009.01</v>
      </c>
      <c r="B46" s="470">
        <v>1237091.5179125813</v>
      </c>
      <c r="C46" s="114">
        <v>1891010.1402361342</v>
      </c>
      <c r="D46" s="113">
        <v>0</v>
      </c>
      <c r="E46" s="114">
        <v>31.145198892128072</v>
      </c>
      <c r="F46" s="113">
        <f t="shared" si="2"/>
        <v>1237091.5179125813</v>
      </c>
      <c r="G46" s="115">
        <f t="shared" si="2"/>
        <v>1891041.2854350263</v>
      </c>
    </row>
    <row r="47" spans="1:7" x14ac:dyDescent="0.2">
      <c r="A47" s="442">
        <f t="shared" si="3"/>
        <v>2009.02</v>
      </c>
      <c r="B47" s="470">
        <v>1239082.961962017</v>
      </c>
      <c r="C47" s="114">
        <v>2041964.8452418991</v>
      </c>
      <c r="D47" s="113">
        <v>0</v>
      </c>
      <c r="E47" s="114">
        <v>44.773161050646422</v>
      </c>
      <c r="F47" s="113">
        <f t="shared" si="2"/>
        <v>1239082.961962017</v>
      </c>
      <c r="G47" s="115">
        <f t="shared" si="2"/>
        <v>2042009.6184029498</v>
      </c>
    </row>
    <row r="48" spans="1:7" x14ac:dyDescent="0.2">
      <c r="A48" s="442">
        <f t="shared" si="3"/>
        <v>2009.03</v>
      </c>
      <c r="B48" s="470">
        <v>1239985.9461244403</v>
      </c>
      <c r="C48" s="114">
        <v>2124192.3573220898</v>
      </c>
      <c r="D48" s="113">
        <v>0</v>
      </c>
      <c r="E48" s="114">
        <v>23.425722029076642</v>
      </c>
      <c r="F48" s="113">
        <f t="shared" si="2"/>
        <v>1239985.9461244403</v>
      </c>
      <c r="G48" s="115">
        <f t="shared" si="2"/>
        <v>2124215.7830441189</v>
      </c>
    </row>
    <row r="49" spans="1:7" x14ac:dyDescent="0.2">
      <c r="A49" s="442">
        <f t="shared" si="3"/>
        <v>2009.04</v>
      </c>
      <c r="B49" s="470">
        <v>1272358.7925426036</v>
      </c>
      <c r="C49" s="114">
        <v>2250808.4601609898</v>
      </c>
      <c r="D49" s="113">
        <v>0</v>
      </c>
      <c r="E49" s="114">
        <v>62.268542430808012</v>
      </c>
      <c r="F49" s="113">
        <f t="shared" si="2"/>
        <v>1272358.7925426036</v>
      </c>
      <c r="G49" s="115">
        <f t="shared" si="2"/>
        <v>2250870.7287034206</v>
      </c>
    </row>
    <row r="50" spans="1:7" x14ac:dyDescent="0.2">
      <c r="A50" s="442">
        <f t="shared" si="3"/>
        <v>2010.01</v>
      </c>
      <c r="B50" s="470">
        <v>1313254.212529548</v>
      </c>
      <c r="C50" s="114">
        <v>2274041.2978598033</v>
      </c>
      <c r="D50" s="113">
        <v>0</v>
      </c>
      <c r="E50" s="114">
        <v>83.939712300249255</v>
      </c>
      <c r="F50" s="113">
        <f t="shared" si="2"/>
        <v>1313254.212529548</v>
      </c>
      <c r="G50" s="115">
        <f t="shared" si="2"/>
        <v>2274125.2375721037</v>
      </c>
    </row>
    <row r="51" spans="1:7" x14ac:dyDescent="0.2">
      <c r="A51" s="442">
        <f t="shared" si="3"/>
        <v>2010.02</v>
      </c>
      <c r="B51" s="470">
        <v>1376838.0523016769</v>
      </c>
      <c r="C51" s="114">
        <v>2416471.2464048322</v>
      </c>
      <c r="D51" s="113">
        <v>0</v>
      </c>
      <c r="E51" s="114">
        <v>62.003174222068431</v>
      </c>
      <c r="F51" s="113">
        <f t="shared" si="2"/>
        <v>1376838.0523016769</v>
      </c>
      <c r="G51" s="115">
        <f t="shared" si="2"/>
        <v>2416533.2495790543</v>
      </c>
    </row>
    <row r="52" spans="1:7" x14ac:dyDescent="0.2">
      <c r="A52" s="442">
        <f t="shared" si="3"/>
        <v>2010.03</v>
      </c>
      <c r="B52" s="470">
        <v>1493303.5734745699</v>
      </c>
      <c r="C52" s="114">
        <v>2607590.9561127503</v>
      </c>
      <c r="D52" s="113">
        <v>0</v>
      </c>
      <c r="E52" s="114">
        <v>21.050912162275395</v>
      </c>
      <c r="F52" s="113">
        <f t="shared" si="2"/>
        <v>1493303.5734745699</v>
      </c>
      <c r="G52" s="115">
        <f t="shared" si="2"/>
        <v>2607612.0070249126</v>
      </c>
    </row>
    <row r="53" spans="1:7" x14ac:dyDescent="0.2">
      <c r="A53" s="442">
        <f t="shared" si="3"/>
        <v>2010.04</v>
      </c>
      <c r="B53" s="470">
        <v>1724027.3807943938</v>
      </c>
      <c r="C53" s="114">
        <v>2789701.7677693618</v>
      </c>
      <c r="D53" s="113">
        <v>0</v>
      </c>
      <c r="E53" s="114">
        <v>58.001161964882613</v>
      </c>
      <c r="F53" s="113">
        <f t="shared" si="2"/>
        <v>1724027.3807943938</v>
      </c>
      <c r="G53" s="115">
        <f t="shared" si="2"/>
        <v>2789759.7689313269</v>
      </c>
    </row>
    <row r="54" spans="1:7" x14ac:dyDescent="0.2">
      <c r="A54" s="442">
        <f t="shared" si="3"/>
        <v>2011.01</v>
      </c>
      <c r="B54" s="470">
        <v>1909534.6389103713</v>
      </c>
      <c r="C54" s="114">
        <v>2888051.7304086876</v>
      </c>
      <c r="D54" s="113">
        <v>0</v>
      </c>
      <c r="E54" s="114">
        <v>276.02015929413255</v>
      </c>
      <c r="F54" s="113">
        <f t="shared" si="2"/>
        <v>1909534.6389103713</v>
      </c>
      <c r="G54" s="115">
        <f t="shared" si="2"/>
        <v>2888327.750567982</v>
      </c>
    </row>
    <row r="55" spans="1:7" x14ac:dyDescent="0.2">
      <c r="A55" s="442">
        <f t="shared" si="3"/>
        <v>2011.02</v>
      </c>
      <c r="B55" s="470">
        <v>2139417.2444925173</v>
      </c>
      <c r="C55" s="114">
        <v>3159584.7936087954</v>
      </c>
      <c r="D55" s="113">
        <v>0</v>
      </c>
      <c r="E55" s="114">
        <v>138.0520846869166</v>
      </c>
      <c r="F55" s="113">
        <f t="shared" si="2"/>
        <v>2139417.2444925173</v>
      </c>
      <c r="G55" s="115">
        <f t="shared" si="2"/>
        <v>3159722.8456934821</v>
      </c>
    </row>
    <row r="56" spans="1:7" x14ac:dyDescent="0.2">
      <c r="A56" s="442">
        <f t="shared" si="3"/>
        <v>2011.03</v>
      </c>
      <c r="B56" s="470">
        <v>2416285.8904376021</v>
      </c>
      <c r="C56" s="114">
        <v>3299937.5195143912</v>
      </c>
      <c r="D56" s="113">
        <v>0</v>
      </c>
      <c r="E56" s="114">
        <v>105.77995904167049</v>
      </c>
      <c r="F56" s="113">
        <f t="shared" si="2"/>
        <v>2416285.8904376021</v>
      </c>
      <c r="G56" s="115">
        <f t="shared" si="2"/>
        <v>3300043.2994734328</v>
      </c>
    </row>
    <row r="57" spans="1:7" x14ac:dyDescent="0.2">
      <c r="A57" s="442">
        <f t="shared" si="3"/>
        <v>2011.04</v>
      </c>
      <c r="B57" s="470">
        <v>2644058.5520077511</v>
      </c>
      <c r="C57" s="114">
        <v>3458486.6510035046</v>
      </c>
      <c r="D57" s="113">
        <v>0</v>
      </c>
      <c r="E57" s="114">
        <v>268.0049490876699</v>
      </c>
      <c r="F57" s="113">
        <f t="shared" si="2"/>
        <v>2644058.5520077511</v>
      </c>
      <c r="G57" s="115">
        <f t="shared" si="2"/>
        <v>3458754.6559525924</v>
      </c>
    </row>
    <row r="58" spans="1:7" x14ac:dyDescent="0.2">
      <c r="A58" s="442">
        <f t="shared" si="3"/>
        <v>2012.01</v>
      </c>
      <c r="B58" s="470">
        <v>2747383.7839173432</v>
      </c>
      <c r="C58" s="114">
        <v>3561931.8599147829</v>
      </c>
      <c r="D58" s="113">
        <v>0</v>
      </c>
      <c r="E58" s="114">
        <v>97.025517373833281</v>
      </c>
      <c r="F58" s="113">
        <f t="shared" si="2"/>
        <v>2747383.7839173432</v>
      </c>
      <c r="G58" s="115">
        <f t="shared" si="2"/>
        <v>3562028.8854321567</v>
      </c>
    </row>
    <row r="59" spans="1:7" x14ac:dyDescent="0.2">
      <c r="A59" s="442">
        <f t="shared" si="3"/>
        <v>2012.02</v>
      </c>
      <c r="B59" s="470">
        <v>2793256.5688656433</v>
      </c>
      <c r="C59" s="114">
        <v>3882606.8313887725</v>
      </c>
      <c r="D59" s="113">
        <v>0</v>
      </c>
      <c r="E59" s="114">
        <v>363.08495697066155</v>
      </c>
      <c r="F59" s="113">
        <f t="shared" si="2"/>
        <v>2793256.5688656433</v>
      </c>
      <c r="G59" s="115">
        <f t="shared" si="2"/>
        <v>3882969.916345743</v>
      </c>
    </row>
    <row r="60" spans="1:7" x14ac:dyDescent="0.2">
      <c r="A60" s="442">
        <f t="shared" si="3"/>
        <v>2012.03</v>
      </c>
      <c r="B60" s="470">
        <v>2921431.2649209853</v>
      </c>
      <c r="C60" s="114">
        <v>4016738.7159178671</v>
      </c>
      <c r="D60" s="113">
        <v>0</v>
      </c>
      <c r="E60" s="114">
        <v>354.14440089330481</v>
      </c>
      <c r="F60" s="113">
        <f t="shared" si="2"/>
        <v>2921431.2649209853</v>
      </c>
      <c r="G60" s="115">
        <f t="shared" si="2"/>
        <v>4017092.8603187604</v>
      </c>
    </row>
    <row r="61" spans="1:7" x14ac:dyDescent="0.2">
      <c r="A61" s="442">
        <f t="shared" si="3"/>
        <v>2012.04</v>
      </c>
      <c r="B61" s="470">
        <v>3242234.5544436779</v>
      </c>
      <c r="C61" s="114">
        <v>4533611.0072037447</v>
      </c>
      <c r="D61" s="113">
        <v>0</v>
      </c>
      <c r="E61" s="114">
        <v>115.0260026880066</v>
      </c>
      <c r="F61" s="113">
        <f t="shared" si="2"/>
        <v>3242234.5544436779</v>
      </c>
      <c r="G61" s="115">
        <f t="shared" si="2"/>
        <v>4533726.0332064331</v>
      </c>
    </row>
    <row r="62" spans="1:7" x14ac:dyDescent="0.2">
      <c r="A62" s="442">
        <f t="shared" si="3"/>
        <v>2013.01</v>
      </c>
      <c r="B62" s="470">
        <v>3473538.9417848452</v>
      </c>
      <c r="C62" s="114">
        <v>4694761.5705499938</v>
      </c>
      <c r="D62" s="113">
        <v>0</v>
      </c>
      <c r="E62" s="114">
        <v>68.985903583690387</v>
      </c>
      <c r="F62" s="113">
        <f t="shared" si="2"/>
        <v>3473538.9417848452</v>
      </c>
      <c r="G62" s="115">
        <f t="shared" si="2"/>
        <v>4694830.5564535772</v>
      </c>
    </row>
    <row r="63" spans="1:7" x14ac:dyDescent="0.2">
      <c r="A63" s="442">
        <f t="shared" si="3"/>
        <v>2013.02</v>
      </c>
      <c r="B63" s="470">
        <v>3625011.196147888</v>
      </c>
      <c r="C63" s="114">
        <v>5166438.0016108137</v>
      </c>
      <c r="D63" s="113">
        <v>7.9926335174953955</v>
      </c>
      <c r="E63" s="114">
        <v>844.81611004102365</v>
      </c>
      <c r="F63" s="113">
        <f t="shared" si="2"/>
        <v>3625019.1887814053</v>
      </c>
      <c r="G63" s="115">
        <f t="shared" si="2"/>
        <v>5167282.8177208547</v>
      </c>
    </row>
    <row r="64" spans="1:7" x14ac:dyDescent="0.2">
      <c r="A64" s="442">
        <f t="shared" si="3"/>
        <v>2013.03</v>
      </c>
      <c r="B64" s="470">
        <v>3994083.064846619</v>
      </c>
      <c r="C64" s="114">
        <v>5420670.7309653442</v>
      </c>
      <c r="D64" s="113">
        <v>4.7263681592039806</v>
      </c>
      <c r="E64" s="114">
        <v>1032.8104607160922</v>
      </c>
      <c r="F64" s="113">
        <f t="shared" si="2"/>
        <v>3994087.7912147781</v>
      </c>
      <c r="G64" s="115">
        <f t="shared" si="2"/>
        <v>5421703.5414260607</v>
      </c>
    </row>
    <row r="65" spans="1:7" x14ac:dyDescent="0.2">
      <c r="A65" s="442">
        <f t="shared" si="3"/>
        <v>2013.04</v>
      </c>
      <c r="B65" s="470">
        <v>4251703.9647936225</v>
      </c>
      <c r="C65" s="114">
        <v>5948333.0284832856</v>
      </c>
      <c r="D65" s="113">
        <v>3.822878228782288</v>
      </c>
      <c r="E65" s="114">
        <v>1026.7077496621202</v>
      </c>
      <c r="F65" s="113">
        <f t="shared" si="2"/>
        <v>4251707.787671851</v>
      </c>
      <c r="G65" s="115">
        <f t="shared" si="2"/>
        <v>5949359.7362329476</v>
      </c>
    </row>
    <row r="66" spans="1:7" x14ac:dyDescent="0.2">
      <c r="A66" s="442">
        <f t="shared" si="3"/>
        <v>2014.01</v>
      </c>
      <c r="B66" s="470">
        <v>4578940.0055075921</v>
      </c>
      <c r="C66" s="114">
        <v>6220944.9430235438</v>
      </c>
      <c r="D66" s="113">
        <v>2.2739726027397262</v>
      </c>
      <c r="E66" s="114">
        <v>175.98545048475796</v>
      </c>
      <c r="F66" s="113">
        <f t="shared" si="2"/>
        <v>4578942.2794801947</v>
      </c>
      <c r="G66" s="115">
        <f t="shared" si="2"/>
        <v>6221120.9284740286</v>
      </c>
    </row>
    <row r="67" spans="1:7" x14ac:dyDescent="0.2">
      <c r="A67" s="442">
        <f t="shared" si="3"/>
        <v>2014.02</v>
      </c>
      <c r="B67" s="470">
        <v>4376664.1952546639</v>
      </c>
      <c r="C67" s="114">
        <v>6856583.2604784463</v>
      </c>
      <c r="D67" s="113">
        <v>3.8035398230088493</v>
      </c>
      <c r="E67" s="114">
        <v>191.99179497816939</v>
      </c>
      <c r="F67" s="113">
        <f t="shared" si="2"/>
        <v>4376667.9987944867</v>
      </c>
      <c r="G67" s="115">
        <f t="shared" si="2"/>
        <v>6856775.2522734245</v>
      </c>
    </row>
    <row r="68" spans="1:7" x14ac:dyDescent="0.2">
      <c r="A68" s="442">
        <f t="shared" si="3"/>
        <v>2014.03</v>
      </c>
      <c r="B68" s="470">
        <v>4595336.2281972272</v>
      </c>
      <c r="C68" s="114">
        <v>6969373.6407346809</v>
      </c>
      <c r="D68" s="113">
        <v>8.281116711903838</v>
      </c>
      <c r="E68" s="114">
        <v>150.32889704300837</v>
      </c>
      <c r="F68" s="113">
        <f t="shared" si="2"/>
        <v>4595344.5093139391</v>
      </c>
      <c r="G68" s="115">
        <f t="shared" si="2"/>
        <v>6969523.9696317241</v>
      </c>
    </row>
    <row r="69" spans="1:7" x14ac:dyDescent="0.2">
      <c r="A69" s="442">
        <f t="shared" si="3"/>
        <v>2014.04</v>
      </c>
      <c r="B69" s="470">
        <v>5142916.5655246982</v>
      </c>
      <c r="C69" s="114">
        <v>7832598.1788016325</v>
      </c>
      <c r="D69" s="113">
        <v>9.0026666666666664</v>
      </c>
      <c r="E69" s="114">
        <v>173.87259434834627</v>
      </c>
      <c r="F69" s="113">
        <f t="shared" si="2"/>
        <v>5142925.5681913653</v>
      </c>
      <c r="G69" s="115">
        <f t="shared" si="2"/>
        <v>7832772.0513959806</v>
      </c>
    </row>
    <row r="70" spans="1:7" x14ac:dyDescent="0.2">
      <c r="A70" s="442">
        <f t="shared" si="3"/>
        <v>2015.01</v>
      </c>
      <c r="B70" s="470">
        <v>5614440.6362776663</v>
      </c>
      <c r="C70" s="114">
        <v>8329977.2696485855</v>
      </c>
      <c r="D70" s="113">
        <v>0</v>
      </c>
      <c r="E70" s="114">
        <v>183.25340239020781</v>
      </c>
      <c r="F70" s="113">
        <f t="shared" si="2"/>
        <v>5614440.6362776663</v>
      </c>
      <c r="G70" s="115">
        <f t="shared" si="2"/>
        <v>8330160.523050976</v>
      </c>
    </row>
    <row r="71" spans="1:7" x14ac:dyDescent="0.2">
      <c r="A71" s="442">
        <f t="shared" si="3"/>
        <v>2015.02</v>
      </c>
      <c r="B71" s="470">
        <v>5917670.3246116797</v>
      </c>
      <c r="C71" s="114">
        <v>9337867.0639665313</v>
      </c>
      <c r="D71" s="113">
        <v>0</v>
      </c>
      <c r="E71" s="114">
        <v>224.84374939948154</v>
      </c>
      <c r="F71" s="113">
        <f t="shared" si="2"/>
        <v>5917670.3246116797</v>
      </c>
      <c r="G71" s="115">
        <f t="shared" si="2"/>
        <v>9338091.9077159315</v>
      </c>
    </row>
    <row r="72" spans="1:7" x14ac:dyDescent="0.2">
      <c r="A72" s="442">
        <f t="shared" si="3"/>
        <v>2015.03</v>
      </c>
      <c r="B72" s="470">
        <v>6751745.7573689967</v>
      </c>
      <c r="C72" s="114">
        <v>9904043.1785221212</v>
      </c>
      <c r="D72" s="113">
        <v>5602.2414967786326</v>
      </c>
      <c r="E72" s="114">
        <v>240.93125776188157</v>
      </c>
      <c r="F72" s="113">
        <f t="shared" si="2"/>
        <v>6757347.9988657758</v>
      </c>
      <c r="G72" s="115">
        <f t="shared" si="2"/>
        <v>9904284.1097798832</v>
      </c>
    </row>
    <row r="73" spans="1:7" x14ac:dyDescent="0.2">
      <c r="A73" s="442">
        <f t="shared" si="3"/>
        <v>2015.04</v>
      </c>
      <c r="B73" s="470">
        <v>8366631.0124820527</v>
      </c>
      <c r="C73" s="114">
        <v>11715005.825100984</v>
      </c>
      <c r="D73" s="113">
        <v>4200.9718235230994</v>
      </c>
      <c r="E73" s="114">
        <v>273.02087003475435</v>
      </c>
      <c r="F73" s="113">
        <f t="shared" si="2"/>
        <v>8370831.9843055755</v>
      </c>
      <c r="G73" s="115">
        <f t="shared" si="2"/>
        <v>11715278.84597102</v>
      </c>
    </row>
    <row r="74" spans="1:7" x14ac:dyDescent="0.2">
      <c r="A74" s="442">
        <f t="shared" si="3"/>
        <v>2016.01</v>
      </c>
      <c r="B74" s="470">
        <v>8167619.8518059542</v>
      </c>
      <c r="C74" s="114">
        <v>12511046.651824724</v>
      </c>
      <c r="D74" s="113">
        <v>0</v>
      </c>
      <c r="E74" s="114">
        <v>188.99118239138548</v>
      </c>
      <c r="F74" s="113">
        <f t="shared" si="2"/>
        <v>8167619.8518059542</v>
      </c>
      <c r="G74" s="115">
        <f t="shared" si="2"/>
        <v>12511235.643007115</v>
      </c>
    </row>
    <row r="75" spans="1:7" x14ac:dyDescent="0.2">
      <c r="A75" s="442">
        <f t="shared" si="3"/>
        <v>2016.02</v>
      </c>
      <c r="B75" s="470">
        <v>8274170.2822509017</v>
      </c>
      <c r="C75" s="114">
        <v>13845053.267460737</v>
      </c>
      <c r="D75" s="113">
        <v>0</v>
      </c>
      <c r="E75" s="114">
        <v>220.98517826879672</v>
      </c>
      <c r="F75" s="113">
        <f t="shared" si="2"/>
        <v>8274170.2822509017</v>
      </c>
      <c r="G75" s="115">
        <f t="shared" si="2"/>
        <v>13845274.252639007</v>
      </c>
    </row>
    <row r="76" spans="1:7" x14ac:dyDescent="0.2">
      <c r="A76" s="442">
        <f t="shared" si="3"/>
        <v>2016.03</v>
      </c>
      <c r="B76" s="470">
        <v>8349888.9977919972</v>
      </c>
      <c r="C76" s="114">
        <v>14461595.363394661</v>
      </c>
      <c r="D76" s="113">
        <v>6608.6538172482169</v>
      </c>
      <c r="E76" s="114">
        <v>234.01787446574843</v>
      </c>
      <c r="F76" s="113">
        <f t="shared" si="2"/>
        <v>8356497.6516092457</v>
      </c>
      <c r="G76" s="115">
        <f t="shared" si="2"/>
        <v>14461829.381269127</v>
      </c>
    </row>
    <row r="77" spans="1:7" x14ac:dyDescent="0.2">
      <c r="A77" s="442">
        <f t="shared" si="3"/>
        <v>2016.04</v>
      </c>
      <c r="B77" s="470">
        <v>9756614.2097150162</v>
      </c>
      <c r="C77" s="114">
        <v>17071738.214218691</v>
      </c>
      <c r="D77" s="113">
        <v>7076.0041887458683</v>
      </c>
      <c r="E77" s="114">
        <v>73.004022030091022</v>
      </c>
      <c r="F77" s="113">
        <f t="shared" si="2"/>
        <v>9763690.2139037624</v>
      </c>
      <c r="G77" s="115">
        <f t="shared" si="2"/>
        <v>17071811.218240719</v>
      </c>
    </row>
    <row r="78" spans="1:7" x14ac:dyDescent="0.2">
      <c r="A78" s="442">
        <f t="shared" si="3"/>
        <v>2017.01</v>
      </c>
      <c r="B78" s="470">
        <v>10666490.425567558</v>
      </c>
      <c r="C78" s="114">
        <v>17186390.244083624</v>
      </c>
      <c r="D78" s="113">
        <v>7003.0215266950045</v>
      </c>
      <c r="E78" s="114">
        <v>292.36958969438859</v>
      </c>
      <c r="F78" s="113">
        <f t="shared" si="2"/>
        <v>10673493.447094252</v>
      </c>
      <c r="G78" s="115">
        <f t="shared" si="2"/>
        <v>17186682.613673318</v>
      </c>
    </row>
    <row r="79" spans="1:7" x14ac:dyDescent="0.2">
      <c r="A79" s="442">
        <f t="shared" si="3"/>
        <v>2017.02</v>
      </c>
      <c r="B79" s="470">
        <v>11208402.148094764</v>
      </c>
      <c r="C79" s="114">
        <v>19123141.742993202</v>
      </c>
      <c r="D79" s="113">
        <v>1909.2777928884268</v>
      </c>
      <c r="E79" s="114">
        <v>147.00726107418302</v>
      </c>
      <c r="F79" s="113">
        <f t="shared" si="2"/>
        <v>11210311.425887652</v>
      </c>
      <c r="G79" s="115">
        <f t="shared" si="2"/>
        <v>19123288.750254277</v>
      </c>
    </row>
    <row r="80" spans="1:7" x14ac:dyDescent="0.2">
      <c r="A80" s="442">
        <f t="shared" si="3"/>
        <v>2017.03</v>
      </c>
      <c r="B80" s="470">
        <v>13410986.121671656</v>
      </c>
      <c r="C80" s="114">
        <v>19626511.506825957</v>
      </c>
      <c r="D80" s="113">
        <v>97.792682926829272</v>
      </c>
      <c r="E80" s="114">
        <v>156.60192169840576</v>
      </c>
      <c r="F80" s="113">
        <f t="shared" si="2"/>
        <v>13411083.914354583</v>
      </c>
      <c r="G80" s="115">
        <f t="shared" si="2"/>
        <v>19626668.108747657</v>
      </c>
    </row>
    <row r="81" spans="1:7" x14ac:dyDescent="0.2">
      <c r="A81" s="442">
        <f t="shared" si="3"/>
        <v>2017.04</v>
      </c>
      <c r="B81" s="470">
        <v>14322105.87374468</v>
      </c>
      <c r="C81" s="114">
        <v>21888956.055399574</v>
      </c>
      <c r="D81" s="113">
        <v>87</v>
      </c>
      <c r="E81" s="114">
        <v>5616.9223077570032</v>
      </c>
      <c r="F81" s="113">
        <f t="shared" si="2"/>
        <v>14322192.87374468</v>
      </c>
      <c r="G81" s="115">
        <f t="shared" si="2"/>
        <v>21894572.97770733</v>
      </c>
    </row>
    <row r="82" spans="1:7" x14ac:dyDescent="0.2">
      <c r="A82" s="442">
        <f t="shared" si="3"/>
        <v>2018.01</v>
      </c>
      <c r="B82" s="470">
        <v>15682754.646615427</v>
      </c>
      <c r="C82" s="114">
        <v>22712243.67513568</v>
      </c>
      <c r="D82" s="113">
        <v>61.170074349442373</v>
      </c>
      <c r="E82" s="114">
        <v>185.56743326349769</v>
      </c>
      <c r="F82" s="113">
        <f t="shared" si="2"/>
        <v>15682815.816689776</v>
      </c>
      <c r="G82" s="115">
        <f t="shared" si="2"/>
        <v>22712429.242568944</v>
      </c>
    </row>
    <row r="83" spans="1:7" x14ac:dyDescent="0.2">
      <c r="A83" s="442">
        <f t="shared" si="3"/>
        <v>2018.02</v>
      </c>
      <c r="B83" s="470">
        <v>17265946.212491408</v>
      </c>
      <c r="C83" s="114">
        <v>26561311.459585615</v>
      </c>
      <c r="D83" s="113">
        <v>74.205555555555549</v>
      </c>
      <c r="E83" s="114">
        <v>63.700941847604</v>
      </c>
      <c r="F83" s="113">
        <f t="shared" si="2"/>
        <v>17266020.418046962</v>
      </c>
      <c r="G83" s="115">
        <f t="shared" si="2"/>
        <v>26561375.16052746</v>
      </c>
    </row>
    <row r="84" spans="1:7" x14ac:dyDescent="0.2">
      <c r="A84" s="442">
        <f t="shared" si="3"/>
        <v>2018.03</v>
      </c>
      <c r="B84" s="470">
        <v>17123128.976739615</v>
      </c>
      <c r="C84" s="114">
        <v>30432441.882888496</v>
      </c>
      <c r="D84" s="113">
        <v>93.896816684961578</v>
      </c>
      <c r="E84" s="114">
        <v>96.930347448297866</v>
      </c>
      <c r="F84" s="113">
        <f t="shared" si="2"/>
        <v>17123222.873556301</v>
      </c>
      <c r="G84" s="115">
        <f t="shared" si="2"/>
        <v>30432538.813235946</v>
      </c>
    </row>
    <row r="85" spans="1:7" x14ac:dyDescent="0.2">
      <c r="A85" s="442">
        <f t="shared" si="3"/>
        <v>2018.04</v>
      </c>
      <c r="B85" s="470">
        <v>17872283.400003366</v>
      </c>
      <c r="C85" s="114">
        <v>32841776.984869163</v>
      </c>
      <c r="D85" s="113">
        <v>76.597549481621115</v>
      </c>
      <c r="E85" s="114">
        <v>65.950601254089406</v>
      </c>
      <c r="F85" s="113">
        <f t="shared" si="2"/>
        <v>17872359.997552849</v>
      </c>
      <c r="G85" s="115">
        <f t="shared" si="2"/>
        <v>32841842.935470417</v>
      </c>
    </row>
    <row r="86" spans="1:7" x14ac:dyDescent="0.2">
      <c r="A86" s="442">
        <f t="shared" si="3"/>
        <v>2019.01</v>
      </c>
      <c r="B86" s="470">
        <v>18024151.003888622</v>
      </c>
      <c r="C86" s="114">
        <v>36264071.372123443</v>
      </c>
      <c r="D86" s="113">
        <v>0</v>
      </c>
      <c r="E86" s="114">
        <v>28.972490520895256</v>
      </c>
      <c r="F86" s="113">
        <f t="shared" ref="F86:G89" si="4">B86+D86</f>
        <v>18024151.003888622</v>
      </c>
      <c r="G86" s="115">
        <f t="shared" si="4"/>
        <v>36264100.344613962</v>
      </c>
    </row>
    <row r="87" spans="1:7" x14ac:dyDescent="0.2">
      <c r="A87" s="442">
        <f t="shared" si="3"/>
        <v>2019.02</v>
      </c>
      <c r="B87" s="470">
        <v>17110515.868316006</v>
      </c>
      <c r="C87" s="114">
        <v>39723639.667776175</v>
      </c>
      <c r="D87" s="113">
        <v>0</v>
      </c>
      <c r="E87" s="114">
        <v>2.9995495155424536</v>
      </c>
      <c r="F87" s="113">
        <f t="shared" si="4"/>
        <v>17110515.868316006</v>
      </c>
      <c r="G87" s="115">
        <f t="shared" si="4"/>
        <v>39723642.66732569</v>
      </c>
    </row>
    <row r="88" spans="1:7" x14ac:dyDescent="0.2">
      <c r="A88" s="442">
        <f t="shared" si="3"/>
        <v>2019.03</v>
      </c>
      <c r="B88" s="470">
        <v>17651531.822320618</v>
      </c>
      <c r="C88" s="114">
        <v>41461877.949830443</v>
      </c>
      <c r="D88" s="113">
        <v>0</v>
      </c>
      <c r="E88" s="114">
        <v>46.245454323837158</v>
      </c>
      <c r="F88" s="113">
        <f t="shared" si="4"/>
        <v>17651531.822320618</v>
      </c>
      <c r="G88" s="115">
        <f t="shared" si="4"/>
        <v>41461924.195284769</v>
      </c>
    </row>
    <row r="89" spans="1:7" x14ac:dyDescent="0.2">
      <c r="A89" s="442">
        <f t="shared" si="3"/>
        <v>2019.04</v>
      </c>
      <c r="B89" s="470">
        <v>19539618.557781752</v>
      </c>
      <c r="C89" s="114">
        <v>44101066.050943837</v>
      </c>
      <c r="D89" s="113">
        <v>0</v>
      </c>
      <c r="E89" s="114">
        <v>283.9878432371417</v>
      </c>
      <c r="F89" s="113">
        <f t="shared" si="4"/>
        <v>19539618.557781752</v>
      </c>
      <c r="G89" s="115">
        <f t="shared" si="4"/>
        <v>44101350.038787074</v>
      </c>
    </row>
    <row r="90" spans="1:7" x14ac:dyDescent="0.2">
      <c r="A90" s="442">
        <f t="shared" si="3"/>
        <v>2020.01</v>
      </c>
      <c r="B90" s="470">
        <v>19837024.083305657</v>
      </c>
      <c r="C90" s="114">
        <v>48281287.477146283</v>
      </c>
      <c r="D90" s="113">
        <v>0</v>
      </c>
      <c r="E90" s="114">
        <v>262.00120155296412</v>
      </c>
      <c r="F90" s="113">
        <f>B90+D90</f>
        <v>19837024.083305657</v>
      </c>
      <c r="G90" s="115">
        <f>C90+E90</f>
        <v>48281549.478347838</v>
      </c>
    </row>
    <row r="91" spans="1:7" x14ac:dyDescent="0.2">
      <c r="A91" s="442">
        <f t="shared" si="3"/>
        <v>2020.02</v>
      </c>
      <c r="B91" s="470">
        <v>21010212.072266947</v>
      </c>
      <c r="C91" s="114">
        <v>55391598.718193568</v>
      </c>
      <c r="D91" s="113">
        <v>0</v>
      </c>
      <c r="E91" s="114">
        <v>367.04805122652499</v>
      </c>
      <c r="F91" s="113">
        <f t="shared" ref="F91:G105" si="5">B91+D91</f>
        <v>21010212.072266947</v>
      </c>
      <c r="G91" s="115">
        <f t="shared" si="5"/>
        <v>55391965.766244791</v>
      </c>
    </row>
    <row r="92" spans="1:7" x14ac:dyDescent="0.2">
      <c r="A92" s="442">
        <f t="shared" si="3"/>
        <v>2020.03</v>
      </c>
      <c r="B92" s="470">
        <v>22503839.790733926</v>
      </c>
      <c r="C92" s="114">
        <v>58397736.215778656</v>
      </c>
      <c r="D92" s="113">
        <v>0</v>
      </c>
      <c r="E92" s="114">
        <v>388.00605819633245</v>
      </c>
      <c r="F92" s="113">
        <f t="shared" si="5"/>
        <v>22503839.790733926</v>
      </c>
      <c r="G92" s="115">
        <f t="shared" si="5"/>
        <v>58398124.22183685</v>
      </c>
    </row>
    <row r="93" spans="1:7" x14ac:dyDescent="0.2">
      <c r="A93" s="442">
        <f t="shared" si="3"/>
        <v>2020.04</v>
      </c>
      <c r="B93" s="470">
        <v>25236071.049525034</v>
      </c>
      <c r="C93" s="114">
        <v>64460587.73769033</v>
      </c>
      <c r="D93" s="113">
        <v>0</v>
      </c>
      <c r="E93" s="114">
        <v>732.02357082537014</v>
      </c>
      <c r="F93" s="113">
        <f t="shared" si="5"/>
        <v>25236071.049525034</v>
      </c>
      <c r="G93" s="115">
        <f t="shared" si="5"/>
        <v>64461319.761261158</v>
      </c>
    </row>
    <row r="94" spans="1:7" x14ac:dyDescent="0.2">
      <c r="A94" s="442">
        <f t="shared" si="3"/>
        <v>2021.01</v>
      </c>
      <c r="B94" s="470">
        <v>34964714.213857874</v>
      </c>
      <c r="C94" s="114">
        <v>138832123.04851997</v>
      </c>
      <c r="D94" s="113">
        <v>0</v>
      </c>
      <c r="E94" s="114">
        <v>296.68020498680096</v>
      </c>
      <c r="F94" s="113">
        <f t="shared" si="5"/>
        <v>34964714.213857874</v>
      </c>
      <c r="G94" s="115">
        <f>C94+E94</f>
        <v>138832419.72872496</v>
      </c>
    </row>
    <row r="95" spans="1:7" x14ac:dyDescent="0.2">
      <c r="A95" s="442">
        <v>2021.02</v>
      </c>
      <c r="B95" s="470">
        <v>35375912.641774364</v>
      </c>
      <c r="C95" s="114">
        <v>160788915.08778062</v>
      </c>
      <c r="D95" s="113">
        <v>0</v>
      </c>
      <c r="E95" s="114">
        <v>420.83873365250543</v>
      </c>
      <c r="F95" s="113">
        <v>35375912.641774364</v>
      </c>
      <c r="G95" s="115">
        <v>160789335.92651427</v>
      </c>
    </row>
    <row r="96" spans="1:7" x14ac:dyDescent="0.2">
      <c r="A96" s="442">
        <f t="shared" si="3"/>
        <v>2021.03</v>
      </c>
      <c r="B96" s="470">
        <v>39786341.711522214</v>
      </c>
      <c r="C96" s="114">
        <v>181143715.66610157</v>
      </c>
      <c r="D96" s="113">
        <v>0</v>
      </c>
      <c r="E96" s="114">
        <v>524.00199635445415</v>
      </c>
      <c r="F96" s="113">
        <f t="shared" si="5"/>
        <v>39786341.711522214</v>
      </c>
      <c r="G96" s="115">
        <f t="shared" si="5"/>
        <v>181144239.66809794</v>
      </c>
    </row>
    <row r="97" spans="1:9" x14ac:dyDescent="0.2">
      <c r="A97" s="442">
        <f t="shared" si="3"/>
        <v>2021.04</v>
      </c>
      <c r="B97" s="470">
        <v>50867815.917956688</v>
      </c>
      <c r="C97" s="114">
        <v>188089950.06770217</v>
      </c>
      <c r="D97" s="113">
        <v>0</v>
      </c>
      <c r="E97" s="114">
        <v>22411.9219104533</v>
      </c>
      <c r="F97" s="113">
        <f t="shared" si="5"/>
        <v>50867815.917956688</v>
      </c>
      <c r="G97" s="115">
        <f t="shared" si="5"/>
        <v>188112361.98961264</v>
      </c>
    </row>
    <row r="98" spans="1:9" x14ac:dyDescent="0.2">
      <c r="A98" s="442">
        <f t="shared" si="3"/>
        <v>2022.01</v>
      </c>
      <c r="B98" s="470">
        <v>54812509.149021655</v>
      </c>
      <c r="C98" s="114">
        <v>188400011.16342869</v>
      </c>
      <c r="D98" s="113">
        <v>0</v>
      </c>
      <c r="E98" s="114">
        <v>808.00216414603278</v>
      </c>
      <c r="F98" s="113">
        <f t="shared" si="5"/>
        <v>54812509.149021655</v>
      </c>
      <c r="G98" s="115">
        <f t="shared" si="5"/>
        <v>188400819.16559285</v>
      </c>
    </row>
    <row r="99" spans="1:9" x14ac:dyDescent="0.2">
      <c r="A99" s="442">
        <f t="shared" si="3"/>
        <v>2022.02</v>
      </c>
      <c r="B99" s="470">
        <v>115491398.75177653</v>
      </c>
      <c r="C99" s="114">
        <v>151341902.00101867</v>
      </c>
      <c r="D99" s="113">
        <v>0</v>
      </c>
      <c r="E99" s="114">
        <v>782.00736999183607</v>
      </c>
      <c r="F99" s="113">
        <f t="shared" si="5"/>
        <v>115491398.75177653</v>
      </c>
      <c r="G99" s="115">
        <f t="shared" si="5"/>
        <v>151342684.00838867</v>
      </c>
    </row>
    <row r="100" spans="1:9" x14ac:dyDescent="0.2">
      <c r="A100" s="442">
        <f t="shared" si="3"/>
        <v>2022.03</v>
      </c>
      <c r="B100" s="470">
        <v>141984721.16457361</v>
      </c>
      <c r="C100" s="114">
        <v>183592967.22217447</v>
      </c>
      <c r="D100" s="113">
        <v>0</v>
      </c>
      <c r="E100" s="114">
        <v>1071.4124761170626</v>
      </c>
      <c r="F100" s="113">
        <f t="shared" si="5"/>
        <v>141984721.16457361</v>
      </c>
      <c r="G100" s="115">
        <f t="shared" si="5"/>
        <v>183594038.63465059</v>
      </c>
    </row>
    <row r="101" spans="1:9" x14ac:dyDescent="0.2">
      <c r="A101" s="442">
        <f t="shared" si="3"/>
        <v>2022.04</v>
      </c>
      <c r="B101" s="470">
        <v>83368394.578648567</v>
      </c>
      <c r="C101" s="114">
        <v>340368906.05168712</v>
      </c>
      <c r="D101" s="113">
        <v>0</v>
      </c>
      <c r="E101" s="114">
        <v>1858.2852960480166</v>
      </c>
      <c r="F101" s="113">
        <f t="shared" si="5"/>
        <v>83368394.578648567</v>
      </c>
      <c r="G101" s="115">
        <f t="shared" si="5"/>
        <v>340370764.33698314</v>
      </c>
    </row>
    <row r="102" spans="1:9" x14ac:dyDescent="0.2">
      <c r="A102" s="442">
        <f t="shared" si="3"/>
        <v>2023.01</v>
      </c>
      <c r="B102" s="470">
        <v>93383099.503442541</v>
      </c>
      <c r="C102" s="114">
        <v>362624093.191477</v>
      </c>
      <c r="D102" s="113">
        <v>0</v>
      </c>
      <c r="E102" s="114">
        <v>1499.5630747527473</v>
      </c>
      <c r="F102" s="113">
        <f t="shared" si="5"/>
        <v>93383099.503442541</v>
      </c>
      <c r="G102" s="115">
        <f t="shared" si="5"/>
        <v>362625592.75455177</v>
      </c>
    </row>
    <row r="103" spans="1:9" x14ac:dyDescent="0.2">
      <c r="A103" s="442">
        <f t="shared" si="3"/>
        <v>2023.02</v>
      </c>
      <c r="B103" s="470">
        <v>131951871.18829727</v>
      </c>
      <c r="C103" s="114">
        <v>451239857.27308369</v>
      </c>
      <c r="D103" s="113">
        <v>0</v>
      </c>
      <c r="E103" s="114">
        <v>2261.0064412958209</v>
      </c>
      <c r="F103" s="113">
        <f t="shared" si="5"/>
        <v>131951871.18829727</v>
      </c>
      <c r="G103" s="115">
        <f t="shared" si="5"/>
        <v>451242118.27952498</v>
      </c>
    </row>
    <row r="104" spans="1:9" x14ac:dyDescent="0.2">
      <c r="A104" s="442">
        <f t="shared" si="3"/>
        <v>2023.03</v>
      </c>
      <c r="B104" s="470">
        <v>163834718.6471951</v>
      </c>
      <c r="C104" s="114">
        <v>566560662.14852071</v>
      </c>
      <c r="D104" s="113">
        <v>0</v>
      </c>
      <c r="E104" s="114">
        <v>2266.1236684953342</v>
      </c>
      <c r="F104" s="113">
        <f t="shared" si="5"/>
        <v>163834718.6471951</v>
      </c>
      <c r="G104" s="115">
        <f t="shared" si="5"/>
        <v>566562928.27218926</v>
      </c>
    </row>
    <row r="105" spans="1:9" x14ac:dyDescent="0.2">
      <c r="A105" s="442">
        <f t="shared" si="3"/>
        <v>2023.04</v>
      </c>
      <c r="B105" s="470">
        <v>195281831.87964892</v>
      </c>
      <c r="C105" s="114">
        <v>868143412.47438836</v>
      </c>
      <c r="D105" s="113">
        <v>0</v>
      </c>
      <c r="E105" s="114">
        <v>3267.7898589105284</v>
      </c>
      <c r="F105" s="113">
        <f t="shared" si="5"/>
        <v>195281831.87964892</v>
      </c>
      <c r="G105" s="115">
        <f t="shared" si="5"/>
        <v>868146680.2642473</v>
      </c>
      <c r="H105" s="112"/>
      <c r="I105" s="112"/>
    </row>
    <row r="106" spans="1:9" x14ac:dyDescent="0.2">
      <c r="A106" s="442">
        <f t="shared" si="3"/>
        <v>2024.01</v>
      </c>
      <c r="B106" s="470">
        <v>233189266.75033396</v>
      </c>
      <c r="C106" s="114">
        <v>926586703.13001716</v>
      </c>
      <c r="D106" s="113">
        <v>0</v>
      </c>
      <c r="E106" s="114">
        <v>3189.9986143830124</v>
      </c>
      <c r="F106" s="113">
        <f t="shared" ref="F106:G109" si="6">B106+D106</f>
        <v>233189266.75033396</v>
      </c>
      <c r="G106" s="115">
        <f t="shared" si="6"/>
        <v>926589893.12863159</v>
      </c>
    </row>
    <row r="107" spans="1:9" x14ac:dyDescent="0.2">
      <c r="A107" s="442">
        <f>A103+1</f>
        <v>2024.02</v>
      </c>
      <c r="B107" s="470">
        <v>318456528.62904763</v>
      </c>
      <c r="C107" s="114">
        <v>1319777995.1971488</v>
      </c>
      <c r="D107" s="113">
        <v>0</v>
      </c>
      <c r="E107" s="114">
        <v>6134.7481699652362</v>
      </c>
      <c r="F107" s="113">
        <f t="shared" si="6"/>
        <v>318456528.62904763</v>
      </c>
      <c r="G107" s="115">
        <f t="shared" si="6"/>
        <v>1319784129.9453187</v>
      </c>
    </row>
    <row r="108" spans="1:9" x14ac:dyDescent="0.2">
      <c r="A108" s="442">
        <f>A104+1</f>
        <v>2024.03</v>
      </c>
      <c r="B108" s="470">
        <v>451157714.69317442</v>
      </c>
      <c r="C108" s="114">
        <v>1550988052.5040998</v>
      </c>
      <c r="D108" s="113">
        <v>0</v>
      </c>
      <c r="E108" s="114">
        <v>4033.0042870822426</v>
      </c>
      <c r="F108" s="113">
        <f t="shared" si="6"/>
        <v>451157714.69317442</v>
      </c>
      <c r="G108" s="115">
        <f t="shared" si="6"/>
        <v>1550992085.5083869</v>
      </c>
    </row>
    <row r="109" spans="1:9" x14ac:dyDescent="0.2">
      <c r="A109" s="442">
        <f>A105+1</f>
        <v>2024.04</v>
      </c>
      <c r="B109" s="470">
        <v>611253707.34322047</v>
      </c>
      <c r="C109" s="114">
        <v>1956531763.667768</v>
      </c>
      <c r="D109" s="113">
        <v>0</v>
      </c>
      <c r="E109" s="114">
        <v>4040.4469998635395</v>
      </c>
      <c r="F109" s="417">
        <f t="shared" si="6"/>
        <v>611253707.34322047</v>
      </c>
      <c r="G109" s="418">
        <f t="shared" si="6"/>
        <v>1956535804.1147678</v>
      </c>
      <c r="H109" s="419"/>
      <c r="I109" s="419"/>
    </row>
    <row r="110" spans="1:9" x14ac:dyDescent="0.2">
      <c r="A110" s="442">
        <v>2025.01</v>
      </c>
      <c r="B110" s="470" t="e">
        <v>#N/A</v>
      </c>
      <c r="C110" s="114" t="e">
        <v>#N/A</v>
      </c>
      <c r="D110" s="113" t="e">
        <v>#N/A</v>
      </c>
      <c r="E110" s="114" t="e">
        <v>#N/A</v>
      </c>
      <c r="F110" s="113" t="e">
        <f t="shared" ref="F110:F117" si="7">B110+D110</f>
        <v>#N/A</v>
      </c>
      <c r="G110" s="115" t="e">
        <f t="shared" ref="G110:G117" si="8">C110+E110</f>
        <v>#N/A</v>
      </c>
    </row>
    <row r="111" spans="1:9" x14ac:dyDescent="0.2">
      <c r="A111" s="442">
        <v>2025.02</v>
      </c>
      <c r="B111" s="470" t="e">
        <v>#N/A</v>
      </c>
      <c r="C111" s="114" t="e">
        <v>#N/A</v>
      </c>
      <c r="D111" s="113" t="e">
        <v>#N/A</v>
      </c>
      <c r="E111" s="114" t="e">
        <v>#N/A</v>
      </c>
      <c r="F111" s="113" t="e">
        <f t="shared" si="7"/>
        <v>#N/A</v>
      </c>
      <c r="G111" s="115" t="e">
        <f t="shared" si="8"/>
        <v>#N/A</v>
      </c>
    </row>
    <row r="112" spans="1:9" x14ac:dyDescent="0.2">
      <c r="A112" s="442">
        <v>2025.03</v>
      </c>
      <c r="B112" s="470" t="e">
        <v>#N/A</v>
      </c>
      <c r="C112" s="114" t="e">
        <v>#N/A</v>
      </c>
      <c r="D112" s="113" t="e">
        <v>#N/A</v>
      </c>
      <c r="E112" s="114" t="e">
        <v>#N/A</v>
      </c>
      <c r="F112" s="113" t="e">
        <f t="shared" si="7"/>
        <v>#N/A</v>
      </c>
      <c r="G112" s="115" t="e">
        <f t="shared" si="8"/>
        <v>#N/A</v>
      </c>
    </row>
    <row r="113" spans="1:7" x14ac:dyDescent="0.2">
      <c r="A113" s="442">
        <v>2025.04</v>
      </c>
      <c r="B113" s="470" t="e">
        <v>#N/A</v>
      </c>
      <c r="C113" s="114" t="e">
        <v>#N/A</v>
      </c>
      <c r="D113" s="113" t="e">
        <v>#N/A</v>
      </c>
      <c r="E113" s="114" t="e">
        <v>#N/A</v>
      </c>
      <c r="F113" s="113" t="e">
        <f t="shared" si="7"/>
        <v>#N/A</v>
      </c>
      <c r="G113" s="115" t="e">
        <f t="shared" si="8"/>
        <v>#N/A</v>
      </c>
    </row>
    <row r="114" spans="1:7" x14ac:dyDescent="0.2">
      <c r="A114" s="442">
        <f t="shared" ref="A114:A133" si="9">A110+1</f>
        <v>2026.01</v>
      </c>
      <c r="B114" s="470" t="e">
        <v>#N/A</v>
      </c>
      <c r="C114" s="114" t="e">
        <v>#N/A</v>
      </c>
      <c r="D114" s="113" t="e">
        <v>#N/A</v>
      </c>
      <c r="E114" s="114" t="e">
        <v>#N/A</v>
      </c>
      <c r="F114" s="113" t="e">
        <f t="shared" si="7"/>
        <v>#N/A</v>
      </c>
      <c r="G114" s="115" t="e">
        <f t="shared" si="8"/>
        <v>#N/A</v>
      </c>
    </row>
    <row r="115" spans="1:7" x14ac:dyDescent="0.2">
      <c r="A115" s="442">
        <f t="shared" si="9"/>
        <v>2026.02</v>
      </c>
      <c r="B115" s="470" t="e">
        <v>#N/A</v>
      </c>
      <c r="C115" s="114" t="e">
        <v>#N/A</v>
      </c>
      <c r="D115" s="113" t="e">
        <v>#N/A</v>
      </c>
      <c r="E115" s="114" t="e">
        <v>#N/A</v>
      </c>
      <c r="F115" s="113" t="e">
        <f t="shared" si="7"/>
        <v>#N/A</v>
      </c>
      <c r="G115" s="115" t="e">
        <f t="shared" si="8"/>
        <v>#N/A</v>
      </c>
    </row>
    <row r="116" spans="1:7" x14ac:dyDescent="0.2">
      <c r="A116" s="442">
        <f t="shared" si="9"/>
        <v>2026.03</v>
      </c>
      <c r="B116" s="470" t="e">
        <v>#N/A</v>
      </c>
      <c r="C116" s="114" t="e">
        <v>#N/A</v>
      </c>
      <c r="D116" s="113" t="e">
        <v>#N/A</v>
      </c>
      <c r="E116" s="114" t="e">
        <v>#N/A</v>
      </c>
      <c r="F116" s="113" t="e">
        <f t="shared" si="7"/>
        <v>#N/A</v>
      </c>
      <c r="G116" s="115" t="e">
        <f t="shared" si="8"/>
        <v>#N/A</v>
      </c>
    </row>
    <row r="117" spans="1:7" x14ac:dyDescent="0.2">
      <c r="A117" s="442">
        <f t="shared" si="9"/>
        <v>2026.04</v>
      </c>
      <c r="B117" s="470" t="e">
        <v>#N/A</v>
      </c>
      <c r="C117" s="114" t="e">
        <v>#N/A</v>
      </c>
      <c r="D117" s="113" t="e">
        <v>#N/A</v>
      </c>
      <c r="E117" s="114" t="e">
        <v>#N/A</v>
      </c>
      <c r="F117" s="113" t="e">
        <f t="shared" si="7"/>
        <v>#N/A</v>
      </c>
      <c r="G117" s="115" t="e">
        <f t="shared" si="8"/>
        <v>#N/A</v>
      </c>
    </row>
    <row r="118" spans="1:7" x14ac:dyDescent="0.2">
      <c r="A118" s="442">
        <f t="shared" si="9"/>
        <v>2027.01</v>
      </c>
      <c r="B118" s="470" t="e">
        <v>#N/A</v>
      </c>
      <c r="C118" s="114" t="e">
        <v>#N/A</v>
      </c>
      <c r="D118" s="113" t="e">
        <v>#N/A</v>
      </c>
      <c r="E118" s="114" t="e">
        <v>#N/A</v>
      </c>
      <c r="F118" s="113" t="e">
        <f t="shared" ref="F118:G121" si="10">B118+D118</f>
        <v>#N/A</v>
      </c>
      <c r="G118" s="115" t="e">
        <f t="shared" si="10"/>
        <v>#N/A</v>
      </c>
    </row>
    <row r="119" spans="1:7" x14ac:dyDescent="0.2">
      <c r="A119" s="442">
        <f t="shared" si="9"/>
        <v>2027.02</v>
      </c>
      <c r="B119" s="470" t="e">
        <v>#N/A</v>
      </c>
      <c r="C119" s="114" t="e">
        <v>#N/A</v>
      </c>
      <c r="D119" s="113" t="e">
        <v>#N/A</v>
      </c>
      <c r="E119" s="114" t="e">
        <v>#N/A</v>
      </c>
      <c r="F119" s="113" t="e">
        <f t="shared" si="10"/>
        <v>#N/A</v>
      </c>
      <c r="G119" s="115" t="e">
        <f t="shared" si="10"/>
        <v>#N/A</v>
      </c>
    </row>
    <row r="120" spans="1:7" x14ac:dyDescent="0.2">
      <c r="A120" s="442">
        <f t="shared" si="9"/>
        <v>2027.03</v>
      </c>
      <c r="B120" s="470" t="e">
        <v>#N/A</v>
      </c>
      <c r="C120" s="114" t="e">
        <v>#N/A</v>
      </c>
      <c r="D120" s="113" t="e">
        <v>#N/A</v>
      </c>
      <c r="E120" s="114" t="e">
        <v>#N/A</v>
      </c>
      <c r="F120" s="113" t="e">
        <f t="shared" si="10"/>
        <v>#N/A</v>
      </c>
      <c r="G120" s="115" t="e">
        <f t="shared" si="10"/>
        <v>#N/A</v>
      </c>
    </row>
    <row r="121" spans="1:7" x14ac:dyDescent="0.2">
      <c r="A121" s="442">
        <f t="shared" si="9"/>
        <v>2027.04</v>
      </c>
      <c r="B121" s="470" t="e">
        <v>#N/A</v>
      </c>
      <c r="C121" s="114" t="e">
        <v>#N/A</v>
      </c>
      <c r="D121" s="113" t="e">
        <v>#N/A</v>
      </c>
      <c r="E121" s="114" t="e">
        <v>#N/A</v>
      </c>
      <c r="F121" s="113" t="e">
        <f t="shared" si="10"/>
        <v>#N/A</v>
      </c>
      <c r="G121" s="115" t="e">
        <f t="shared" si="10"/>
        <v>#N/A</v>
      </c>
    </row>
    <row r="122" spans="1:7" x14ac:dyDescent="0.2">
      <c r="A122" s="442">
        <f t="shared" si="9"/>
        <v>2028.01</v>
      </c>
      <c r="B122" s="470" t="e">
        <v>#N/A</v>
      </c>
      <c r="C122" s="114" t="e">
        <v>#N/A</v>
      </c>
      <c r="D122" s="113" t="e">
        <v>#N/A</v>
      </c>
      <c r="E122" s="114" t="e">
        <v>#N/A</v>
      </c>
      <c r="F122" s="113" t="e">
        <f t="shared" ref="F122:F133" si="11">B122+D122</f>
        <v>#N/A</v>
      </c>
      <c r="G122" s="115" t="e">
        <f t="shared" ref="G122:G133" si="12">C122+E122</f>
        <v>#N/A</v>
      </c>
    </row>
    <row r="123" spans="1:7" x14ac:dyDescent="0.2">
      <c r="A123" s="442">
        <f t="shared" si="9"/>
        <v>2028.02</v>
      </c>
      <c r="B123" s="470" t="e">
        <v>#N/A</v>
      </c>
      <c r="C123" s="114" t="e">
        <v>#N/A</v>
      </c>
      <c r="D123" s="113" t="e">
        <v>#N/A</v>
      </c>
      <c r="E123" s="114" t="e">
        <v>#N/A</v>
      </c>
      <c r="F123" s="113" t="e">
        <f t="shared" si="11"/>
        <v>#N/A</v>
      </c>
      <c r="G123" s="115" t="e">
        <f t="shared" si="12"/>
        <v>#N/A</v>
      </c>
    </row>
    <row r="124" spans="1:7" x14ac:dyDescent="0.2">
      <c r="A124" s="442">
        <f t="shared" si="9"/>
        <v>2028.03</v>
      </c>
      <c r="B124" s="470" t="e">
        <v>#N/A</v>
      </c>
      <c r="C124" s="114" t="e">
        <v>#N/A</v>
      </c>
      <c r="D124" s="113" t="e">
        <v>#N/A</v>
      </c>
      <c r="E124" s="114" t="e">
        <v>#N/A</v>
      </c>
      <c r="F124" s="113" t="e">
        <f t="shared" si="11"/>
        <v>#N/A</v>
      </c>
      <c r="G124" s="115" t="e">
        <f t="shared" si="12"/>
        <v>#N/A</v>
      </c>
    </row>
    <row r="125" spans="1:7" x14ac:dyDescent="0.2">
      <c r="A125" s="442">
        <f t="shared" si="9"/>
        <v>2028.04</v>
      </c>
      <c r="B125" s="470" t="e">
        <v>#N/A</v>
      </c>
      <c r="C125" s="114" t="e">
        <v>#N/A</v>
      </c>
      <c r="D125" s="113" t="e">
        <v>#N/A</v>
      </c>
      <c r="E125" s="114" t="e">
        <v>#N/A</v>
      </c>
      <c r="F125" s="113" t="e">
        <f t="shared" si="11"/>
        <v>#N/A</v>
      </c>
      <c r="G125" s="115" t="e">
        <f t="shared" si="12"/>
        <v>#N/A</v>
      </c>
    </row>
    <row r="126" spans="1:7" x14ac:dyDescent="0.2">
      <c r="A126" s="442">
        <f t="shared" si="9"/>
        <v>2029.01</v>
      </c>
      <c r="B126" s="470" t="e">
        <v>#N/A</v>
      </c>
      <c r="C126" s="114" t="e">
        <v>#N/A</v>
      </c>
      <c r="D126" s="113" t="e">
        <v>#N/A</v>
      </c>
      <c r="E126" s="114" t="e">
        <v>#N/A</v>
      </c>
      <c r="F126" s="113" t="e">
        <f t="shared" si="11"/>
        <v>#N/A</v>
      </c>
      <c r="G126" s="115" t="e">
        <f t="shared" si="12"/>
        <v>#N/A</v>
      </c>
    </row>
    <row r="127" spans="1:7" x14ac:dyDescent="0.2">
      <c r="A127" s="442">
        <f t="shared" si="9"/>
        <v>2029.02</v>
      </c>
      <c r="B127" s="470" t="e">
        <v>#N/A</v>
      </c>
      <c r="C127" s="114" t="e">
        <v>#N/A</v>
      </c>
      <c r="D127" s="113" t="e">
        <v>#N/A</v>
      </c>
      <c r="E127" s="114" t="e">
        <v>#N/A</v>
      </c>
      <c r="F127" s="113" t="e">
        <f t="shared" si="11"/>
        <v>#N/A</v>
      </c>
      <c r="G127" s="115" t="e">
        <f t="shared" si="12"/>
        <v>#N/A</v>
      </c>
    </row>
    <row r="128" spans="1:7" x14ac:dyDescent="0.2">
      <c r="A128" s="442">
        <f t="shared" si="9"/>
        <v>2029.03</v>
      </c>
      <c r="B128" s="470" t="e">
        <v>#N/A</v>
      </c>
      <c r="C128" s="114" t="e">
        <v>#N/A</v>
      </c>
      <c r="D128" s="113" t="e">
        <v>#N/A</v>
      </c>
      <c r="E128" s="114" t="e">
        <v>#N/A</v>
      </c>
      <c r="F128" s="113" t="e">
        <f t="shared" si="11"/>
        <v>#N/A</v>
      </c>
      <c r="G128" s="115" t="e">
        <f t="shared" si="12"/>
        <v>#N/A</v>
      </c>
    </row>
    <row r="129" spans="1:7" x14ac:dyDescent="0.2">
      <c r="A129" s="442">
        <f t="shared" si="9"/>
        <v>2029.04</v>
      </c>
      <c r="B129" s="470" t="e">
        <v>#N/A</v>
      </c>
      <c r="C129" s="114" t="e">
        <v>#N/A</v>
      </c>
      <c r="D129" s="113" t="e">
        <v>#N/A</v>
      </c>
      <c r="E129" s="114" t="e">
        <v>#N/A</v>
      </c>
      <c r="F129" s="113" t="e">
        <f t="shared" si="11"/>
        <v>#N/A</v>
      </c>
      <c r="G129" s="115" t="e">
        <f t="shared" si="12"/>
        <v>#N/A</v>
      </c>
    </row>
    <row r="130" spans="1:7" x14ac:dyDescent="0.2">
      <c r="A130" s="442">
        <f t="shared" si="9"/>
        <v>2030.01</v>
      </c>
      <c r="B130" s="470" t="e">
        <v>#N/A</v>
      </c>
      <c r="C130" s="114" t="e">
        <v>#N/A</v>
      </c>
      <c r="D130" s="113" t="e">
        <v>#N/A</v>
      </c>
      <c r="E130" s="114" t="e">
        <v>#N/A</v>
      </c>
      <c r="F130" s="113" t="e">
        <f t="shared" si="11"/>
        <v>#N/A</v>
      </c>
      <c r="G130" s="115" t="e">
        <f t="shared" si="12"/>
        <v>#N/A</v>
      </c>
    </row>
    <row r="131" spans="1:7" x14ac:dyDescent="0.2">
      <c r="A131" s="442">
        <f t="shared" si="9"/>
        <v>2030.02</v>
      </c>
      <c r="B131" s="470" t="e">
        <v>#N/A</v>
      </c>
      <c r="C131" s="114" t="e">
        <v>#N/A</v>
      </c>
      <c r="D131" s="113" t="e">
        <v>#N/A</v>
      </c>
      <c r="E131" s="114" t="e">
        <v>#N/A</v>
      </c>
      <c r="F131" s="113" t="e">
        <f t="shared" si="11"/>
        <v>#N/A</v>
      </c>
      <c r="G131" s="115" t="e">
        <f t="shared" si="12"/>
        <v>#N/A</v>
      </c>
    </row>
    <row r="132" spans="1:7" x14ac:dyDescent="0.2">
      <c r="A132" s="442">
        <f t="shared" si="9"/>
        <v>2030.03</v>
      </c>
      <c r="B132" s="470" t="e">
        <v>#N/A</v>
      </c>
      <c r="C132" s="114" t="e">
        <v>#N/A</v>
      </c>
      <c r="D132" s="113" t="e">
        <v>#N/A</v>
      </c>
      <c r="E132" s="114" t="e">
        <v>#N/A</v>
      </c>
      <c r="F132" s="113" t="e">
        <f t="shared" si="11"/>
        <v>#N/A</v>
      </c>
      <c r="G132" s="115" t="e">
        <f t="shared" si="12"/>
        <v>#N/A</v>
      </c>
    </row>
    <row r="133" spans="1:7" ht="12" thickBot="1" x14ac:dyDescent="0.25">
      <c r="A133" s="443">
        <f t="shared" si="9"/>
        <v>2030.04</v>
      </c>
      <c r="B133" s="471" t="e">
        <v>#N/A</v>
      </c>
      <c r="C133" s="458" t="e">
        <v>#N/A</v>
      </c>
      <c r="D133" s="457" t="e">
        <v>#N/A</v>
      </c>
      <c r="E133" s="458" t="e">
        <v>#N/A</v>
      </c>
      <c r="F133" s="457" t="e">
        <f t="shared" si="11"/>
        <v>#N/A</v>
      </c>
      <c r="G133" s="459" t="e">
        <f t="shared" si="12"/>
        <v>#N/A</v>
      </c>
    </row>
    <row r="134" spans="1:7" x14ac:dyDescent="0.2">
      <c r="A134" s="76"/>
      <c r="B134" s="76"/>
      <c r="C134" s="76"/>
      <c r="D134" s="76"/>
      <c r="E134" s="76"/>
      <c r="F134" s="76"/>
      <c r="G134" s="76"/>
    </row>
    <row r="135" spans="1:7" x14ac:dyDescent="0.2">
      <c r="A135" s="76"/>
      <c r="B135" s="76"/>
      <c r="C135" s="76"/>
      <c r="D135" s="76"/>
      <c r="E135" s="76"/>
      <c r="F135" s="76"/>
      <c r="G135" s="76"/>
    </row>
    <row r="136" spans="1:7" x14ac:dyDescent="0.2">
      <c r="A136" s="76"/>
      <c r="B136" s="76"/>
      <c r="C136" s="76"/>
      <c r="D136" s="76"/>
      <c r="E136" s="76"/>
      <c r="F136" s="76"/>
      <c r="G136" s="76"/>
    </row>
    <row r="137" spans="1:7" x14ac:dyDescent="0.2">
      <c r="A137" s="76"/>
      <c r="B137" s="76"/>
      <c r="C137" s="76"/>
      <c r="D137" s="76"/>
      <c r="E137" s="76"/>
      <c r="F137" s="76"/>
      <c r="G137" s="76"/>
    </row>
    <row r="138" spans="1:7" x14ac:dyDescent="0.2">
      <c r="A138" s="76"/>
      <c r="B138" s="76"/>
      <c r="C138" s="76"/>
      <c r="D138" s="76"/>
      <c r="E138" s="76"/>
      <c r="F138" s="76"/>
      <c r="G138" s="76"/>
    </row>
    <row r="139" spans="1:7" x14ac:dyDescent="0.2">
      <c r="A139" s="76"/>
      <c r="B139" s="76"/>
      <c r="C139" s="76"/>
      <c r="D139" s="76"/>
      <c r="E139" s="76"/>
      <c r="F139" s="76"/>
      <c r="G139" s="76"/>
    </row>
    <row r="140" spans="1:7" x14ac:dyDescent="0.2">
      <c r="A140" s="76"/>
      <c r="B140" s="76"/>
      <c r="C140" s="76"/>
      <c r="D140" s="76"/>
      <c r="E140" s="76"/>
      <c r="F140" s="76"/>
      <c r="G140" s="76"/>
    </row>
    <row r="141" spans="1:7" x14ac:dyDescent="0.2">
      <c r="A141" s="76"/>
      <c r="B141" s="76"/>
      <c r="C141" s="76"/>
      <c r="D141" s="76"/>
      <c r="E141" s="76"/>
      <c r="F141" s="76"/>
      <c r="G141" s="76"/>
    </row>
    <row r="142" spans="1:7" x14ac:dyDescent="0.2">
      <c r="A142" s="76"/>
      <c r="B142" s="76"/>
      <c r="C142" s="76"/>
      <c r="D142" s="76"/>
      <c r="E142" s="76"/>
      <c r="F142" s="76"/>
      <c r="G142" s="76"/>
    </row>
    <row r="143" spans="1:7" x14ac:dyDescent="0.2">
      <c r="A143" s="76"/>
      <c r="B143" s="76"/>
      <c r="C143" s="76"/>
      <c r="D143" s="76"/>
      <c r="E143" s="76"/>
      <c r="F143" s="76"/>
      <c r="G143" s="76"/>
    </row>
    <row r="144" spans="1:7" x14ac:dyDescent="0.2">
      <c r="A144" s="76"/>
      <c r="B144" s="76"/>
      <c r="C144" s="76"/>
      <c r="D144" s="76"/>
      <c r="E144" s="76"/>
      <c r="F144" s="76"/>
      <c r="G144" s="76"/>
    </row>
    <row r="145" s="76" customFormat="1" x14ac:dyDescent="0.2"/>
    <row r="146" s="76" customFormat="1" x14ac:dyDescent="0.2"/>
    <row r="147" s="76" customFormat="1" x14ac:dyDescent="0.2"/>
    <row r="148" s="76" customFormat="1" x14ac:dyDescent="0.2"/>
    <row r="149" s="76" customFormat="1" x14ac:dyDescent="0.2"/>
    <row r="150" s="76" customFormat="1" x14ac:dyDescent="0.2"/>
    <row r="151" s="76" customFormat="1" x14ac:dyDescent="0.2"/>
    <row r="152" s="76" customFormat="1" x14ac:dyDescent="0.2"/>
    <row r="153" s="76" customFormat="1" x14ac:dyDescent="0.2"/>
    <row r="154" s="76" customFormat="1" x14ac:dyDescent="0.2"/>
    <row r="155" s="76" customFormat="1" x14ac:dyDescent="0.2"/>
    <row r="156" s="76" customFormat="1" x14ac:dyDescent="0.2"/>
    <row r="157" s="76" customFormat="1" x14ac:dyDescent="0.2"/>
    <row r="158" s="76" customFormat="1" x14ac:dyDescent="0.2"/>
    <row r="159" s="76" customFormat="1" x14ac:dyDescent="0.2"/>
    <row r="160" s="76" customFormat="1" x14ac:dyDescent="0.2"/>
    <row r="161" s="76" customFormat="1" x14ac:dyDescent="0.2"/>
    <row r="162" s="76" customFormat="1" x14ac:dyDescent="0.2"/>
    <row r="163" s="76" customFormat="1" x14ac:dyDescent="0.2"/>
    <row r="164" s="76" customFormat="1" x14ac:dyDescent="0.2"/>
    <row r="165" s="76" customFormat="1" x14ac:dyDescent="0.2"/>
    <row r="166" s="76" customFormat="1" x14ac:dyDescent="0.2"/>
    <row r="167" s="76" customFormat="1" x14ac:dyDescent="0.2"/>
    <row r="168" s="76" customFormat="1" x14ac:dyDescent="0.2"/>
    <row r="169" s="76" customFormat="1" x14ac:dyDescent="0.2"/>
    <row r="170" s="76" customFormat="1" x14ac:dyDescent="0.2"/>
    <row r="171" s="76" customFormat="1" x14ac:dyDescent="0.2"/>
    <row r="172" s="76" customFormat="1" x14ac:dyDescent="0.2"/>
    <row r="173" s="76" customFormat="1" x14ac:dyDescent="0.2"/>
    <row r="174" s="76" customFormat="1" x14ac:dyDescent="0.2"/>
    <row r="175" s="76" customFormat="1" x14ac:dyDescent="0.2"/>
    <row r="176" s="76" customFormat="1" x14ac:dyDescent="0.2"/>
    <row r="177" s="76" customFormat="1" x14ac:dyDescent="0.2"/>
    <row r="178" s="76" customFormat="1" x14ac:dyDescent="0.2"/>
    <row r="179" s="76" customFormat="1" x14ac:dyDescent="0.2"/>
    <row r="180" s="76" customFormat="1" x14ac:dyDescent="0.2"/>
    <row r="181" s="76" customFormat="1" x14ac:dyDescent="0.2"/>
    <row r="182" s="76" customFormat="1" x14ac:dyDescent="0.2"/>
    <row r="183" s="76" customFormat="1" x14ac:dyDescent="0.2"/>
    <row r="184" s="76" customFormat="1" x14ac:dyDescent="0.2"/>
    <row r="185" s="76" customFormat="1" x14ac:dyDescent="0.2"/>
    <row r="186" s="76" customFormat="1" x14ac:dyDescent="0.2"/>
    <row r="187" s="76" customFormat="1" x14ac:dyDescent="0.2"/>
    <row r="188" s="76" customFormat="1" x14ac:dyDescent="0.2"/>
    <row r="189" s="76" customFormat="1" x14ac:dyDescent="0.2"/>
    <row r="190" s="76" customFormat="1" x14ac:dyDescent="0.2"/>
    <row r="191" s="76" customFormat="1" x14ac:dyDescent="0.2"/>
    <row r="192" s="76" customFormat="1" x14ac:dyDescent="0.2"/>
    <row r="193" s="76" customFormat="1" x14ac:dyDescent="0.2"/>
    <row r="194" s="76" customFormat="1" x14ac:dyDescent="0.2"/>
    <row r="195" s="76" customFormat="1" x14ac:dyDescent="0.2"/>
    <row r="196" s="76" customFormat="1" x14ac:dyDescent="0.2"/>
    <row r="197" s="76" customFormat="1" x14ac:dyDescent="0.2"/>
    <row r="198" s="76" customFormat="1" x14ac:dyDescent="0.2"/>
    <row r="199" s="76" customFormat="1" x14ac:dyDescent="0.2"/>
    <row r="200" s="76" customFormat="1" x14ac:dyDescent="0.2"/>
    <row r="201" s="76" customFormat="1" x14ac:dyDescent="0.2"/>
    <row r="202" s="76" customFormat="1" x14ac:dyDescent="0.2"/>
    <row r="203" s="76" customFormat="1" x14ac:dyDescent="0.2"/>
    <row r="204" s="76" customFormat="1" x14ac:dyDescent="0.2"/>
    <row r="205" s="76" customFormat="1" x14ac:dyDescent="0.2"/>
    <row r="206" s="76" customFormat="1" x14ac:dyDescent="0.2"/>
    <row r="207" s="76" customFormat="1" x14ac:dyDescent="0.2"/>
    <row r="208" s="76" customFormat="1" x14ac:dyDescent="0.2"/>
    <row r="209" s="76" customFormat="1" x14ac:dyDescent="0.2"/>
    <row r="210" s="76" customFormat="1" x14ac:dyDescent="0.2"/>
    <row r="211" s="76" customFormat="1" x14ac:dyDescent="0.2"/>
    <row r="212" s="76" customFormat="1" x14ac:dyDescent="0.2"/>
    <row r="213" s="76" customFormat="1" x14ac:dyDescent="0.2"/>
    <row r="214" s="76" customFormat="1" x14ac:dyDescent="0.2"/>
    <row r="215" s="76" customFormat="1" x14ac:dyDescent="0.2"/>
    <row r="216" s="76" customFormat="1" x14ac:dyDescent="0.2"/>
    <row r="217" s="76" customFormat="1" x14ac:dyDescent="0.2"/>
    <row r="218" s="76" customFormat="1" x14ac:dyDescent="0.2"/>
    <row r="219" s="76" customFormat="1" x14ac:dyDescent="0.2"/>
    <row r="220" s="76" customFormat="1" x14ac:dyDescent="0.2"/>
    <row r="221" s="76" customFormat="1" x14ac:dyDescent="0.2"/>
    <row r="222" s="76" customFormat="1" x14ac:dyDescent="0.2"/>
    <row r="223" s="76" customFormat="1" x14ac:dyDescent="0.2"/>
    <row r="224" s="76" customFormat="1" x14ac:dyDescent="0.2"/>
    <row r="225" s="76" customFormat="1" x14ac:dyDescent="0.2"/>
    <row r="226" s="76" customFormat="1" x14ac:dyDescent="0.2"/>
    <row r="227" s="76" customFormat="1" x14ac:dyDescent="0.2"/>
    <row r="228" s="76" customFormat="1" x14ac:dyDescent="0.2"/>
    <row r="229" s="76" customFormat="1" x14ac:dyDescent="0.2"/>
    <row r="230" s="76" customFormat="1" x14ac:dyDescent="0.2"/>
    <row r="231" s="76" customFormat="1" x14ac:dyDescent="0.2"/>
    <row r="232" s="76" customFormat="1" x14ac:dyDescent="0.2"/>
    <row r="233" s="76" customFormat="1" x14ac:dyDescent="0.2"/>
    <row r="234" s="76" customFormat="1" x14ac:dyDescent="0.2"/>
    <row r="235" s="76" customFormat="1" x14ac:dyDescent="0.2"/>
    <row r="236" s="76" customFormat="1" x14ac:dyDescent="0.2"/>
    <row r="237" s="76" customFormat="1" x14ac:dyDescent="0.2"/>
    <row r="238" s="76" customFormat="1" x14ac:dyDescent="0.2"/>
    <row r="239" s="76" customFormat="1" x14ac:dyDescent="0.2"/>
    <row r="240" s="76" customFormat="1" x14ac:dyDescent="0.2"/>
    <row r="241" s="76" customFormat="1" x14ac:dyDescent="0.2"/>
    <row r="242" s="76" customFormat="1" x14ac:dyDescent="0.2"/>
    <row r="243" s="76" customFormat="1" x14ac:dyDescent="0.2"/>
    <row r="244" s="76" customFormat="1" x14ac:dyDescent="0.2"/>
    <row r="245" s="76" customFormat="1" x14ac:dyDescent="0.2"/>
    <row r="246" s="76" customFormat="1" x14ac:dyDescent="0.2"/>
    <row r="247" s="76" customFormat="1" x14ac:dyDescent="0.2"/>
    <row r="248" s="76" customFormat="1" x14ac:dyDescent="0.2"/>
    <row r="249" s="76" customFormat="1" x14ac:dyDescent="0.2"/>
    <row r="250" s="76" customFormat="1" x14ac:dyDescent="0.2"/>
    <row r="251" s="76" customFormat="1" x14ac:dyDescent="0.2"/>
    <row r="252" s="76" customFormat="1" x14ac:dyDescent="0.2"/>
    <row r="253" s="76" customFormat="1" x14ac:dyDescent="0.2"/>
    <row r="254" s="76" customFormat="1" x14ac:dyDescent="0.2"/>
    <row r="255" s="76" customFormat="1" x14ac:dyDescent="0.2"/>
    <row r="256" s="76" customFormat="1" x14ac:dyDescent="0.2"/>
    <row r="257" s="76" customFormat="1" x14ac:dyDescent="0.2"/>
    <row r="258" s="76" customFormat="1" x14ac:dyDescent="0.2"/>
    <row r="259" s="76" customFormat="1" x14ac:dyDescent="0.2"/>
    <row r="260" s="76" customFormat="1" x14ac:dyDescent="0.2"/>
    <row r="261" s="76" customFormat="1" x14ac:dyDescent="0.2"/>
    <row r="262" s="76" customFormat="1" x14ac:dyDescent="0.2"/>
    <row r="263" s="76" customFormat="1" x14ac:dyDescent="0.2"/>
    <row r="264" s="76" customFormat="1" x14ac:dyDescent="0.2"/>
    <row r="265" s="76" customFormat="1" x14ac:dyDescent="0.2"/>
    <row r="266" s="76" customFormat="1" x14ac:dyDescent="0.2"/>
    <row r="267" s="76" customFormat="1" x14ac:dyDescent="0.2"/>
    <row r="268" s="76" customFormat="1" x14ac:dyDescent="0.2"/>
    <row r="269" s="76" customFormat="1" x14ac:dyDescent="0.2"/>
    <row r="270" s="76" customFormat="1" x14ac:dyDescent="0.2"/>
    <row r="271" s="76" customFormat="1" x14ac:dyDescent="0.2"/>
    <row r="272" s="76" customFormat="1" x14ac:dyDescent="0.2"/>
    <row r="273" s="76" customFormat="1" x14ac:dyDescent="0.2"/>
    <row r="274" s="76" customFormat="1" x14ac:dyDescent="0.2"/>
    <row r="275" s="76" customFormat="1" x14ac:dyDescent="0.2"/>
    <row r="276" s="76" customFormat="1" x14ac:dyDescent="0.2"/>
    <row r="277" s="76" customFormat="1" x14ac:dyDescent="0.2"/>
    <row r="278" s="76" customFormat="1" x14ac:dyDescent="0.2"/>
    <row r="279" s="76" customFormat="1" x14ac:dyDescent="0.2"/>
    <row r="280" s="76" customFormat="1" x14ac:dyDescent="0.2"/>
    <row r="281" s="76" customFormat="1" x14ac:dyDescent="0.2"/>
    <row r="282" s="76" customFormat="1" x14ac:dyDescent="0.2"/>
    <row r="283" s="76" customFormat="1" x14ac:dyDescent="0.2"/>
    <row r="284" s="76" customFormat="1" x14ac:dyDescent="0.2"/>
    <row r="285" s="76" customFormat="1" x14ac:dyDescent="0.2"/>
  </sheetData>
  <hyperlinks>
    <hyperlink ref="A4" location="INDICE!A13" display="VOLVER AL INDICE" xr:uid="{D2C08E00-2C3E-4304-88ED-0B8E4B98A800}"/>
    <hyperlink ref="A5" location="INDICE!A8" display="VOLVER AL INDICE" xr:uid="{1BB197BC-3F1D-41D2-BA88-A978C718BE6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1000"/>
  <sheetViews>
    <sheetView zoomScale="130" zoomScaleNormal="130" workbookViewId="0">
      <pane xSplit="1" ySplit="9" topLeftCell="B16" activePane="bottomRight" state="frozen"/>
      <selection pane="topRight" activeCell="B1" sqref="B1"/>
      <selection pane="bottomLeft" activeCell="A10" sqref="A10"/>
      <selection pane="bottomRight" activeCell="C36" sqref="C36"/>
    </sheetView>
  </sheetViews>
  <sheetFormatPr baseColWidth="10" defaultColWidth="14.42578125" defaultRowHeight="15" customHeight="1" x14ac:dyDescent="0.2"/>
  <cols>
    <col min="1" max="1" width="9.85546875" style="81" customWidth="1"/>
    <col min="2" max="11" width="12.5703125" style="81" customWidth="1"/>
    <col min="12" max="14" width="10.85546875" style="81" customWidth="1"/>
    <col min="15" max="27" width="11.42578125" style="81" customWidth="1"/>
    <col min="28" max="16384" width="14.42578125" style="81"/>
  </cols>
  <sheetData>
    <row r="1" spans="1:27" ht="3" customHeight="1" x14ac:dyDescent="0.2">
      <c r="A1" s="436"/>
      <c r="B1" s="152"/>
      <c r="C1" s="35"/>
      <c r="D1" s="35"/>
      <c r="E1" s="35"/>
      <c r="F1" s="152"/>
      <c r="G1" s="35"/>
      <c r="H1" s="35"/>
      <c r="I1" s="35"/>
      <c r="J1" s="35"/>
      <c r="K1" s="36"/>
      <c r="L1" s="80"/>
      <c r="M1" s="80"/>
      <c r="N1" s="80"/>
      <c r="O1" s="80"/>
      <c r="P1" s="80"/>
      <c r="Q1" s="80"/>
      <c r="R1" s="80"/>
      <c r="S1" s="80"/>
      <c r="T1" s="80"/>
      <c r="U1" s="80"/>
      <c r="V1" s="80"/>
      <c r="W1" s="80"/>
      <c r="X1" s="80"/>
      <c r="Y1" s="80"/>
      <c r="Z1" s="80"/>
      <c r="AA1" s="80"/>
    </row>
    <row r="2" spans="1:27" ht="11.25" customHeight="1" x14ac:dyDescent="0.2">
      <c r="A2" s="488" t="s">
        <v>13</v>
      </c>
      <c r="B2" s="450" t="s">
        <v>98</v>
      </c>
      <c r="C2" s="184"/>
      <c r="D2" s="184"/>
      <c r="E2" s="184"/>
      <c r="F2" s="199"/>
      <c r="G2" s="184"/>
      <c r="H2" s="184"/>
      <c r="I2" s="184"/>
      <c r="J2" s="184"/>
      <c r="K2" s="185"/>
      <c r="L2" s="80"/>
      <c r="M2" s="80"/>
      <c r="N2" s="80"/>
      <c r="O2" s="80"/>
      <c r="P2" s="80"/>
      <c r="Q2" s="80"/>
      <c r="R2" s="80"/>
      <c r="S2" s="80"/>
      <c r="T2" s="80"/>
      <c r="U2" s="80"/>
      <c r="V2" s="80"/>
      <c r="W2" s="80"/>
      <c r="X2" s="80"/>
      <c r="Y2" s="80"/>
      <c r="Z2" s="80"/>
      <c r="AA2" s="80"/>
    </row>
    <row r="3" spans="1:27" ht="11.25" customHeight="1" x14ac:dyDescent="0.2">
      <c r="A3" s="488" t="s">
        <v>14</v>
      </c>
      <c r="B3" s="450" t="s">
        <v>86</v>
      </c>
      <c r="C3" s="184"/>
      <c r="D3" s="184"/>
      <c r="E3" s="184"/>
      <c r="F3" s="199"/>
      <c r="G3" s="184"/>
      <c r="H3" s="184"/>
      <c r="I3" s="184"/>
      <c r="J3" s="184"/>
      <c r="K3" s="185"/>
      <c r="L3" s="80"/>
      <c r="M3" s="80"/>
      <c r="N3" s="80"/>
      <c r="O3" s="80"/>
      <c r="P3" s="80"/>
      <c r="Q3" s="80"/>
      <c r="R3" s="80"/>
      <c r="S3" s="80"/>
      <c r="T3" s="80"/>
      <c r="U3" s="80"/>
      <c r="V3" s="80"/>
      <c r="W3" s="80"/>
      <c r="X3" s="80"/>
      <c r="Y3" s="80"/>
      <c r="Z3" s="80"/>
      <c r="AA3" s="80"/>
    </row>
    <row r="4" spans="1:27" ht="3" customHeight="1" x14ac:dyDescent="0.2">
      <c r="A4" s="489"/>
      <c r="B4" s="152"/>
      <c r="C4" s="35"/>
      <c r="D4" s="35"/>
      <c r="E4" s="35"/>
      <c r="F4" s="152"/>
      <c r="G4" s="35"/>
      <c r="H4" s="35"/>
      <c r="I4" s="35"/>
      <c r="J4" s="35"/>
      <c r="K4" s="36"/>
      <c r="L4" s="80"/>
      <c r="M4" s="80"/>
      <c r="N4" s="80"/>
      <c r="O4" s="80"/>
      <c r="P4" s="80"/>
      <c r="Q4" s="80"/>
      <c r="R4" s="80"/>
      <c r="S4" s="80"/>
      <c r="T4" s="80"/>
      <c r="U4" s="80"/>
      <c r="V4" s="80"/>
      <c r="W4" s="80"/>
      <c r="X4" s="80"/>
      <c r="Y4" s="80"/>
      <c r="Z4" s="80"/>
      <c r="AA4" s="80"/>
    </row>
    <row r="5" spans="1:27" ht="21" customHeight="1" x14ac:dyDescent="0.2">
      <c r="A5" s="438" t="s">
        <v>84</v>
      </c>
      <c r="B5" s="90"/>
      <c r="C5" s="90"/>
      <c r="D5" s="90"/>
      <c r="E5" s="90"/>
      <c r="F5" s="90"/>
      <c r="G5" s="90"/>
      <c r="H5" s="90"/>
      <c r="I5" s="90"/>
      <c r="J5" s="90"/>
      <c r="K5" s="117"/>
      <c r="L5" s="80"/>
      <c r="M5" s="80"/>
      <c r="N5" s="80"/>
      <c r="O5" s="80"/>
      <c r="P5" s="80"/>
      <c r="Q5" s="80"/>
      <c r="R5" s="80"/>
      <c r="S5" s="80"/>
      <c r="T5" s="80"/>
      <c r="U5" s="80"/>
      <c r="V5" s="80"/>
      <c r="W5" s="80"/>
      <c r="X5" s="80"/>
      <c r="Y5" s="80"/>
      <c r="Z5" s="80"/>
      <c r="AA5" s="80"/>
    </row>
    <row r="6" spans="1:27" ht="3" customHeight="1" x14ac:dyDescent="0.2">
      <c r="A6" s="490"/>
      <c r="B6" s="271"/>
      <c r="C6" s="88"/>
      <c r="D6" s="88"/>
      <c r="E6" s="88"/>
      <c r="F6" s="271"/>
      <c r="G6" s="88"/>
      <c r="H6" s="88"/>
      <c r="I6" s="88"/>
      <c r="J6" s="88"/>
      <c r="K6" s="94"/>
      <c r="L6" s="80"/>
      <c r="M6" s="80"/>
      <c r="N6" s="80"/>
      <c r="O6" s="80"/>
      <c r="P6" s="80"/>
      <c r="Q6" s="80"/>
      <c r="R6" s="80"/>
      <c r="S6" s="80"/>
      <c r="T6" s="80"/>
      <c r="U6" s="80"/>
      <c r="V6" s="80"/>
      <c r="W6" s="80"/>
      <c r="X6" s="80"/>
      <c r="Y6" s="80"/>
      <c r="Z6" s="80"/>
      <c r="AA6" s="80"/>
    </row>
    <row r="7" spans="1:27" s="205" customFormat="1" ht="21" customHeight="1" x14ac:dyDescent="0.2">
      <c r="A7" s="491" t="s">
        <v>15</v>
      </c>
      <c r="B7" s="207" t="s">
        <v>19</v>
      </c>
      <c r="C7" s="208" t="s">
        <v>19</v>
      </c>
      <c r="D7" s="208" t="s">
        <v>19</v>
      </c>
      <c r="E7" s="208" t="s">
        <v>19</v>
      </c>
      <c r="F7" s="208" t="s">
        <v>19</v>
      </c>
      <c r="G7" s="209" t="s">
        <v>19</v>
      </c>
      <c r="H7" s="203" t="s">
        <v>19</v>
      </c>
      <c r="I7" s="211" t="s">
        <v>19</v>
      </c>
      <c r="J7" s="208" t="s">
        <v>19</v>
      </c>
      <c r="K7" s="212" t="s">
        <v>19</v>
      </c>
      <c r="L7" s="204"/>
      <c r="M7" s="204"/>
      <c r="N7" s="204"/>
      <c r="O7" s="204"/>
      <c r="P7" s="204"/>
      <c r="Q7" s="204"/>
      <c r="R7" s="204"/>
      <c r="S7" s="204"/>
      <c r="T7" s="204"/>
      <c r="U7" s="204"/>
      <c r="V7" s="204"/>
      <c r="W7" s="204"/>
      <c r="X7" s="204"/>
      <c r="Y7" s="204"/>
      <c r="Z7" s="204"/>
      <c r="AA7" s="204"/>
    </row>
    <row r="8" spans="1:27" s="205" customFormat="1" ht="21" customHeight="1" x14ac:dyDescent="0.2">
      <c r="A8" s="492"/>
      <c r="B8" s="210" t="s">
        <v>30</v>
      </c>
      <c r="C8" s="190"/>
      <c r="D8" s="190"/>
      <c r="E8" s="190"/>
      <c r="F8" s="414"/>
      <c r="G8" s="191"/>
      <c r="H8" s="223"/>
      <c r="I8" s="224" t="s">
        <v>413</v>
      </c>
      <c r="J8" s="192"/>
      <c r="K8" s="193"/>
      <c r="L8" s="204"/>
      <c r="M8" s="204"/>
      <c r="N8" s="204"/>
      <c r="O8" s="204"/>
      <c r="P8" s="204"/>
      <c r="Q8" s="204"/>
      <c r="R8" s="204"/>
      <c r="S8" s="204"/>
      <c r="T8" s="204"/>
      <c r="U8" s="204"/>
      <c r="V8" s="204"/>
      <c r="W8" s="204"/>
      <c r="X8" s="204"/>
      <c r="Y8" s="204"/>
      <c r="Z8" s="204"/>
      <c r="AA8" s="204"/>
    </row>
    <row r="9" spans="1:27" s="205" customFormat="1" ht="45.75" thickBot="1" x14ac:dyDescent="0.25">
      <c r="A9" s="494" t="s">
        <v>17</v>
      </c>
      <c r="B9" s="495" t="s">
        <v>96</v>
      </c>
      <c r="C9" s="496" t="s">
        <v>97</v>
      </c>
      <c r="D9" s="496" t="s">
        <v>95</v>
      </c>
      <c r="E9" s="496" t="s">
        <v>31</v>
      </c>
      <c r="F9" s="496" t="s">
        <v>205</v>
      </c>
      <c r="G9" s="497" t="s">
        <v>94</v>
      </c>
      <c r="H9" s="498" t="s">
        <v>68</v>
      </c>
      <c r="I9" s="499" t="s">
        <v>69</v>
      </c>
      <c r="J9" s="496" t="s">
        <v>70</v>
      </c>
      <c r="K9" s="500" t="s">
        <v>93</v>
      </c>
      <c r="L9" s="204"/>
      <c r="M9" s="206"/>
      <c r="N9" s="206"/>
      <c r="O9" s="206"/>
      <c r="P9" s="206"/>
      <c r="Q9" s="206"/>
      <c r="R9" s="206"/>
      <c r="S9" s="206"/>
      <c r="T9" s="206"/>
      <c r="U9" s="206"/>
      <c r="V9" s="206"/>
      <c r="W9" s="206"/>
      <c r="X9" s="206"/>
      <c r="Y9" s="206"/>
      <c r="Z9" s="206"/>
      <c r="AA9" s="206"/>
    </row>
    <row r="10" spans="1:27" ht="11.25" x14ac:dyDescent="0.2">
      <c r="A10" s="493">
        <v>2008</v>
      </c>
      <c r="B10" s="122"/>
      <c r="C10" s="119"/>
      <c r="D10" s="119"/>
      <c r="E10" s="119"/>
      <c r="F10" s="415"/>
      <c r="G10" s="478">
        <v>28</v>
      </c>
      <c r="H10" s="248"/>
      <c r="I10" s="118"/>
      <c r="J10" s="119"/>
      <c r="K10" s="121"/>
      <c r="L10" s="80"/>
      <c r="M10" s="83"/>
      <c r="N10" s="83"/>
      <c r="O10" s="83"/>
      <c r="P10" s="83"/>
      <c r="Q10" s="83"/>
      <c r="R10" s="83"/>
      <c r="S10" s="83"/>
      <c r="T10" s="83"/>
      <c r="U10" s="83"/>
      <c r="V10" s="83"/>
      <c r="W10" s="83"/>
      <c r="X10" s="83"/>
      <c r="Y10" s="83"/>
      <c r="Z10" s="83"/>
      <c r="AA10" s="83"/>
    </row>
    <row r="11" spans="1:27" ht="12.75" customHeight="1" x14ac:dyDescent="0.2">
      <c r="A11" s="493">
        <v>2009</v>
      </c>
      <c r="B11" s="122"/>
      <c r="C11" s="119"/>
      <c r="D11" s="119"/>
      <c r="E11" s="119"/>
      <c r="F11" s="415"/>
      <c r="G11" s="476">
        <v>80</v>
      </c>
      <c r="H11" s="120"/>
      <c r="I11" s="118"/>
      <c r="J11" s="119"/>
      <c r="K11" s="121"/>
      <c r="L11" s="80"/>
      <c r="M11" s="83"/>
      <c r="N11" s="83"/>
      <c r="O11" s="83"/>
      <c r="P11" s="83"/>
      <c r="Q11" s="83"/>
      <c r="R11" s="83"/>
      <c r="S11" s="83"/>
      <c r="T11" s="83"/>
      <c r="U11" s="83"/>
      <c r="V11" s="83"/>
      <c r="W11" s="83"/>
      <c r="X11" s="83"/>
      <c r="Y11" s="83"/>
      <c r="Z11" s="83"/>
      <c r="AA11" s="83"/>
    </row>
    <row r="12" spans="1:27" ht="12.75" customHeight="1" x14ac:dyDescent="0.2">
      <c r="A12" s="493">
        <v>2010</v>
      </c>
      <c r="B12" s="122"/>
      <c r="C12" s="119"/>
      <c r="D12" s="119"/>
      <c r="E12" s="119"/>
      <c r="F12" s="415"/>
      <c r="G12" s="476">
        <v>124</v>
      </c>
      <c r="H12" s="120"/>
      <c r="I12" s="118"/>
      <c r="J12" s="119"/>
      <c r="K12" s="481">
        <v>340000</v>
      </c>
      <c r="L12" s="80"/>
      <c r="M12" s="83"/>
      <c r="N12" s="83"/>
      <c r="O12" s="83"/>
      <c r="P12" s="83"/>
      <c r="Q12" s="83"/>
      <c r="R12" s="83"/>
      <c r="S12" s="83"/>
      <c r="T12" s="83"/>
      <c r="U12" s="83"/>
      <c r="V12" s="83"/>
      <c r="W12" s="83"/>
      <c r="X12" s="83"/>
      <c r="Y12" s="83"/>
      <c r="Z12" s="83"/>
      <c r="AA12" s="83"/>
    </row>
    <row r="13" spans="1:27" ht="12.75" customHeight="1" x14ac:dyDescent="0.2">
      <c r="A13" s="815">
        <v>2011</v>
      </c>
      <c r="B13" s="123">
        <v>163</v>
      </c>
      <c r="C13" s="124">
        <v>70</v>
      </c>
      <c r="D13" s="124">
        <v>26</v>
      </c>
      <c r="E13" s="124">
        <v>30</v>
      </c>
      <c r="F13" s="415"/>
      <c r="G13" s="819">
        <v>289</v>
      </c>
      <c r="H13" s="820">
        <v>5</v>
      </c>
      <c r="I13" s="125">
        <v>494844</v>
      </c>
      <c r="J13" s="126">
        <v>61654</v>
      </c>
      <c r="K13" s="137">
        <v>556498</v>
      </c>
      <c r="L13" s="84"/>
      <c r="M13" s="127"/>
      <c r="N13" s="84"/>
      <c r="O13" s="84"/>
      <c r="P13" s="84"/>
      <c r="Q13" s="84"/>
      <c r="R13" s="84"/>
      <c r="S13" s="84"/>
      <c r="T13" s="84"/>
      <c r="U13" s="84"/>
      <c r="V13" s="84"/>
      <c r="W13" s="84"/>
      <c r="X13" s="84"/>
      <c r="Y13" s="84"/>
      <c r="Z13" s="84"/>
      <c r="AA13" s="84"/>
    </row>
    <row r="14" spans="1:27" ht="12.75" customHeight="1" x14ac:dyDescent="0.2">
      <c r="A14" s="815">
        <v>2012</v>
      </c>
      <c r="B14" s="128">
        <v>358</v>
      </c>
      <c r="C14" s="129">
        <v>22</v>
      </c>
      <c r="D14" s="129">
        <v>52</v>
      </c>
      <c r="E14" s="129">
        <v>30</v>
      </c>
      <c r="F14" s="415"/>
      <c r="G14" s="476">
        <v>462</v>
      </c>
      <c r="H14" s="130">
        <v>7</v>
      </c>
      <c r="I14" s="131">
        <v>502443</v>
      </c>
      <c r="J14" s="132">
        <v>141742</v>
      </c>
      <c r="K14" s="137">
        <v>644185</v>
      </c>
      <c r="L14" s="84"/>
      <c r="M14" s="84"/>
      <c r="N14" s="84"/>
      <c r="O14" s="84"/>
      <c r="P14" s="84"/>
      <c r="Q14" s="84"/>
      <c r="R14" s="84"/>
      <c r="S14" s="84"/>
      <c r="T14" s="84"/>
      <c r="U14" s="84"/>
      <c r="V14" s="84"/>
      <c r="W14" s="84"/>
      <c r="X14" s="84"/>
      <c r="Y14" s="84"/>
      <c r="Z14" s="84"/>
      <c r="AA14" s="84"/>
    </row>
    <row r="15" spans="1:27" ht="12.75" customHeight="1" x14ac:dyDescent="0.2">
      <c r="A15" s="815">
        <v>2013</v>
      </c>
      <c r="B15" s="128">
        <v>336</v>
      </c>
      <c r="C15" s="129">
        <v>28</v>
      </c>
      <c r="D15" s="129">
        <v>32</v>
      </c>
      <c r="E15" s="129">
        <v>40</v>
      </c>
      <c r="F15" s="415"/>
      <c r="G15" s="476">
        <v>436</v>
      </c>
      <c r="H15" s="133">
        <v>5</v>
      </c>
      <c r="I15" s="131">
        <v>491949</v>
      </c>
      <c r="J15" s="132">
        <v>5495</v>
      </c>
      <c r="K15" s="137">
        <v>497444</v>
      </c>
      <c r="L15" s="134"/>
      <c r="M15" s="84"/>
      <c r="N15" s="84"/>
      <c r="O15" s="84"/>
      <c r="P15" s="84"/>
      <c r="Q15" s="84"/>
      <c r="R15" s="84"/>
      <c r="S15" s="84"/>
      <c r="T15" s="84"/>
      <c r="U15" s="84"/>
      <c r="V15" s="84"/>
      <c r="W15" s="84"/>
      <c r="X15" s="84"/>
      <c r="Y15" s="84"/>
      <c r="Z15" s="84"/>
      <c r="AA15" s="84"/>
    </row>
    <row r="16" spans="1:27" ht="12.75" customHeight="1" x14ac:dyDescent="0.2">
      <c r="A16" s="815">
        <v>2014</v>
      </c>
      <c r="B16" s="128">
        <v>178</v>
      </c>
      <c r="C16" s="129">
        <v>86</v>
      </c>
      <c r="D16" s="129">
        <v>24</v>
      </c>
      <c r="E16" s="129">
        <v>38</v>
      </c>
      <c r="F16" s="415"/>
      <c r="G16" s="476">
        <v>326</v>
      </c>
      <c r="H16" s="133">
        <v>5</v>
      </c>
      <c r="I16" s="131">
        <v>593295</v>
      </c>
      <c r="J16" s="132">
        <v>2291</v>
      </c>
      <c r="K16" s="137">
        <v>595586</v>
      </c>
      <c r="L16" s="89"/>
      <c r="M16" s="89"/>
      <c r="N16" s="89"/>
      <c r="O16" s="84"/>
      <c r="P16" s="84"/>
      <c r="Q16" s="84"/>
      <c r="R16" s="84"/>
      <c r="S16" s="84"/>
      <c r="T16" s="84"/>
      <c r="U16" s="84"/>
      <c r="V16" s="84"/>
      <c r="W16" s="84"/>
      <c r="X16" s="84"/>
      <c r="Y16" s="84"/>
      <c r="Z16" s="84"/>
      <c r="AA16" s="84"/>
    </row>
    <row r="17" spans="1:27" ht="12.75" customHeight="1" x14ac:dyDescent="0.2">
      <c r="A17" s="815">
        <v>2015</v>
      </c>
      <c r="B17" s="128">
        <v>185</v>
      </c>
      <c r="C17" s="129">
        <v>40</v>
      </c>
      <c r="D17" s="129">
        <v>15</v>
      </c>
      <c r="E17" s="129">
        <v>30</v>
      </c>
      <c r="F17" s="415"/>
      <c r="G17" s="476">
        <v>270</v>
      </c>
      <c r="H17" s="135">
        <v>3</v>
      </c>
      <c r="I17" s="131">
        <v>396482</v>
      </c>
      <c r="J17" s="132">
        <v>4082</v>
      </c>
      <c r="K17" s="137">
        <v>400564</v>
      </c>
      <c r="L17" s="89"/>
      <c r="M17" s="89"/>
      <c r="N17" s="89"/>
      <c r="O17" s="89"/>
      <c r="P17" s="84"/>
      <c r="Q17" s="84"/>
      <c r="R17" s="84"/>
      <c r="S17" s="84"/>
      <c r="T17" s="84"/>
      <c r="U17" s="84"/>
      <c r="V17" s="84"/>
      <c r="W17" s="84"/>
      <c r="X17" s="84"/>
      <c r="Y17" s="84"/>
      <c r="Z17" s="84"/>
      <c r="AA17" s="84"/>
    </row>
    <row r="18" spans="1:27" ht="12.75" customHeight="1" x14ac:dyDescent="0.2">
      <c r="A18" s="815">
        <v>2016</v>
      </c>
      <c r="B18" s="128">
        <v>145</v>
      </c>
      <c r="C18" s="129">
        <v>49</v>
      </c>
      <c r="D18" s="129">
        <v>14</v>
      </c>
      <c r="E18" s="129">
        <v>29</v>
      </c>
      <c r="F18" s="415"/>
      <c r="G18" s="476">
        <v>237</v>
      </c>
      <c r="H18" s="135">
        <v>4</v>
      </c>
      <c r="I18" s="136" t="e">
        <v>#N/A</v>
      </c>
      <c r="J18" s="129" t="e">
        <v>#N/A</v>
      </c>
      <c r="K18" s="137">
        <v>435445</v>
      </c>
      <c r="L18" s="84"/>
      <c r="M18" s="84"/>
      <c r="N18" s="84"/>
      <c r="O18" s="84"/>
      <c r="P18" s="84"/>
      <c r="Q18" s="84"/>
      <c r="R18" s="84"/>
      <c r="S18" s="84"/>
      <c r="T18" s="84"/>
      <c r="U18" s="84"/>
      <c r="V18" s="84"/>
      <c r="W18" s="84"/>
      <c r="X18" s="84"/>
      <c r="Y18" s="84"/>
      <c r="Z18" s="84"/>
      <c r="AA18" s="84"/>
    </row>
    <row r="19" spans="1:27" ht="12.75" customHeight="1" x14ac:dyDescent="0.2">
      <c r="A19" s="815">
        <v>2017</v>
      </c>
      <c r="B19" s="128">
        <v>152</v>
      </c>
      <c r="C19" s="129">
        <v>26</v>
      </c>
      <c r="D19" s="129">
        <v>32</v>
      </c>
      <c r="E19" s="129">
        <v>24</v>
      </c>
      <c r="F19" s="415"/>
      <c r="G19" s="476">
        <v>234</v>
      </c>
      <c r="H19" s="135">
        <v>9</v>
      </c>
      <c r="I19" s="131">
        <v>411414</v>
      </c>
      <c r="J19" s="132">
        <v>1792</v>
      </c>
      <c r="K19" s="137">
        <v>413206</v>
      </c>
      <c r="L19" s="89"/>
      <c r="M19" s="84"/>
      <c r="N19" s="84"/>
      <c r="O19" s="84"/>
      <c r="P19" s="84"/>
      <c r="Q19" s="84"/>
      <c r="R19" s="84"/>
      <c r="S19" s="84"/>
      <c r="T19" s="84"/>
      <c r="U19" s="84"/>
      <c r="V19" s="84"/>
      <c r="W19" s="84"/>
      <c r="X19" s="84"/>
      <c r="Y19" s="84"/>
      <c r="Z19" s="84"/>
      <c r="AA19" s="84"/>
    </row>
    <row r="20" spans="1:27" ht="12.75" customHeight="1" x14ac:dyDescent="0.2">
      <c r="A20" s="815">
        <v>2018</v>
      </c>
      <c r="B20" s="128">
        <v>163</v>
      </c>
      <c r="C20" s="129">
        <v>32</v>
      </c>
      <c r="D20" s="129">
        <v>37</v>
      </c>
      <c r="E20" s="129">
        <v>25</v>
      </c>
      <c r="F20" s="415"/>
      <c r="G20" s="476">
        <v>257</v>
      </c>
      <c r="H20" s="135">
        <v>6</v>
      </c>
      <c r="I20" s="131">
        <v>356446</v>
      </c>
      <c r="J20" s="132">
        <v>1688</v>
      </c>
      <c r="K20" s="137">
        <v>358134</v>
      </c>
      <c r="L20" s="84"/>
      <c r="M20" s="84"/>
      <c r="N20" s="84"/>
      <c r="O20" s="84"/>
      <c r="P20" s="84"/>
      <c r="Q20" s="84"/>
      <c r="R20" s="84"/>
      <c r="S20" s="84"/>
      <c r="T20" s="84"/>
      <c r="U20" s="84"/>
      <c r="V20" s="84"/>
      <c r="W20" s="84"/>
      <c r="X20" s="84"/>
      <c r="Y20" s="84"/>
      <c r="Z20" s="84"/>
      <c r="AA20" s="84"/>
    </row>
    <row r="21" spans="1:27" ht="12.75" customHeight="1" x14ac:dyDescent="0.2">
      <c r="A21" s="815">
        <v>2019</v>
      </c>
      <c r="B21" s="485">
        <v>174</v>
      </c>
      <c r="C21" s="138">
        <v>24</v>
      </c>
      <c r="D21" s="138">
        <v>32</v>
      </c>
      <c r="E21" s="138">
        <v>16</v>
      </c>
      <c r="F21" s="415"/>
      <c r="G21" s="476">
        <v>246</v>
      </c>
      <c r="H21" s="135" t="e">
        <v>#N/A</v>
      </c>
      <c r="I21" s="131">
        <v>149637</v>
      </c>
      <c r="J21" s="132">
        <v>1205</v>
      </c>
      <c r="K21" s="137">
        <v>150842</v>
      </c>
      <c r="L21" s="84"/>
      <c r="M21" s="84"/>
      <c r="N21" s="84"/>
      <c r="O21" s="84"/>
      <c r="P21" s="84"/>
      <c r="Q21" s="84"/>
      <c r="R21" s="84"/>
      <c r="S21" s="84"/>
      <c r="T21" s="84"/>
      <c r="U21" s="84"/>
      <c r="V21" s="84"/>
      <c r="W21" s="84"/>
      <c r="X21" s="84"/>
      <c r="Y21" s="84"/>
      <c r="Z21" s="84"/>
      <c r="AA21" s="84"/>
    </row>
    <row r="22" spans="1:27" ht="12.75" customHeight="1" x14ac:dyDescent="0.2">
      <c r="A22" s="815">
        <v>2020</v>
      </c>
      <c r="B22" s="486" t="e">
        <v>#N/A</v>
      </c>
      <c r="C22" s="473" t="e">
        <v>#N/A</v>
      </c>
      <c r="D22" s="473" t="e">
        <v>#N/A</v>
      </c>
      <c r="E22" s="473" t="e">
        <v>#N/A</v>
      </c>
      <c r="F22" s="475"/>
      <c r="G22" s="477" t="e">
        <v>#N/A</v>
      </c>
      <c r="H22" s="474" t="e">
        <v>#N/A</v>
      </c>
      <c r="I22" s="472" t="e">
        <v>#N/A</v>
      </c>
      <c r="J22" s="473" t="e">
        <v>#N/A</v>
      </c>
      <c r="K22" s="479" t="e">
        <v>#N/A</v>
      </c>
      <c r="L22" s="84"/>
      <c r="M22" s="84"/>
      <c r="N22" s="84"/>
      <c r="O22" s="84"/>
      <c r="P22" s="84"/>
      <c r="Q22" s="84"/>
      <c r="R22" s="84"/>
      <c r="S22" s="84"/>
      <c r="T22" s="84"/>
      <c r="U22" s="84"/>
      <c r="V22" s="84"/>
      <c r="W22" s="84"/>
      <c r="X22" s="84"/>
      <c r="Y22" s="84"/>
      <c r="Z22" s="84"/>
      <c r="AA22" s="84"/>
    </row>
    <row r="23" spans="1:27" ht="12.75" customHeight="1" x14ac:dyDescent="0.2">
      <c r="A23" s="815">
        <v>2021</v>
      </c>
      <c r="B23" s="128">
        <v>77</v>
      </c>
      <c r="C23" s="129">
        <v>0</v>
      </c>
      <c r="D23" s="129">
        <v>6</v>
      </c>
      <c r="E23" s="129">
        <v>1</v>
      </c>
      <c r="F23" s="415"/>
      <c r="G23" s="476">
        <v>84</v>
      </c>
      <c r="H23" s="474" t="e">
        <v>#N/A</v>
      </c>
      <c r="I23" s="472" t="e">
        <v>#N/A</v>
      </c>
      <c r="J23" s="473" t="e">
        <v>#N/A</v>
      </c>
      <c r="K23" s="137">
        <v>20725</v>
      </c>
      <c r="L23" s="34"/>
      <c r="M23" s="34"/>
      <c r="N23" s="34"/>
      <c r="O23" s="34"/>
      <c r="P23" s="34"/>
      <c r="Q23" s="34"/>
      <c r="R23" s="34"/>
      <c r="S23" s="34"/>
      <c r="T23" s="34"/>
      <c r="U23" s="34"/>
      <c r="V23" s="34"/>
      <c r="W23" s="34"/>
      <c r="X23" s="34"/>
      <c r="Y23" s="34"/>
      <c r="Z23" s="34"/>
      <c r="AA23" s="34"/>
    </row>
    <row r="24" spans="1:27" ht="12.75" customHeight="1" x14ac:dyDescent="0.2">
      <c r="A24" s="815">
        <v>2022</v>
      </c>
      <c r="B24" s="128">
        <v>80</v>
      </c>
      <c r="C24" s="129">
        <v>7</v>
      </c>
      <c r="D24" s="129">
        <v>19</v>
      </c>
      <c r="E24" s="129">
        <v>5</v>
      </c>
      <c r="F24" s="415"/>
      <c r="G24" s="476">
        <v>111</v>
      </c>
      <c r="H24" s="135">
        <v>2</v>
      </c>
      <c r="I24" s="131">
        <v>277195</v>
      </c>
      <c r="J24" s="132">
        <v>855</v>
      </c>
      <c r="K24" s="137">
        <v>278050</v>
      </c>
      <c r="L24" s="84"/>
      <c r="M24" s="84"/>
      <c r="N24" s="84"/>
      <c r="O24" s="84"/>
      <c r="P24" s="84"/>
      <c r="Q24" s="84"/>
      <c r="R24" s="84"/>
      <c r="S24" s="84"/>
      <c r="T24" s="84"/>
      <c r="U24" s="84"/>
      <c r="V24" s="84"/>
      <c r="W24" s="84"/>
      <c r="X24" s="84"/>
      <c r="Y24" s="84"/>
      <c r="Z24" s="84"/>
      <c r="AA24" s="84"/>
    </row>
    <row r="25" spans="1:27" ht="12.75" customHeight="1" x14ac:dyDescent="0.2">
      <c r="A25" s="815">
        <v>2023</v>
      </c>
      <c r="B25" s="128">
        <v>107</v>
      </c>
      <c r="C25" s="129">
        <v>22</v>
      </c>
      <c r="D25" s="129">
        <v>28</v>
      </c>
      <c r="E25" s="129">
        <v>15</v>
      </c>
      <c r="F25" s="415"/>
      <c r="G25" s="476">
        <v>172</v>
      </c>
      <c r="H25" s="135">
        <v>3</v>
      </c>
      <c r="I25" s="136">
        <v>115370</v>
      </c>
      <c r="J25" s="129">
        <v>2835</v>
      </c>
      <c r="K25" s="480">
        <v>118205</v>
      </c>
      <c r="L25" s="39"/>
      <c r="M25" s="39"/>
      <c r="N25" s="39"/>
      <c r="O25" s="39"/>
      <c r="P25" s="34"/>
      <c r="Q25" s="34"/>
      <c r="R25" s="34"/>
      <c r="S25" s="34"/>
      <c r="T25" s="34"/>
      <c r="U25" s="34"/>
      <c r="V25" s="34"/>
      <c r="W25" s="34"/>
      <c r="X25" s="34"/>
      <c r="Y25" s="34"/>
      <c r="Z25" s="34"/>
      <c r="AA25" s="34"/>
    </row>
    <row r="26" spans="1:27" ht="12.75" customHeight="1" x14ac:dyDescent="0.2">
      <c r="A26" s="815">
        <v>2024</v>
      </c>
      <c r="B26" s="128">
        <v>85</v>
      </c>
      <c r="C26" s="129" t="e">
        <v>#N/A</v>
      </c>
      <c r="D26" s="129">
        <v>35</v>
      </c>
      <c r="E26" s="129">
        <v>21</v>
      </c>
      <c r="F26" s="416">
        <v>24</v>
      </c>
      <c r="G26" s="476">
        <v>165</v>
      </c>
      <c r="H26" s="135">
        <v>2</v>
      </c>
      <c r="I26" s="136">
        <v>168340</v>
      </c>
      <c r="J26" s="129">
        <v>10825</v>
      </c>
      <c r="K26" s="480">
        <v>179165</v>
      </c>
      <c r="L26" s="39"/>
      <c r="M26" s="39"/>
      <c r="N26" s="39"/>
      <c r="O26" s="39"/>
      <c r="P26" s="34"/>
      <c r="Q26" s="34"/>
      <c r="R26" s="34"/>
      <c r="S26" s="34"/>
      <c r="T26" s="34"/>
      <c r="U26" s="34"/>
      <c r="V26" s="34"/>
      <c r="W26" s="34"/>
      <c r="X26" s="34"/>
      <c r="Y26" s="34"/>
      <c r="Z26" s="34"/>
      <c r="AA26" s="34"/>
    </row>
    <row r="27" spans="1:27" ht="12.75" customHeight="1" x14ac:dyDescent="0.2">
      <c r="A27" s="815">
        <v>2025</v>
      </c>
      <c r="B27" s="128">
        <v>81</v>
      </c>
      <c r="C27" s="129" t="e">
        <v>#N/A</v>
      </c>
      <c r="D27" s="129">
        <v>23</v>
      </c>
      <c r="E27" s="129">
        <v>30</v>
      </c>
      <c r="F27" s="129">
        <v>27</v>
      </c>
      <c r="G27" s="476">
        <v>161</v>
      </c>
      <c r="H27" s="135">
        <v>1</v>
      </c>
      <c r="I27" s="136">
        <v>116160</v>
      </c>
      <c r="J27" s="129">
        <v>8465</v>
      </c>
      <c r="K27" s="480">
        <v>124625</v>
      </c>
      <c r="L27" s="34"/>
      <c r="M27" s="34"/>
      <c r="N27" s="34"/>
      <c r="O27" s="34"/>
      <c r="P27" s="34"/>
      <c r="Q27" s="34"/>
      <c r="R27" s="34"/>
      <c r="S27" s="34"/>
      <c r="T27" s="34"/>
      <c r="U27" s="34"/>
      <c r="V27" s="34"/>
      <c r="W27" s="34"/>
      <c r="X27" s="34"/>
      <c r="Y27" s="34"/>
      <c r="Z27" s="34"/>
      <c r="AA27" s="34"/>
    </row>
    <row r="28" spans="1:27" ht="12.75" customHeight="1" x14ac:dyDescent="0.2">
      <c r="A28" s="815">
        <v>2026</v>
      </c>
      <c r="B28" s="128" t="e">
        <v>#N/A</v>
      </c>
      <c r="C28" s="129" t="e">
        <v>#N/A</v>
      </c>
      <c r="D28" s="129" t="e">
        <v>#N/A</v>
      </c>
      <c r="E28" s="129" t="e">
        <v>#N/A</v>
      </c>
      <c r="F28" s="129" t="e">
        <v>#N/A</v>
      </c>
      <c r="G28" s="476" t="e">
        <v>#N/A</v>
      </c>
      <c r="H28" s="135" t="e">
        <v>#N/A</v>
      </c>
      <c r="I28" s="136" t="e">
        <v>#N/A</v>
      </c>
      <c r="J28" s="129" t="e">
        <v>#N/A</v>
      </c>
      <c r="K28" s="480" t="e">
        <v>#N/A</v>
      </c>
      <c r="L28" s="34"/>
      <c r="M28" s="34"/>
      <c r="N28" s="34"/>
      <c r="O28" s="34"/>
      <c r="P28" s="34"/>
      <c r="Q28" s="34"/>
      <c r="R28" s="34"/>
      <c r="S28" s="34"/>
      <c r="T28" s="34"/>
      <c r="U28" s="34"/>
      <c r="V28" s="34"/>
      <c r="W28" s="34"/>
      <c r="X28" s="34"/>
      <c r="Y28" s="34"/>
      <c r="Z28" s="34"/>
      <c r="AA28" s="34"/>
    </row>
    <row r="29" spans="1:27" ht="12.75" customHeight="1" x14ac:dyDescent="0.2">
      <c r="A29" s="815">
        <v>2027</v>
      </c>
      <c r="B29" s="128" t="e">
        <v>#N/A</v>
      </c>
      <c r="C29" s="129" t="e">
        <v>#N/A</v>
      </c>
      <c r="D29" s="129" t="e">
        <v>#N/A</v>
      </c>
      <c r="E29" s="129" t="e">
        <v>#N/A</v>
      </c>
      <c r="F29" s="129" t="e">
        <v>#N/A</v>
      </c>
      <c r="G29" s="476" t="e">
        <v>#N/A</v>
      </c>
      <c r="H29" s="135" t="e">
        <v>#N/A</v>
      </c>
      <c r="I29" s="136" t="e">
        <v>#N/A</v>
      </c>
      <c r="J29" s="129" t="e">
        <v>#N/A</v>
      </c>
      <c r="K29" s="480" t="e">
        <v>#N/A</v>
      </c>
      <c r="L29" s="34"/>
      <c r="M29" s="34"/>
      <c r="N29" s="34"/>
      <c r="O29" s="34"/>
      <c r="P29" s="34"/>
      <c r="Q29" s="34"/>
      <c r="R29" s="34"/>
      <c r="S29" s="34"/>
      <c r="T29" s="34"/>
      <c r="U29" s="34"/>
      <c r="V29" s="34"/>
      <c r="W29" s="34"/>
      <c r="X29" s="34"/>
      <c r="Y29" s="34"/>
      <c r="Z29" s="34"/>
      <c r="AA29" s="34"/>
    </row>
    <row r="30" spans="1:27" ht="12.75" customHeight="1" x14ac:dyDescent="0.2">
      <c r="A30" s="815">
        <v>2028</v>
      </c>
      <c r="B30" s="128" t="e">
        <v>#N/A</v>
      </c>
      <c r="C30" s="129" t="e">
        <v>#N/A</v>
      </c>
      <c r="D30" s="129" t="e">
        <v>#N/A</v>
      </c>
      <c r="E30" s="129" t="e">
        <v>#N/A</v>
      </c>
      <c r="F30" s="129" t="e">
        <v>#N/A</v>
      </c>
      <c r="G30" s="476" t="e">
        <v>#N/A</v>
      </c>
      <c r="H30" s="135" t="e">
        <v>#N/A</v>
      </c>
      <c r="I30" s="136" t="e">
        <v>#N/A</v>
      </c>
      <c r="J30" s="129" t="e">
        <v>#N/A</v>
      </c>
      <c r="K30" s="480" t="e">
        <v>#N/A</v>
      </c>
      <c r="L30" s="34"/>
      <c r="M30" s="34"/>
      <c r="N30" s="34"/>
      <c r="O30" s="34"/>
      <c r="P30" s="34"/>
      <c r="Q30" s="34"/>
      <c r="R30" s="34"/>
      <c r="S30" s="34"/>
      <c r="T30" s="34"/>
      <c r="U30" s="34"/>
      <c r="V30" s="34"/>
      <c r="W30" s="34"/>
      <c r="X30" s="34"/>
      <c r="Y30" s="34"/>
      <c r="Z30" s="34"/>
      <c r="AA30" s="34"/>
    </row>
    <row r="31" spans="1:27" ht="12.75" customHeight="1" x14ac:dyDescent="0.2">
      <c r="A31" s="815">
        <v>2029</v>
      </c>
      <c r="B31" s="128" t="e">
        <v>#N/A</v>
      </c>
      <c r="C31" s="129" t="e">
        <v>#N/A</v>
      </c>
      <c r="D31" s="129" t="e">
        <v>#N/A</v>
      </c>
      <c r="E31" s="129" t="e">
        <v>#N/A</v>
      </c>
      <c r="F31" s="129" t="e">
        <v>#N/A</v>
      </c>
      <c r="G31" s="476" t="e">
        <v>#N/A</v>
      </c>
      <c r="H31" s="135" t="e">
        <v>#N/A</v>
      </c>
      <c r="I31" s="136" t="e">
        <v>#N/A</v>
      </c>
      <c r="J31" s="129" t="e">
        <v>#N/A</v>
      </c>
      <c r="K31" s="480" t="e">
        <v>#N/A</v>
      </c>
      <c r="L31" s="34"/>
      <c r="M31" s="34"/>
      <c r="N31" s="34"/>
      <c r="O31" s="34"/>
      <c r="P31" s="34"/>
      <c r="Q31" s="34"/>
      <c r="R31" s="34"/>
      <c r="S31" s="34"/>
      <c r="T31" s="34"/>
      <c r="U31" s="34"/>
      <c r="V31" s="34"/>
      <c r="W31" s="34"/>
      <c r="X31" s="34"/>
      <c r="Y31" s="34"/>
      <c r="Z31" s="34"/>
      <c r="AA31" s="34"/>
    </row>
    <row r="32" spans="1:27" ht="12.75" customHeight="1" thickBot="1" x14ac:dyDescent="0.25">
      <c r="A32" s="816">
        <v>2030</v>
      </c>
      <c r="B32" s="487" t="e">
        <v>#N/A</v>
      </c>
      <c r="C32" s="483" t="e">
        <v>#N/A</v>
      </c>
      <c r="D32" s="483" t="e">
        <v>#N/A</v>
      </c>
      <c r="E32" s="483" t="e">
        <v>#N/A</v>
      </c>
      <c r="F32" s="483" t="e">
        <v>#N/A</v>
      </c>
      <c r="G32" s="817" t="e">
        <v>#N/A</v>
      </c>
      <c r="H32" s="484" t="e">
        <v>#N/A</v>
      </c>
      <c r="I32" s="482" t="e">
        <v>#N/A</v>
      </c>
      <c r="J32" s="483" t="e">
        <v>#N/A</v>
      </c>
      <c r="K32" s="818" t="e">
        <v>#N/A</v>
      </c>
      <c r="L32" s="34"/>
      <c r="M32" s="34"/>
      <c r="N32" s="34"/>
      <c r="O32" s="34"/>
      <c r="P32" s="34"/>
      <c r="Q32" s="34"/>
      <c r="R32" s="34"/>
      <c r="S32" s="34"/>
      <c r="T32" s="34"/>
      <c r="U32" s="34"/>
      <c r="V32" s="34"/>
      <c r="W32" s="34"/>
      <c r="X32" s="34"/>
      <c r="Y32" s="34"/>
      <c r="Z32" s="34"/>
      <c r="AA32" s="34"/>
    </row>
    <row r="33" spans="1:27" ht="12.75" customHeight="1" x14ac:dyDescent="0.2">
      <c r="A33" s="38"/>
      <c r="B33" s="40"/>
      <c r="C33" s="39"/>
      <c r="D33" s="39"/>
      <c r="E33" s="39"/>
      <c r="F33" s="39"/>
      <c r="G33" s="39"/>
      <c r="H33" s="39"/>
      <c r="I33" s="39"/>
      <c r="J33" s="39"/>
      <c r="K33" s="86"/>
      <c r="L33" s="34"/>
      <c r="M33" s="34"/>
      <c r="N33" s="34"/>
      <c r="O33" s="34"/>
      <c r="P33" s="34"/>
      <c r="Q33" s="34"/>
      <c r="R33" s="34"/>
      <c r="S33" s="34"/>
      <c r="T33" s="34"/>
      <c r="U33" s="34"/>
      <c r="V33" s="34"/>
      <c r="W33" s="34"/>
      <c r="X33" s="34"/>
      <c r="Y33" s="34"/>
      <c r="Z33" s="34"/>
      <c r="AA33" s="34"/>
    </row>
    <row r="34" spans="1:27" ht="12.75" customHeight="1" x14ac:dyDescent="0.2">
      <c r="A34" s="38"/>
      <c r="B34" s="735" t="s">
        <v>204</v>
      </c>
      <c r="C34" s="39"/>
      <c r="D34" s="39"/>
      <c r="E34" s="39"/>
      <c r="F34" s="39"/>
      <c r="G34" s="39"/>
      <c r="H34" s="39"/>
      <c r="I34" s="39"/>
      <c r="J34" s="39"/>
      <c r="K34" s="86"/>
      <c r="L34" s="34"/>
      <c r="M34" s="34"/>
      <c r="N34" s="34"/>
      <c r="O34" s="34"/>
      <c r="P34" s="34"/>
      <c r="Q34" s="34"/>
      <c r="R34" s="34"/>
      <c r="S34" s="34"/>
      <c r="T34" s="34"/>
      <c r="U34" s="34"/>
      <c r="V34" s="34"/>
      <c r="W34" s="34"/>
      <c r="X34" s="34"/>
      <c r="Y34" s="34"/>
      <c r="Z34" s="34"/>
      <c r="AA34" s="34"/>
    </row>
    <row r="35" spans="1:27" ht="12.75" customHeight="1" x14ac:dyDescent="0.2">
      <c r="A35" s="38"/>
      <c r="B35" s="40"/>
      <c r="C35" s="39"/>
      <c r="D35" s="39"/>
      <c r="E35" s="39"/>
      <c r="F35" s="39"/>
      <c r="G35" s="39"/>
      <c r="H35" s="39"/>
      <c r="I35" s="39"/>
      <c r="J35" s="39"/>
      <c r="K35" s="86"/>
      <c r="L35" s="34"/>
      <c r="M35" s="34"/>
      <c r="N35" s="34"/>
      <c r="O35" s="34"/>
      <c r="P35" s="34"/>
      <c r="Q35" s="34"/>
      <c r="R35" s="34"/>
      <c r="S35" s="34"/>
      <c r="T35" s="34"/>
      <c r="U35" s="34"/>
      <c r="V35" s="34"/>
      <c r="W35" s="34"/>
      <c r="X35" s="34"/>
      <c r="Y35" s="34"/>
      <c r="Z35" s="34"/>
      <c r="AA35" s="34"/>
    </row>
    <row r="36" spans="1:27" ht="12.75" customHeight="1" x14ac:dyDescent="0.2">
      <c r="A36" s="38"/>
      <c r="B36" s="40"/>
      <c r="C36" s="39"/>
      <c r="D36" s="39"/>
      <c r="E36" s="39"/>
      <c r="F36" s="39"/>
      <c r="G36" s="39"/>
      <c r="H36" s="39"/>
      <c r="I36" s="39"/>
      <c r="J36" s="39"/>
      <c r="K36" s="86"/>
      <c r="L36" s="34"/>
      <c r="M36" s="34"/>
      <c r="N36" s="34"/>
      <c r="O36" s="34"/>
      <c r="P36" s="34"/>
      <c r="Q36" s="34"/>
      <c r="R36" s="34"/>
      <c r="S36" s="34"/>
      <c r="T36" s="34"/>
      <c r="U36" s="34"/>
      <c r="V36" s="34"/>
      <c r="W36" s="34"/>
      <c r="X36" s="34"/>
      <c r="Y36" s="34"/>
      <c r="Z36" s="34"/>
      <c r="AA36" s="34"/>
    </row>
    <row r="37" spans="1:27" ht="12.75" customHeight="1" x14ac:dyDescent="0.2">
      <c r="A37" s="38"/>
      <c r="B37" s="40"/>
      <c r="C37" s="39"/>
      <c r="D37" s="39"/>
      <c r="E37" s="39"/>
      <c r="F37" s="39"/>
      <c r="G37" s="39"/>
      <c r="H37" s="39"/>
      <c r="I37" s="39"/>
      <c r="J37" s="39"/>
      <c r="K37" s="86"/>
      <c r="L37" s="34"/>
      <c r="M37" s="34"/>
      <c r="N37" s="34"/>
      <c r="O37" s="34"/>
      <c r="P37" s="34"/>
      <c r="Q37" s="34"/>
      <c r="R37" s="34"/>
      <c r="S37" s="34"/>
      <c r="T37" s="34"/>
      <c r="U37" s="34"/>
      <c r="V37" s="34"/>
      <c r="W37" s="34"/>
      <c r="X37" s="34"/>
      <c r="Y37" s="34"/>
      <c r="Z37" s="34"/>
      <c r="AA37" s="34"/>
    </row>
    <row r="38" spans="1:27" ht="12.75" customHeight="1" x14ac:dyDescent="0.2">
      <c r="A38" s="38"/>
      <c r="B38" s="40"/>
      <c r="C38" s="39"/>
      <c r="D38" s="39"/>
      <c r="E38" s="39"/>
      <c r="F38" s="39"/>
      <c r="G38" s="39"/>
      <c r="H38" s="39"/>
      <c r="I38" s="39"/>
      <c r="J38" s="39"/>
      <c r="K38" s="86"/>
      <c r="L38" s="34"/>
      <c r="M38" s="34"/>
      <c r="N38" s="34"/>
      <c r="O38" s="34"/>
      <c r="P38" s="34"/>
      <c r="Q38" s="34"/>
      <c r="R38" s="34"/>
      <c r="S38" s="34"/>
      <c r="T38" s="34"/>
      <c r="U38" s="34"/>
      <c r="V38" s="34"/>
      <c r="W38" s="34"/>
      <c r="X38" s="34"/>
      <c r="Y38" s="34"/>
      <c r="Z38" s="34"/>
      <c r="AA38" s="34"/>
    </row>
    <row r="39" spans="1:27" ht="12.75" customHeight="1" x14ac:dyDescent="0.2">
      <c r="A39" s="38"/>
      <c r="B39" s="40"/>
      <c r="C39" s="39"/>
      <c r="D39" s="39"/>
      <c r="E39" s="39"/>
      <c r="F39" s="39"/>
      <c r="G39" s="39"/>
      <c r="H39" s="39"/>
      <c r="I39" s="39"/>
      <c r="J39" s="39"/>
      <c r="K39" s="86"/>
      <c r="L39" s="34"/>
      <c r="M39" s="34"/>
      <c r="N39" s="34"/>
      <c r="O39" s="34"/>
      <c r="P39" s="34"/>
      <c r="Q39" s="34"/>
      <c r="R39" s="34"/>
      <c r="S39" s="34"/>
      <c r="T39" s="34"/>
      <c r="U39" s="34"/>
      <c r="V39" s="34"/>
      <c r="W39" s="34"/>
      <c r="X39" s="34"/>
      <c r="Y39" s="34"/>
      <c r="Z39" s="34"/>
      <c r="AA39" s="34"/>
    </row>
    <row r="40" spans="1:27" ht="12.75" customHeight="1" x14ac:dyDescent="0.2">
      <c r="A40" s="38"/>
      <c r="B40" s="40"/>
      <c r="C40" s="39"/>
      <c r="D40" s="39"/>
      <c r="E40" s="39"/>
      <c r="F40" s="39"/>
      <c r="G40" s="39"/>
      <c r="H40" s="39"/>
      <c r="I40" s="39"/>
      <c r="J40" s="39"/>
      <c r="K40" s="86"/>
      <c r="L40" s="34"/>
      <c r="M40" s="34"/>
      <c r="N40" s="34"/>
      <c r="O40" s="34"/>
      <c r="P40" s="34"/>
      <c r="Q40" s="34"/>
      <c r="R40" s="34"/>
      <c r="S40" s="34"/>
      <c r="T40" s="34"/>
      <c r="U40" s="34"/>
      <c r="V40" s="34"/>
      <c r="W40" s="34"/>
      <c r="X40" s="34"/>
      <c r="Y40" s="34"/>
      <c r="Z40" s="34"/>
      <c r="AA40" s="34"/>
    </row>
    <row r="41" spans="1:27" ht="12.75" customHeight="1" x14ac:dyDescent="0.2">
      <c r="A41" s="38"/>
      <c r="B41" s="40"/>
      <c r="C41" s="39"/>
      <c r="D41" s="39"/>
      <c r="E41" s="39"/>
      <c r="F41" s="39"/>
      <c r="G41" s="39"/>
      <c r="H41" s="39"/>
      <c r="I41" s="39"/>
      <c r="J41" s="39"/>
      <c r="K41" s="86"/>
      <c r="L41" s="34"/>
      <c r="M41" s="34"/>
      <c r="N41" s="34"/>
      <c r="O41" s="34"/>
      <c r="P41" s="34"/>
      <c r="Q41" s="34"/>
      <c r="R41" s="34"/>
      <c r="S41" s="34"/>
      <c r="T41" s="34"/>
      <c r="U41" s="34"/>
      <c r="V41" s="34"/>
      <c r="W41" s="34"/>
      <c r="X41" s="34"/>
      <c r="Y41" s="34"/>
      <c r="Z41" s="34"/>
      <c r="AA41" s="34"/>
    </row>
    <row r="42" spans="1:27" ht="12.75" customHeight="1" x14ac:dyDescent="0.2">
      <c r="A42" s="38"/>
      <c r="B42" s="40"/>
      <c r="C42" s="39"/>
      <c r="D42" s="39"/>
      <c r="E42" s="39"/>
      <c r="F42" s="39"/>
      <c r="G42" s="39"/>
      <c r="H42" s="39"/>
      <c r="I42" s="39"/>
      <c r="J42" s="39"/>
      <c r="K42" s="86"/>
      <c r="L42" s="34"/>
      <c r="M42" s="34"/>
      <c r="N42" s="34"/>
      <c r="O42" s="34"/>
      <c r="P42" s="34"/>
      <c r="Q42" s="34"/>
      <c r="R42" s="34"/>
      <c r="S42" s="34"/>
      <c r="T42" s="34"/>
      <c r="U42" s="34"/>
      <c r="V42" s="34"/>
      <c r="W42" s="34"/>
      <c r="X42" s="34"/>
      <c r="Y42" s="34"/>
      <c r="Z42" s="34"/>
      <c r="AA42" s="34"/>
    </row>
    <row r="43" spans="1:27" ht="12.75" customHeight="1" x14ac:dyDescent="0.2">
      <c r="A43" s="38"/>
      <c r="B43" s="40"/>
      <c r="C43" s="39"/>
      <c r="D43" s="39"/>
      <c r="E43" s="39"/>
      <c r="F43" s="39"/>
      <c r="G43" s="39"/>
      <c r="H43" s="39"/>
      <c r="I43" s="39"/>
      <c r="J43" s="39"/>
      <c r="K43" s="86"/>
      <c r="L43" s="34"/>
      <c r="M43" s="34"/>
      <c r="N43" s="34"/>
      <c r="O43" s="34"/>
      <c r="P43" s="34"/>
      <c r="Q43" s="34"/>
      <c r="R43" s="34"/>
      <c r="S43" s="34"/>
      <c r="T43" s="34"/>
      <c r="U43" s="34"/>
      <c r="V43" s="34"/>
      <c r="W43" s="34"/>
      <c r="X43" s="34"/>
      <c r="Y43" s="34"/>
      <c r="Z43" s="34"/>
      <c r="AA43" s="34"/>
    </row>
    <row r="44" spans="1:27" ht="12.75" customHeight="1" x14ac:dyDescent="0.2">
      <c r="A44" s="38"/>
      <c r="B44" s="40"/>
      <c r="C44" s="39"/>
      <c r="D44" s="39"/>
      <c r="E44" s="39"/>
      <c r="F44" s="39"/>
      <c r="G44" s="39"/>
      <c r="H44" s="39"/>
      <c r="I44" s="39"/>
      <c r="J44" s="39"/>
      <c r="K44" s="86"/>
      <c r="L44" s="34"/>
      <c r="M44" s="34"/>
      <c r="N44" s="34"/>
      <c r="O44" s="34"/>
      <c r="P44" s="34"/>
      <c r="Q44" s="34"/>
      <c r="R44" s="34"/>
      <c r="S44" s="34"/>
      <c r="T44" s="34"/>
      <c r="U44" s="34"/>
      <c r="V44" s="34"/>
      <c r="W44" s="34"/>
      <c r="X44" s="34"/>
      <c r="Y44" s="34"/>
      <c r="Z44" s="34"/>
      <c r="AA44" s="34"/>
    </row>
    <row r="45" spans="1:27" ht="12.75" customHeight="1" x14ac:dyDescent="0.2">
      <c r="A45" s="38"/>
      <c r="B45" s="40"/>
      <c r="C45" s="39"/>
      <c r="D45" s="39"/>
      <c r="E45" s="39"/>
      <c r="F45" s="39"/>
      <c r="G45" s="39"/>
      <c r="H45" s="39"/>
      <c r="I45" s="39"/>
      <c r="J45" s="39"/>
      <c r="K45" s="86"/>
      <c r="L45" s="34"/>
      <c r="M45" s="34"/>
      <c r="N45" s="34"/>
      <c r="O45" s="34"/>
      <c r="P45" s="34"/>
      <c r="Q45" s="34"/>
      <c r="R45" s="34"/>
      <c r="S45" s="34"/>
      <c r="T45" s="34"/>
      <c r="U45" s="34"/>
      <c r="V45" s="34"/>
      <c r="W45" s="34"/>
      <c r="X45" s="34"/>
      <c r="Y45" s="34"/>
      <c r="Z45" s="34"/>
      <c r="AA45" s="34"/>
    </row>
    <row r="46" spans="1:27" ht="12.75" customHeight="1" x14ac:dyDescent="0.2">
      <c r="A46" s="38"/>
      <c r="B46" s="40"/>
      <c r="C46" s="39"/>
      <c r="D46" s="39"/>
      <c r="E46" s="39"/>
      <c r="F46" s="39"/>
      <c r="G46" s="39"/>
      <c r="H46" s="39"/>
      <c r="I46" s="39"/>
      <c r="J46" s="39"/>
      <c r="K46" s="86"/>
      <c r="L46" s="34"/>
      <c r="M46" s="34"/>
      <c r="N46" s="34"/>
      <c r="O46" s="34"/>
      <c r="P46" s="34"/>
      <c r="Q46" s="34"/>
      <c r="R46" s="34"/>
      <c r="S46" s="34"/>
      <c r="T46" s="34"/>
      <c r="U46" s="34"/>
      <c r="V46" s="34"/>
      <c r="W46" s="34"/>
      <c r="X46" s="34"/>
      <c r="Y46" s="34"/>
      <c r="Z46" s="34"/>
      <c r="AA46" s="34"/>
    </row>
    <row r="47" spans="1:27" ht="12.75" customHeight="1" x14ac:dyDescent="0.2">
      <c r="A47" s="38"/>
      <c r="B47" s="40"/>
      <c r="C47" s="39"/>
      <c r="D47" s="39"/>
      <c r="E47" s="39"/>
      <c r="F47" s="39"/>
      <c r="G47" s="39"/>
      <c r="H47" s="39"/>
      <c r="I47" s="39"/>
      <c r="J47" s="39"/>
      <c r="K47" s="86"/>
      <c r="L47" s="34"/>
      <c r="M47" s="34"/>
      <c r="N47" s="34"/>
      <c r="O47" s="34"/>
      <c r="P47" s="34"/>
      <c r="Q47" s="34"/>
      <c r="R47" s="34"/>
      <c r="S47" s="34"/>
      <c r="T47" s="34"/>
      <c r="U47" s="34"/>
      <c r="V47" s="34"/>
      <c r="W47" s="34"/>
      <c r="X47" s="34"/>
      <c r="Y47" s="34"/>
      <c r="Z47" s="34"/>
      <c r="AA47" s="34"/>
    </row>
    <row r="48" spans="1:27" ht="12.75" customHeight="1" x14ac:dyDescent="0.2">
      <c r="A48" s="38"/>
      <c r="B48" s="40"/>
      <c r="C48" s="39"/>
      <c r="D48" s="39"/>
      <c r="E48" s="39"/>
      <c r="F48" s="39"/>
      <c r="G48" s="39"/>
      <c r="H48" s="39"/>
      <c r="I48" s="39"/>
      <c r="J48" s="39"/>
      <c r="K48" s="86"/>
      <c r="L48" s="34"/>
      <c r="M48" s="34"/>
      <c r="N48" s="34"/>
      <c r="O48" s="34"/>
      <c r="P48" s="34"/>
      <c r="Q48" s="34"/>
      <c r="R48" s="34"/>
      <c r="S48" s="34"/>
      <c r="T48" s="34"/>
      <c r="U48" s="34"/>
      <c r="V48" s="34"/>
      <c r="W48" s="34"/>
      <c r="X48" s="34"/>
      <c r="Y48" s="34"/>
      <c r="Z48" s="34"/>
      <c r="AA48" s="34"/>
    </row>
    <row r="49" spans="1:27" ht="12.75" customHeight="1" x14ac:dyDescent="0.2">
      <c r="A49" s="38"/>
      <c r="B49" s="40"/>
      <c r="C49" s="39"/>
      <c r="D49" s="39"/>
      <c r="E49" s="39"/>
      <c r="F49" s="39"/>
      <c r="G49" s="39"/>
      <c r="H49" s="39"/>
      <c r="I49" s="39"/>
      <c r="J49" s="39"/>
      <c r="K49" s="86"/>
      <c r="L49" s="34"/>
      <c r="M49" s="34"/>
      <c r="N49" s="34"/>
      <c r="O49" s="34"/>
      <c r="P49" s="34"/>
      <c r="Q49" s="34"/>
      <c r="R49" s="34"/>
      <c r="S49" s="34"/>
      <c r="T49" s="34"/>
      <c r="U49" s="34"/>
      <c r="V49" s="34"/>
      <c r="W49" s="34"/>
      <c r="X49" s="34"/>
      <c r="Y49" s="34"/>
      <c r="Z49" s="34"/>
      <c r="AA49" s="34"/>
    </row>
    <row r="50" spans="1:27" ht="12.75" customHeight="1" x14ac:dyDescent="0.2">
      <c r="A50" s="38"/>
      <c r="B50" s="40"/>
      <c r="C50" s="39"/>
      <c r="D50" s="39"/>
      <c r="E50" s="39"/>
      <c r="F50" s="39"/>
      <c r="G50" s="39"/>
      <c r="H50" s="39"/>
      <c r="I50" s="39"/>
      <c r="J50" s="39"/>
      <c r="K50" s="86"/>
      <c r="L50" s="34"/>
      <c r="M50" s="34"/>
      <c r="N50" s="34"/>
      <c r="O50" s="34"/>
      <c r="P50" s="34"/>
      <c r="Q50" s="34"/>
      <c r="R50" s="34"/>
      <c r="S50" s="34"/>
      <c r="T50" s="34"/>
      <c r="U50" s="34"/>
      <c r="V50" s="34"/>
      <c r="W50" s="34"/>
      <c r="X50" s="34"/>
      <c r="Y50" s="34"/>
      <c r="Z50" s="34"/>
      <c r="AA50" s="34"/>
    </row>
    <row r="51" spans="1:27" ht="12.75" customHeight="1" x14ac:dyDescent="0.2">
      <c r="A51" s="38"/>
      <c r="B51" s="40"/>
      <c r="C51" s="39"/>
      <c r="D51" s="39"/>
      <c r="E51" s="39"/>
      <c r="F51" s="39"/>
      <c r="G51" s="39"/>
      <c r="H51" s="39"/>
      <c r="I51" s="39"/>
      <c r="J51" s="39"/>
      <c r="K51" s="86"/>
      <c r="L51" s="34"/>
      <c r="M51" s="34"/>
      <c r="N51" s="34"/>
      <c r="O51" s="34"/>
      <c r="P51" s="34"/>
      <c r="Q51" s="34"/>
      <c r="R51" s="34"/>
      <c r="S51" s="34"/>
      <c r="T51" s="34"/>
      <c r="U51" s="34"/>
      <c r="V51" s="34"/>
      <c r="W51" s="34"/>
      <c r="X51" s="34"/>
      <c r="Y51" s="34"/>
      <c r="Z51" s="34"/>
      <c r="AA51" s="34"/>
    </row>
    <row r="52" spans="1:27" ht="12.75" customHeight="1" x14ac:dyDescent="0.2">
      <c r="A52" s="38"/>
      <c r="B52" s="40"/>
      <c r="C52" s="39"/>
      <c r="D52" s="39"/>
      <c r="E52" s="39"/>
      <c r="F52" s="39"/>
      <c r="G52" s="39"/>
      <c r="H52" s="39"/>
      <c r="I52" s="39"/>
      <c r="J52" s="39"/>
      <c r="K52" s="86"/>
      <c r="L52" s="34"/>
      <c r="M52" s="34"/>
      <c r="N52" s="34"/>
      <c r="O52" s="34"/>
      <c r="P52" s="34"/>
      <c r="Q52" s="34"/>
      <c r="R52" s="34"/>
      <c r="S52" s="34"/>
      <c r="T52" s="34"/>
      <c r="U52" s="34"/>
      <c r="V52" s="34"/>
      <c r="W52" s="34"/>
      <c r="X52" s="34"/>
      <c r="Y52" s="34"/>
      <c r="Z52" s="34"/>
      <c r="AA52" s="34"/>
    </row>
    <row r="53" spans="1:27" ht="12.75" customHeight="1" x14ac:dyDescent="0.2">
      <c r="A53" s="38"/>
      <c r="B53" s="40"/>
      <c r="C53" s="39"/>
      <c r="D53" s="39"/>
      <c r="E53" s="39"/>
      <c r="F53" s="39"/>
      <c r="G53" s="39"/>
      <c r="H53" s="39"/>
      <c r="I53" s="39"/>
      <c r="J53" s="39"/>
      <c r="K53" s="86"/>
      <c r="L53" s="34"/>
      <c r="M53" s="34"/>
      <c r="N53" s="34"/>
      <c r="O53" s="34"/>
      <c r="P53" s="34"/>
      <c r="Q53" s="34"/>
      <c r="R53" s="34"/>
      <c r="S53" s="34"/>
      <c r="T53" s="34"/>
      <c r="U53" s="34"/>
      <c r="V53" s="34"/>
      <c r="W53" s="34"/>
      <c r="X53" s="34"/>
      <c r="Y53" s="34"/>
      <c r="Z53" s="34"/>
      <c r="AA53" s="34"/>
    </row>
    <row r="54" spans="1:27" ht="12.75" customHeight="1" x14ac:dyDescent="0.2">
      <c r="A54" s="38"/>
      <c r="B54" s="40"/>
      <c r="C54" s="39"/>
      <c r="D54" s="39"/>
      <c r="E54" s="39"/>
      <c r="F54" s="39"/>
      <c r="G54" s="39"/>
      <c r="H54" s="39"/>
      <c r="I54" s="39"/>
      <c r="J54" s="39"/>
      <c r="K54" s="86"/>
      <c r="L54" s="34"/>
      <c r="M54" s="34"/>
      <c r="N54" s="34"/>
      <c r="O54" s="34"/>
      <c r="P54" s="34"/>
      <c r="Q54" s="34"/>
      <c r="R54" s="34"/>
      <c r="S54" s="34"/>
      <c r="T54" s="34"/>
      <c r="U54" s="34"/>
      <c r="V54" s="34"/>
      <c r="W54" s="34"/>
      <c r="X54" s="34"/>
      <c r="Y54" s="34"/>
      <c r="Z54" s="34"/>
      <c r="AA54" s="34"/>
    </row>
    <row r="55" spans="1:27" ht="12.75" customHeight="1" x14ac:dyDescent="0.2">
      <c r="A55" s="38"/>
      <c r="B55" s="40"/>
      <c r="C55" s="39"/>
      <c r="D55" s="39"/>
      <c r="E55" s="39"/>
      <c r="F55" s="39"/>
      <c r="G55" s="39"/>
      <c r="H55" s="39"/>
      <c r="I55" s="39"/>
      <c r="J55" s="39"/>
      <c r="K55" s="86"/>
      <c r="L55" s="34"/>
      <c r="M55" s="34"/>
      <c r="N55" s="34"/>
      <c r="O55" s="34"/>
      <c r="P55" s="34"/>
      <c r="Q55" s="34"/>
      <c r="R55" s="34"/>
      <c r="S55" s="34"/>
      <c r="T55" s="34"/>
      <c r="U55" s="34"/>
      <c r="V55" s="34"/>
      <c r="W55" s="34"/>
      <c r="X55" s="34"/>
      <c r="Y55" s="34"/>
      <c r="Z55" s="34"/>
      <c r="AA55" s="34"/>
    </row>
    <row r="56" spans="1:27" ht="12.75" customHeight="1" x14ac:dyDescent="0.2">
      <c r="A56" s="38"/>
      <c r="B56" s="40"/>
      <c r="C56" s="39"/>
      <c r="D56" s="39"/>
      <c r="E56" s="39"/>
      <c r="F56" s="39"/>
      <c r="G56" s="39"/>
      <c r="H56" s="39"/>
      <c r="I56" s="39"/>
      <c r="J56" s="39"/>
      <c r="K56" s="86"/>
      <c r="L56" s="34"/>
      <c r="M56" s="34"/>
      <c r="N56" s="34"/>
      <c r="O56" s="34"/>
      <c r="P56" s="34"/>
      <c r="Q56" s="34"/>
      <c r="R56" s="34"/>
      <c r="S56" s="34"/>
      <c r="T56" s="34"/>
      <c r="U56" s="34"/>
      <c r="V56" s="34"/>
      <c r="W56" s="34"/>
      <c r="X56" s="34"/>
      <c r="Y56" s="34"/>
      <c r="Z56" s="34"/>
      <c r="AA56" s="34"/>
    </row>
    <row r="57" spans="1:27" ht="12.75" customHeight="1" x14ac:dyDescent="0.2">
      <c r="A57" s="38"/>
      <c r="B57" s="40"/>
      <c r="C57" s="39"/>
      <c r="D57" s="39"/>
      <c r="E57" s="39"/>
      <c r="F57" s="39"/>
      <c r="G57" s="39"/>
      <c r="H57" s="39"/>
      <c r="I57" s="39"/>
      <c r="J57" s="39"/>
      <c r="K57" s="86"/>
      <c r="L57" s="34"/>
      <c r="M57" s="34"/>
      <c r="N57" s="34"/>
      <c r="O57" s="34"/>
      <c r="P57" s="34"/>
      <c r="Q57" s="34"/>
      <c r="R57" s="34"/>
      <c r="S57" s="34"/>
      <c r="T57" s="34"/>
      <c r="U57" s="34"/>
      <c r="V57" s="34"/>
      <c r="W57" s="34"/>
      <c r="X57" s="34"/>
      <c r="Y57" s="34"/>
      <c r="Z57" s="34"/>
      <c r="AA57" s="34"/>
    </row>
    <row r="58" spans="1:27" ht="12.75" customHeight="1" x14ac:dyDescent="0.2">
      <c r="A58" s="38"/>
      <c r="B58" s="40"/>
      <c r="C58" s="39"/>
      <c r="D58" s="39"/>
      <c r="E58" s="39"/>
      <c r="F58" s="39"/>
      <c r="G58" s="39"/>
      <c r="H58" s="39"/>
      <c r="I58" s="39"/>
      <c r="J58" s="39"/>
      <c r="K58" s="86"/>
      <c r="L58" s="34"/>
      <c r="M58" s="34"/>
      <c r="N58" s="34"/>
      <c r="O58" s="34"/>
      <c r="P58" s="34"/>
      <c r="Q58" s="34"/>
      <c r="R58" s="34"/>
      <c r="S58" s="34"/>
      <c r="T58" s="34"/>
      <c r="U58" s="34"/>
      <c r="V58" s="34"/>
      <c r="W58" s="34"/>
      <c r="X58" s="34"/>
      <c r="Y58" s="34"/>
      <c r="Z58" s="34"/>
      <c r="AA58" s="34"/>
    </row>
    <row r="59" spans="1:27" ht="12.75" customHeight="1" x14ac:dyDescent="0.2">
      <c r="A59" s="38"/>
      <c r="B59" s="40"/>
      <c r="C59" s="39"/>
      <c r="D59" s="39"/>
      <c r="E59" s="39"/>
      <c r="F59" s="39"/>
      <c r="G59" s="39"/>
      <c r="H59" s="39"/>
      <c r="I59" s="39"/>
      <c r="J59" s="39"/>
      <c r="K59" s="86"/>
      <c r="L59" s="34"/>
      <c r="M59" s="34"/>
      <c r="N59" s="34"/>
      <c r="O59" s="34"/>
      <c r="P59" s="34"/>
      <c r="Q59" s="34"/>
      <c r="R59" s="34"/>
      <c r="S59" s="34"/>
      <c r="T59" s="34"/>
      <c r="U59" s="34"/>
      <c r="V59" s="34"/>
      <c r="W59" s="34"/>
      <c r="X59" s="34"/>
      <c r="Y59" s="34"/>
      <c r="Z59" s="34"/>
      <c r="AA59" s="34"/>
    </row>
    <row r="60" spans="1:27" ht="12.75" customHeight="1" x14ac:dyDescent="0.2">
      <c r="A60" s="38"/>
      <c r="B60" s="40"/>
      <c r="C60" s="39"/>
      <c r="D60" s="39"/>
      <c r="E60" s="39"/>
      <c r="F60" s="39"/>
      <c r="G60" s="39"/>
      <c r="H60" s="39"/>
      <c r="I60" s="39"/>
      <c r="J60" s="39"/>
      <c r="K60" s="86"/>
      <c r="L60" s="34"/>
      <c r="M60" s="34"/>
      <c r="N60" s="34"/>
      <c r="O60" s="34"/>
      <c r="P60" s="34"/>
      <c r="Q60" s="34"/>
      <c r="R60" s="34"/>
      <c r="S60" s="34"/>
      <c r="T60" s="34"/>
      <c r="U60" s="34"/>
      <c r="V60" s="34"/>
      <c r="W60" s="34"/>
      <c r="X60" s="34"/>
      <c r="Y60" s="34"/>
      <c r="Z60" s="34"/>
      <c r="AA60" s="34"/>
    </row>
    <row r="61" spans="1:27" ht="12.75" customHeight="1" x14ac:dyDescent="0.2">
      <c r="A61" s="38"/>
      <c r="B61" s="40"/>
      <c r="C61" s="39"/>
      <c r="D61" s="39"/>
      <c r="E61" s="39"/>
      <c r="F61" s="39"/>
      <c r="G61" s="39"/>
      <c r="H61" s="39"/>
      <c r="I61" s="39"/>
      <c r="J61" s="39"/>
      <c r="K61" s="86"/>
      <c r="L61" s="34"/>
      <c r="M61" s="34"/>
      <c r="N61" s="34"/>
      <c r="O61" s="34"/>
      <c r="P61" s="34"/>
      <c r="Q61" s="34"/>
      <c r="R61" s="34"/>
      <c r="S61" s="34"/>
      <c r="T61" s="34"/>
      <c r="U61" s="34"/>
      <c r="V61" s="34"/>
      <c r="W61" s="34"/>
      <c r="X61" s="34"/>
      <c r="Y61" s="34"/>
      <c r="Z61" s="34"/>
      <c r="AA61" s="34"/>
    </row>
    <row r="62" spans="1:27" ht="12.75" customHeight="1" x14ac:dyDescent="0.2">
      <c r="A62" s="38"/>
      <c r="B62" s="40"/>
      <c r="C62" s="39"/>
      <c r="D62" s="39"/>
      <c r="E62" s="39"/>
      <c r="F62" s="39"/>
      <c r="G62" s="39"/>
      <c r="H62" s="39"/>
      <c r="I62" s="39"/>
      <c r="J62" s="39"/>
      <c r="K62" s="86"/>
      <c r="L62" s="34"/>
      <c r="M62" s="34"/>
      <c r="N62" s="34"/>
      <c r="O62" s="34"/>
      <c r="P62" s="34"/>
      <c r="Q62" s="34"/>
      <c r="R62" s="34"/>
      <c r="S62" s="34"/>
      <c r="T62" s="34"/>
      <c r="U62" s="34"/>
      <c r="V62" s="34"/>
      <c r="W62" s="34"/>
      <c r="X62" s="34"/>
      <c r="Y62" s="34"/>
      <c r="Z62" s="34"/>
      <c r="AA62" s="34"/>
    </row>
    <row r="63" spans="1:27" ht="12.75" customHeight="1" x14ac:dyDescent="0.2">
      <c r="A63" s="38"/>
      <c r="B63" s="40"/>
      <c r="C63" s="39"/>
      <c r="D63" s="39"/>
      <c r="E63" s="39"/>
      <c r="F63" s="39"/>
      <c r="G63" s="39"/>
      <c r="H63" s="39"/>
      <c r="I63" s="39"/>
      <c r="J63" s="39"/>
      <c r="K63" s="86"/>
      <c r="L63" s="34"/>
      <c r="M63" s="34"/>
      <c r="N63" s="34"/>
      <c r="O63" s="34"/>
      <c r="P63" s="34"/>
      <c r="Q63" s="34"/>
      <c r="R63" s="34"/>
      <c r="S63" s="34"/>
      <c r="T63" s="34"/>
      <c r="U63" s="34"/>
      <c r="V63" s="34"/>
      <c r="W63" s="34"/>
      <c r="X63" s="34"/>
      <c r="Y63" s="34"/>
      <c r="Z63" s="34"/>
      <c r="AA63" s="34"/>
    </row>
    <row r="64" spans="1:27" ht="12.75" customHeight="1" x14ac:dyDescent="0.2">
      <c r="A64" s="38"/>
      <c r="B64" s="40"/>
      <c r="C64" s="39"/>
      <c r="D64" s="39"/>
      <c r="E64" s="39"/>
      <c r="F64" s="39"/>
      <c r="G64" s="39"/>
      <c r="H64" s="39"/>
      <c r="I64" s="39"/>
      <c r="J64" s="39"/>
      <c r="K64" s="86"/>
      <c r="L64" s="34"/>
      <c r="M64" s="34"/>
      <c r="N64" s="34"/>
      <c r="O64" s="34"/>
      <c r="P64" s="34"/>
      <c r="Q64" s="34"/>
      <c r="R64" s="34"/>
      <c r="S64" s="34"/>
      <c r="T64" s="34"/>
      <c r="U64" s="34"/>
      <c r="V64" s="34"/>
      <c r="W64" s="34"/>
      <c r="X64" s="34"/>
      <c r="Y64" s="34"/>
      <c r="Z64" s="34"/>
      <c r="AA64" s="34"/>
    </row>
    <row r="65" spans="1:27" ht="12.75" customHeight="1" x14ac:dyDescent="0.2">
      <c r="A65" s="38"/>
      <c r="B65" s="40"/>
      <c r="C65" s="39"/>
      <c r="D65" s="39"/>
      <c r="E65" s="39"/>
      <c r="F65" s="39"/>
      <c r="G65" s="39"/>
      <c r="H65" s="39"/>
      <c r="I65" s="39"/>
      <c r="J65" s="39"/>
      <c r="K65" s="86"/>
      <c r="L65" s="34"/>
      <c r="M65" s="34"/>
      <c r="N65" s="34"/>
      <c r="O65" s="34"/>
      <c r="P65" s="34"/>
      <c r="Q65" s="34"/>
      <c r="R65" s="34"/>
      <c r="S65" s="34"/>
      <c r="T65" s="34"/>
      <c r="U65" s="34"/>
      <c r="V65" s="34"/>
      <c r="W65" s="34"/>
      <c r="X65" s="34"/>
      <c r="Y65" s="34"/>
      <c r="Z65" s="34"/>
      <c r="AA65" s="34"/>
    </row>
    <row r="66" spans="1:27" ht="12.75" customHeight="1" x14ac:dyDescent="0.2">
      <c r="A66" s="38"/>
      <c r="B66" s="40"/>
      <c r="C66" s="39"/>
      <c r="D66" s="39"/>
      <c r="E66" s="39"/>
      <c r="F66" s="39"/>
      <c r="G66" s="39"/>
      <c r="H66" s="39"/>
      <c r="I66" s="39"/>
      <c r="J66" s="39"/>
      <c r="K66" s="86"/>
      <c r="L66" s="34"/>
      <c r="M66" s="34"/>
      <c r="N66" s="34"/>
      <c r="O66" s="34"/>
      <c r="P66" s="34"/>
      <c r="Q66" s="34"/>
      <c r="R66" s="34"/>
      <c r="S66" s="34"/>
      <c r="T66" s="34"/>
      <c r="U66" s="34"/>
      <c r="V66" s="34"/>
      <c r="W66" s="34"/>
      <c r="X66" s="34"/>
      <c r="Y66" s="34"/>
      <c r="Z66" s="34"/>
      <c r="AA66" s="34"/>
    </row>
    <row r="67" spans="1:27" ht="12.75" customHeight="1" x14ac:dyDescent="0.2">
      <c r="A67" s="38"/>
      <c r="B67" s="40"/>
      <c r="C67" s="39"/>
      <c r="D67" s="39"/>
      <c r="E67" s="39"/>
      <c r="F67" s="39"/>
      <c r="G67" s="39"/>
      <c r="H67" s="39"/>
      <c r="I67" s="39"/>
      <c r="J67" s="39"/>
      <c r="K67" s="86"/>
      <c r="L67" s="34"/>
      <c r="M67" s="34"/>
      <c r="N67" s="34"/>
      <c r="O67" s="34"/>
      <c r="P67" s="34"/>
      <c r="Q67" s="34"/>
      <c r="R67" s="34"/>
      <c r="S67" s="34"/>
      <c r="T67" s="34"/>
      <c r="U67" s="34"/>
      <c r="V67" s="34"/>
      <c r="W67" s="34"/>
      <c r="X67" s="34"/>
      <c r="Y67" s="34"/>
      <c r="Z67" s="34"/>
      <c r="AA67" s="34"/>
    </row>
    <row r="68" spans="1:27" ht="12.75" customHeight="1" x14ac:dyDescent="0.2">
      <c r="A68" s="38"/>
      <c r="B68" s="40"/>
      <c r="C68" s="39"/>
      <c r="D68" s="39"/>
      <c r="E68" s="39"/>
      <c r="F68" s="39"/>
      <c r="G68" s="39"/>
      <c r="H68" s="39"/>
      <c r="I68" s="39"/>
      <c r="J68" s="39"/>
      <c r="K68" s="86"/>
      <c r="L68" s="34"/>
      <c r="M68" s="34"/>
      <c r="N68" s="34"/>
      <c r="O68" s="34"/>
      <c r="P68" s="34"/>
      <c r="Q68" s="34"/>
      <c r="R68" s="34"/>
      <c r="S68" s="34"/>
      <c r="T68" s="34"/>
      <c r="U68" s="34"/>
      <c r="V68" s="34"/>
      <c r="W68" s="34"/>
      <c r="X68" s="34"/>
      <c r="Y68" s="34"/>
      <c r="Z68" s="34"/>
      <c r="AA68" s="34"/>
    </row>
    <row r="69" spans="1:27" ht="12.75" customHeight="1" x14ac:dyDescent="0.2">
      <c r="A69" s="38"/>
      <c r="B69" s="40"/>
      <c r="C69" s="39"/>
      <c r="D69" s="39"/>
      <c r="E69" s="39"/>
      <c r="F69" s="39"/>
      <c r="G69" s="39"/>
      <c r="H69" s="39"/>
      <c r="I69" s="39"/>
      <c r="J69" s="39"/>
      <c r="K69" s="86"/>
      <c r="L69" s="34"/>
      <c r="M69" s="34"/>
      <c r="N69" s="34"/>
      <c r="O69" s="34"/>
      <c r="P69" s="34"/>
      <c r="Q69" s="34"/>
      <c r="R69" s="34"/>
      <c r="S69" s="34"/>
      <c r="T69" s="34"/>
      <c r="U69" s="34"/>
      <c r="V69" s="34"/>
      <c r="W69" s="34"/>
      <c r="X69" s="34"/>
      <c r="Y69" s="34"/>
      <c r="Z69" s="34"/>
      <c r="AA69" s="34"/>
    </row>
    <row r="70" spans="1:27" ht="12.75" customHeight="1" x14ac:dyDescent="0.2">
      <c r="A70" s="38"/>
      <c r="B70" s="40"/>
      <c r="C70" s="39"/>
      <c r="D70" s="39"/>
      <c r="E70" s="39"/>
      <c r="F70" s="39"/>
      <c r="G70" s="39"/>
      <c r="H70" s="39"/>
      <c r="I70" s="39"/>
      <c r="J70" s="39"/>
      <c r="K70" s="86"/>
      <c r="L70" s="34"/>
      <c r="M70" s="34"/>
      <c r="N70" s="34"/>
      <c r="O70" s="34"/>
      <c r="P70" s="34"/>
      <c r="Q70" s="34"/>
      <c r="R70" s="34"/>
      <c r="S70" s="34"/>
      <c r="T70" s="34"/>
      <c r="U70" s="34"/>
      <c r="V70" s="34"/>
      <c r="W70" s="34"/>
      <c r="X70" s="34"/>
      <c r="Y70" s="34"/>
      <c r="Z70" s="34"/>
      <c r="AA70" s="34"/>
    </row>
    <row r="71" spans="1:27" ht="12.75" customHeight="1" x14ac:dyDescent="0.2">
      <c r="A71" s="38"/>
      <c r="B71" s="40"/>
      <c r="C71" s="39"/>
      <c r="D71" s="39"/>
      <c r="E71" s="39"/>
      <c r="F71" s="39"/>
      <c r="G71" s="39"/>
      <c r="H71" s="39"/>
      <c r="I71" s="39"/>
      <c r="J71" s="39"/>
      <c r="K71" s="86"/>
      <c r="L71" s="34"/>
      <c r="M71" s="34"/>
      <c r="N71" s="34"/>
      <c r="O71" s="34"/>
      <c r="P71" s="34"/>
      <c r="Q71" s="34"/>
      <c r="R71" s="34"/>
      <c r="S71" s="34"/>
      <c r="T71" s="34"/>
      <c r="U71" s="34"/>
      <c r="V71" s="34"/>
      <c r="W71" s="34"/>
      <c r="X71" s="34"/>
      <c r="Y71" s="34"/>
      <c r="Z71" s="34"/>
      <c r="AA71" s="34"/>
    </row>
    <row r="72" spans="1:27" ht="12.75" customHeight="1" x14ac:dyDescent="0.2">
      <c r="A72" s="38"/>
      <c r="B72" s="40"/>
      <c r="C72" s="39"/>
      <c r="D72" s="39"/>
      <c r="E72" s="39"/>
      <c r="F72" s="39"/>
      <c r="G72" s="39"/>
      <c r="H72" s="39"/>
      <c r="I72" s="39"/>
      <c r="J72" s="39"/>
      <c r="K72" s="86"/>
      <c r="L72" s="34"/>
      <c r="M72" s="34"/>
      <c r="N72" s="34"/>
      <c r="O72" s="34"/>
      <c r="P72" s="34"/>
      <c r="Q72" s="34"/>
      <c r="R72" s="34"/>
      <c r="S72" s="34"/>
      <c r="T72" s="34"/>
      <c r="U72" s="34"/>
      <c r="V72" s="34"/>
      <c r="W72" s="34"/>
      <c r="X72" s="34"/>
      <c r="Y72" s="34"/>
      <c r="Z72" s="34"/>
      <c r="AA72" s="34"/>
    </row>
    <row r="73" spans="1:27" ht="12.75" customHeight="1" x14ac:dyDescent="0.2">
      <c r="A73" s="38"/>
      <c r="B73" s="40"/>
      <c r="C73" s="39"/>
      <c r="D73" s="39"/>
      <c r="E73" s="39"/>
      <c r="F73" s="39"/>
      <c r="G73" s="39"/>
      <c r="H73" s="39"/>
      <c r="I73" s="39"/>
      <c r="J73" s="39"/>
      <c r="K73" s="86"/>
      <c r="L73" s="34"/>
      <c r="M73" s="34"/>
      <c r="N73" s="34"/>
      <c r="O73" s="34"/>
      <c r="P73" s="34"/>
      <c r="Q73" s="34"/>
      <c r="R73" s="34"/>
      <c r="S73" s="34"/>
      <c r="T73" s="34"/>
      <c r="U73" s="34"/>
      <c r="V73" s="34"/>
      <c r="W73" s="34"/>
      <c r="X73" s="34"/>
      <c r="Y73" s="34"/>
      <c r="Z73" s="34"/>
      <c r="AA73" s="34"/>
    </row>
    <row r="74" spans="1:27" ht="12.75" customHeight="1" x14ac:dyDescent="0.2">
      <c r="A74" s="38"/>
      <c r="B74" s="40"/>
      <c r="C74" s="39"/>
      <c r="D74" s="39"/>
      <c r="E74" s="39"/>
      <c r="F74" s="39"/>
      <c r="G74" s="39"/>
      <c r="H74" s="39"/>
      <c r="I74" s="39"/>
      <c r="J74" s="39"/>
      <c r="K74" s="86"/>
      <c r="L74" s="34"/>
      <c r="M74" s="34"/>
      <c r="N74" s="34"/>
      <c r="O74" s="34"/>
      <c r="P74" s="34"/>
      <c r="Q74" s="34"/>
      <c r="R74" s="34"/>
      <c r="S74" s="34"/>
      <c r="T74" s="34"/>
      <c r="U74" s="34"/>
      <c r="V74" s="34"/>
      <c r="W74" s="34"/>
      <c r="X74" s="34"/>
      <c r="Y74" s="34"/>
      <c r="Z74" s="34"/>
      <c r="AA74" s="34"/>
    </row>
    <row r="75" spans="1:27" ht="12.75" customHeight="1" x14ac:dyDescent="0.2">
      <c r="A75" s="38"/>
      <c r="B75" s="40"/>
      <c r="C75" s="39"/>
      <c r="D75" s="39"/>
      <c r="E75" s="39"/>
      <c r="F75" s="39"/>
      <c r="G75" s="39"/>
      <c r="H75" s="39"/>
      <c r="I75" s="39"/>
      <c r="J75" s="39"/>
      <c r="K75" s="86"/>
      <c r="L75" s="34"/>
      <c r="M75" s="34"/>
      <c r="N75" s="34"/>
      <c r="O75" s="34"/>
      <c r="P75" s="34"/>
      <c r="Q75" s="34"/>
      <c r="R75" s="34"/>
      <c r="S75" s="34"/>
      <c r="T75" s="34"/>
      <c r="U75" s="34"/>
      <c r="V75" s="34"/>
      <c r="W75" s="34"/>
      <c r="X75" s="34"/>
      <c r="Y75" s="34"/>
      <c r="Z75" s="34"/>
      <c r="AA75" s="34"/>
    </row>
    <row r="76" spans="1:27" ht="12.75" customHeight="1" x14ac:dyDescent="0.2">
      <c r="A76" s="38"/>
      <c r="B76" s="40"/>
      <c r="C76" s="39"/>
      <c r="D76" s="39"/>
      <c r="E76" s="39"/>
      <c r="F76" s="39"/>
      <c r="G76" s="39"/>
      <c r="H76" s="39"/>
      <c r="I76" s="39"/>
      <c r="J76" s="39"/>
      <c r="K76" s="86"/>
      <c r="L76" s="34"/>
      <c r="M76" s="34"/>
      <c r="N76" s="34"/>
      <c r="O76" s="34"/>
      <c r="P76" s="34"/>
      <c r="Q76" s="34"/>
      <c r="R76" s="34"/>
      <c r="S76" s="34"/>
      <c r="T76" s="34"/>
      <c r="U76" s="34"/>
      <c r="V76" s="34"/>
      <c r="W76" s="34"/>
      <c r="X76" s="34"/>
      <c r="Y76" s="34"/>
      <c r="Z76" s="34"/>
      <c r="AA76" s="34"/>
    </row>
    <row r="77" spans="1:27" ht="12.75" customHeight="1" x14ac:dyDescent="0.2">
      <c r="A77" s="38"/>
      <c r="B77" s="40"/>
      <c r="C77" s="39"/>
      <c r="D77" s="39"/>
      <c r="E77" s="39"/>
      <c r="F77" s="39"/>
      <c r="G77" s="39"/>
      <c r="H77" s="39"/>
      <c r="I77" s="39"/>
      <c r="J77" s="39"/>
      <c r="K77" s="86"/>
      <c r="L77" s="34"/>
      <c r="M77" s="34"/>
      <c r="N77" s="34"/>
      <c r="O77" s="34"/>
      <c r="P77" s="34"/>
      <c r="Q77" s="34"/>
      <c r="R77" s="34"/>
      <c r="S77" s="34"/>
      <c r="T77" s="34"/>
      <c r="U77" s="34"/>
      <c r="V77" s="34"/>
      <c r="W77" s="34"/>
      <c r="X77" s="34"/>
      <c r="Y77" s="34"/>
      <c r="Z77" s="34"/>
      <c r="AA77" s="34"/>
    </row>
    <row r="78" spans="1:27" ht="12.75" customHeight="1" x14ac:dyDescent="0.2">
      <c r="A78" s="38"/>
      <c r="B78" s="40"/>
      <c r="C78" s="39"/>
      <c r="D78" s="39"/>
      <c r="E78" s="39"/>
      <c r="F78" s="39"/>
      <c r="G78" s="39"/>
      <c r="H78" s="39"/>
      <c r="I78" s="39"/>
      <c r="J78" s="39"/>
      <c r="K78" s="86"/>
      <c r="L78" s="34"/>
      <c r="M78" s="34"/>
      <c r="N78" s="34"/>
      <c r="O78" s="34"/>
      <c r="P78" s="34"/>
      <c r="Q78" s="34"/>
      <c r="R78" s="34"/>
      <c r="S78" s="34"/>
      <c r="T78" s="34"/>
      <c r="U78" s="34"/>
      <c r="V78" s="34"/>
      <c r="W78" s="34"/>
      <c r="X78" s="34"/>
      <c r="Y78" s="34"/>
      <c r="Z78" s="34"/>
      <c r="AA78" s="34"/>
    </row>
    <row r="79" spans="1:27" ht="12.75" customHeight="1" x14ac:dyDescent="0.2">
      <c r="A79" s="38"/>
      <c r="B79" s="40"/>
      <c r="C79" s="39"/>
      <c r="D79" s="39"/>
      <c r="E79" s="39"/>
      <c r="F79" s="39"/>
      <c r="G79" s="39"/>
      <c r="H79" s="39"/>
      <c r="I79" s="39"/>
      <c r="J79" s="39"/>
      <c r="K79" s="86"/>
      <c r="L79" s="34"/>
      <c r="M79" s="34"/>
      <c r="N79" s="34"/>
      <c r="O79" s="34"/>
      <c r="P79" s="34"/>
      <c r="Q79" s="34"/>
      <c r="R79" s="34"/>
      <c r="S79" s="34"/>
      <c r="T79" s="34"/>
      <c r="U79" s="34"/>
      <c r="V79" s="34"/>
      <c r="W79" s="34"/>
      <c r="X79" s="34"/>
      <c r="Y79" s="34"/>
      <c r="Z79" s="34"/>
      <c r="AA79" s="34"/>
    </row>
    <row r="80" spans="1:27" ht="12.75" customHeight="1" x14ac:dyDescent="0.2">
      <c r="A80" s="38"/>
      <c r="B80" s="40"/>
      <c r="C80" s="39"/>
      <c r="D80" s="39"/>
      <c r="E80" s="39"/>
      <c r="F80" s="39"/>
      <c r="G80" s="39"/>
      <c r="H80" s="39"/>
      <c r="I80" s="39"/>
      <c r="J80" s="39"/>
      <c r="K80" s="86"/>
      <c r="L80" s="34"/>
      <c r="M80" s="34"/>
      <c r="N80" s="34"/>
      <c r="O80" s="34"/>
      <c r="P80" s="34"/>
      <c r="Q80" s="34"/>
      <c r="R80" s="34"/>
      <c r="S80" s="34"/>
      <c r="T80" s="34"/>
      <c r="U80" s="34"/>
      <c r="V80" s="34"/>
      <c r="W80" s="34"/>
      <c r="X80" s="34"/>
      <c r="Y80" s="34"/>
      <c r="Z80" s="34"/>
      <c r="AA80" s="34"/>
    </row>
    <row r="81" spans="1:27" ht="12.75" customHeight="1" x14ac:dyDescent="0.2">
      <c r="A81" s="38"/>
      <c r="B81" s="40"/>
      <c r="C81" s="39"/>
      <c r="D81" s="39"/>
      <c r="E81" s="39"/>
      <c r="F81" s="39"/>
      <c r="G81" s="39"/>
      <c r="H81" s="39"/>
      <c r="I81" s="39"/>
      <c r="J81" s="39"/>
      <c r="K81" s="86"/>
      <c r="L81" s="34"/>
      <c r="M81" s="34"/>
      <c r="N81" s="34"/>
      <c r="O81" s="34"/>
      <c r="P81" s="34"/>
      <c r="Q81" s="34"/>
      <c r="R81" s="34"/>
      <c r="S81" s="34"/>
      <c r="T81" s="34"/>
      <c r="U81" s="34"/>
      <c r="V81" s="34"/>
      <c r="W81" s="34"/>
      <c r="X81" s="34"/>
      <c r="Y81" s="34"/>
      <c r="Z81" s="34"/>
      <c r="AA81" s="34"/>
    </row>
    <row r="82" spans="1:27" ht="12.75" customHeight="1" x14ac:dyDescent="0.2">
      <c r="A82" s="38"/>
      <c r="B82" s="40"/>
      <c r="C82" s="39"/>
      <c r="D82" s="39"/>
      <c r="E82" s="39"/>
      <c r="F82" s="39"/>
      <c r="G82" s="39"/>
      <c r="H82" s="39"/>
      <c r="I82" s="39"/>
      <c r="J82" s="39"/>
      <c r="K82" s="86"/>
      <c r="L82" s="34"/>
      <c r="M82" s="34"/>
      <c r="N82" s="34"/>
      <c r="O82" s="34"/>
      <c r="P82" s="34"/>
      <c r="Q82" s="34"/>
      <c r="R82" s="34"/>
      <c r="S82" s="34"/>
      <c r="T82" s="34"/>
      <c r="U82" s="34"/>
      <c r="V82" s="34"/>
      <c r="W82" s="34"/>
      <c r="X82" s="34"/>
      <c r="Y82" s="34"/>
      <c r="Z82" s="34"/>
      <c r="AA82" s="34"/>
    </row>
    <row r="83" spans="1:27" ht="12.75" customHeight="1" x14ac:dyDescent="0.2">
      <c r="A83" s="38"/>
      <c r="B83" s="40"/>
      <c r="C83" s="39"/>
      <c r="D83" s="39"/>
      <c r="E83" s="39"/>
      <c r="F83" s="39"/>
      <c r="G83" s="39"/>
      <c r="H83" s="39"/>
      <c r="I83" s="39"/>
      <c r="J83" s="39"/>
      <c r="K83" s="86"/>
      <c r="L83" s="34"/>
      <c r="M83" s="34"/>
      <c r="N83" s="34"/>
      <c r="O83" s="34"/>
      <c r="P83" s="34"/>
      <c r="Q83" s="34"/>
      <c r="R83" s="34"/>
      <c r="S83" s="34"/>
      <c r="T83" s="34"/>
      <c r="U83" s="34"/>
      <c r="V83" s="34"/>
      <c r="W83" s="34"/>
      <c r="X83" s="34"/>
      <c r="Y83" s="34"/>
      <c r="Z83" s="34"/>
      <c r="AA83" s="34"/>
    </row>
    <row r="84" spans="1:27" ht="12.75" customHeight="1" x14ac:dyDescent="0.2">
      <c r="A84" s="38"/>
      <c r="B84" s="40"/>
      <c r="C84" s="39"/>
      <c r="D84" s="39"/>
      <c r="E84" s="39"/>
      <c r="F84" s="39"/>
      <c r="G84" s="39"/>
      <c r="H84" s="39"/>
      <c r="I84" s="39"/>
      <c r="J84" s="39"/>
      <c r="K84" s="86"/>
      <c r="L84" s="34"/>
      <c r="M84" s="34"/>
      <c r="N84" s="34"/>
      <c r="O84" s="34"/>
      <c r="P84" s="34"/>
      <c r="Q84" s="34"/>
      <c r="R84" s="34"/>
      <c r="S84" s="34"/>
      <c r="T84" s="34"/>
      <c r="U84" s="34"/>
      <c r="V84" s="34"/>
      <c r="W84" s="34"/>
      <c r="X84" s="34"/>
      <c r="Y84" s="34"/>
      <c r="Z84" s="34"/>
      <c r="AA84" s="34"/>
    </row>
    <row r="85" spans="1:27" ht="12.75" customHeight="1" x14ac:dyDescent="0.2">
      <c r="A85" s="38"/>
      <c r="B85" s="40"/>
      <c r="C85" s="39"/>
      <c r="D85" s="39"/>
      <c r="E85" s="39"/>
      <c r="F85" s="39"/>
      <c r="G85" s="39"/>
      <c r="H85" s="39"/>
      <c r="I85" s="39"/>
      <c r="J85" s="39"/>
      <c r="K85" s="86"/>
      <c r="L85" s="34"/>
      <c r="M85" s="34"/>
      <c r="N85" s="34"/>
      <c r="O85" s="34"/>
      <c r="P85" s="34"/>
      <c r="Q85" s="34"/>
      <c r="R85" s="34"/>
      <c r="S85" s="34"/>
      <c r="T85" s="34"/>
      <c r="U85" s="34"/>
      <c r="V85" s="34"/>
      <c r="W85" s="34"/>
      <c r="X85" s="34"/>
      <c r="Y85" s="34"/>
      <c r="Z85" s="34"/>
      <c r="AA85" s="34"/>
    </row>
    <row r="86" spans="1:27" ht="12.75" customHeight="1" x14ac:dyDescent="0.2">
      <c r="A86" s="38"/>
      <c r="B86" s="40"/>
      <c r="C86" s="39"/>
      <c r="D86" s="39"/>
      <c r="E86" s="39"/>
      <c r="F86" s="39"/>
      <c r="G86" s="39"/>
      <c r="H86" s="39"/>
      <c r="I86" s="39"/>
      <c r="J86" s="39"/>
      <c r="K86" s="86"/>
      <c r="L86" s="34"/>
      <c r="M86" s="34"/>
      <c r="N86" s="34"/>
      <c r="O86" s="34"/>
      <c r="P86" s="34"/>
      <c r="Q86" s="34"/>
      <c r="R86" s="34"/>
      <c r="S86" s="34"/>
      <c r="T86" s="34"/>
      <c r="U86" s="34"/>
      <c r="V86" s="34"/>
      <c r="W86" s="34"/>
      <c r="X86" s="34"/>
      <c r="Y86" s="34"/>
      <c r="Z86" s="34"/>
      <c r="AA86" s="34"/>
    </row>
    <row r="87" spans="1:27" ht="12.75" customHeight="1" x14ac:dyDescent="0.2">
      <c r="A87" s="38"/>
      <c r="B87" s="40"/>
      <c r="C87" s="39"/>
      <c r="D87" s="39"/>
      <c r="E87" s="39"/>
      <c r="F87" s="39"/>
      <c r="G87" s="39"/>
      <c r="H87" s="39"/>
      <c r="I87" s="39"/>
      <c r="J87" s="39"/>
      <c r="K87" s="86"/>
      <c r="L87" s="34"/>
      <c r="M87" s="34"/>
      <c r="N87" s="34"/>
      <c r="O87" s="34"/>
      <c r="P87" s="34"/>
      <c r="Q87" s="34"/>
      <c r="R87" s="34"/>
      <c r="S87" s="34"/>
      <c r="T87" s="34"/>
      <c r="U87" s="34"/>
      <c r="V87" s="34"/>
      <c r="W87" s="34"/>
      <c r="X87" s="34"/>
      <c r="Y87" s="34"/>
      <c r="Z87" s="34"/>
      <c r="AA87" s="34"/>
    </row>
    <row r="88" spans="1:27" ht="12.75" customHeight="1" x14ac:dyDescent="0.2">
      <c r="A88" s="38"/>
      <c r="B88" s="40"/>
      <c r="C88" s="39"/>
      <c r="D88" s="39"/>
      <c r="E88" s="39"/>
      <c r="F88" s="39"/>
      <c r="G88" s="39"/>
      <c r="H88" s="39"/>
      <c r="I88" s="39"/>
      <c r="J88" s="39"/>
      <c r="K88" s="86"/>
      <c r="L88" s="34"/>
      <c r="M88" s="34"/>
      <c r="N88" s="34"/>
      <c r="O88" s="34"/>
      <c r="P88" s="34"/>
      <c r="Q88" s="34"/>
      <c r="R88" s="34"/>
      <c r="S88" s="34"/>
      <c r="T88" s="34"/>
      <c r="U88" s="34"/>
      <c r="V88" s="34"/>
      <c r="W88" s="34"/>
      <c r="X88" s="34"/>
      <c r="Y88" s="34"/>
      <c r="Z88" s="34"/>
      <c r="AA88" s="34"/>
    </row>
    <row r="89" spans="1:27" ht="12.75" customHeight="1" x14ac:dyDescent="0.2">
      <c r="A89" s="38"/>
      <c r="B89" s="40"/>
      <c r="C89" s="39"/>
      <c r="D89" s="39"/>
      <c r="E89" s="39"/>
      <c r="F89" s="39"/>
      <c r="G89" s="39"/>
      <c r="H89" s="39"/>
      <c r="I89" s="39"/>
      <c r="J89" s="39"/>
      <c r="K89" s="86"/>
      <c r="L89" s="34"/>
      <c r="M89" s="34"/>
      <c r="N89" s="34"/>
      <c r="O89" s="34"/>
      <c r="P89" s="34"/>
      <c r="Q89" s="34"/>
      <c r="R89" s="34"/>
      <c r="S89" s="34"/>
      <c r="T89" s="34"/>
      <c r="U89" s="34"/>
      <c r="V89" s="34"/>
      <c r="W89" s="34"/>
      <c r="X89" s="34"/>
      <c r="Y89" s="34"/>
      <c r="Z89" s="34"/>
      <c r="AA89" s="34"/>
    </row>
    <row r="90" spans="1:27" ht="12.75" customHeight="1" x14ac:dyDescent="0.2">
      <c r="A90" s="38"/>
      <c r="B90" s="40"/>
      <c r="C90" s="39"/>
      <c r="D90" s="39"/>
      <c r="E90" s="39"/>
      <c r="F90" s="39"/>
      <c r="G90" s="39"/>
      <c r="H90" s="39"/>
      <c r="I90" s="39"/>
      <c r="J90" s="39"/>
      <c r="K90" s="86"/>
      <c r="L90" s="34"/>
      <c r="M90" s="34"/>
      <c r="N90" s="34"/>
      <c r="O90" s="34"/>
      <c r="P90" s="34"/>
      <c r="Q90" s="34"/>
      <c r="R90" s="34"/>
      <c r="S90" s="34"/>
      <c r="T90" s="34"/>
      <c r="U90" s="34"/>
      <c r="V90" s="34"/>
      <c r="W90" s="34"/>
      <c r="X90" s="34"/>
      <c r="Y90" s="34"/>
      <c r="Z90" s="34"/>
      <c r="AA90" s="34"/>
    </row>
    <row r="91" spans="1:27" ht="12.75" customHeight="1" x14ac:dyDescent="0.2">
      <c r="A91" s="38"/>
      <c r="B91" s="40"/>
      <c r="C91" s="39"/>
      <c r="D91" s="39"/>
      <c r="E91" s="39"/>
      <c r="F91" s="39"/>
      <c r="G91" s="39"/>
      <c r="H91" s="39"/>
      <c r="I91" s="39"/>
      <c r="J91" s="39"/>
      <c r="K91" s="86"/>
      <c r="L91" s="34"/>
      <c r="M91" s="34"/>
      <c r="N91" s="34"/>
      <c r="O91" s="34"/>
      <c r="P91" s="34"/>
      <c r="Q91" s="34"/>
      <c r="R91" s="34"/>
      <c r="S91" s="34"/>
      <c r="T91" s="34"/>
      <c r="U91" s="34"/>
      <c r="V91" s="34"/>
      <c r="W91" s="34"/>
      <c r="X91" s="34"/>
      <c r="Y91" s="34"/>
      <c r="Z91" s="34"/>
      <c r="AA91" s="34"/>
    </row>
    <row r="92" spans="1:27" ht="12.75" customHeight="1" x14ac:dyDescent="0.2">
      <c r="A92" s="38"/>
      <c r="B92" s="40"/>
      <c r="C92" s="39"/>
      <c r="D92" s="39"/>
      <c r="E92" s="39"/>
      <c r="F92" s="39"/>
      <c r="G92" s="39"/>
      <c r="H92" s="39"/>
      <c r="I92" s="39"/>
      <c r="J92" s="39"/>
      <c r="K92" s="86"/>
      <c r="L92" s="34"/>
      <c r="M92" s="34"/>
      <c r="N92" s="34"/>
      <c r="O92" s="34"/>
      <c r="P92" s="34"/>
      <c r="Q92" s="34"/>
      <c r="R92" s="34"/>
      <c r="S92" s="34"/>
      <c r="T92" s="34"/>
      <c r="U92" s="34"/>
      <c r="V92" s="34"/>
      <c r="W92" s="34"/>
      <c r="X92" s="34"/>
      <c r="Y92" s="34"/>
      <c r="Z92" s="34"/>
      <c r="AA92" s="34"/>
    </row>
    <row r="93" spans="1:27" ht="12.75" customHeight="1" x14ac:dyDescent="0.2">
      <c r="A93" s="38"/>
      <c r="B93" s="40"/>
      <c r="C93" s="39"/>
      <c r="D93" s="39"/>
      <c r="E93" s="39"/>
      <c r="F93" s="39"/>
      <c r="G93" s="39"/>
      <c r="H93" s="39"/>
      <c r="I93" s="39"/>
      <c r="J93" s="39"/>
      <c r="K93" s="86"/>
      <c r="L93" s="34"/>
      <c r="M93" s="34"/>
      <c r="N93" s="34"/>
      <c r="O93" s="34"/>
      <c r="P93" s="34"/>
      <c r="Q93" s="34"/>
      <c r="R93" s="34"/>
      <c r="S93" s="34"/>
      <c r="T93" s="34"/>
      <c r="U93" s="34"/>
      <c r="V93" s="34"/>
      <c r="W93" s="34"/>
      <c r="X93" s="34"/>
      <c r="Y93" s="34"/>
      <c r="Z93" s="34"/>
      <c r="AA93" s="34"/>
    </row>
    <row r="94" spans="1:27" ht="12.75" customHeight="1" x14ac:dyDescent="0.2">
      <c r="A94" s="38"/>
      <c r="B94" s="40"/>
      <c r="C94" s="39"/>
      <c r="D94" s="39"/>
      <c r="E94" s="39"/>
      <c r="F94" s="39"/>
      <c r="G94" s="39"/>
      <c r="H94" s="39"/>
      <c r="I94" s="39"/>
      <c r="J94" s="39"/>
      <c r="K94" s="86"/>
      <c r="L94" s="34"/>
      <c r="M94" s="34"/>
      <c r="N94" s="34"/>
      <c r="O94" s="34"/>
      <c r="P94" s="34"/>
      <c r="Q94" s="34"/>
      <c r="R94" s="34"/>
      <c r="S94" s="34"/>
      <c r="T94" s="34"/>
      <c r="U94" s="34"/>
      <c r="V94" s="34"/>
      <c r="W94" s="34"/>
      <c r="X94" s="34"/>
      <c r="Y94" s="34"/>
      <c r="Z94" s="34"/>
      <c r="AA94" s="34"/>
    </row>
    <row r="95" spans="1:27" ht="12.75" customHeight="1" x14ac:dyDescent="0.2">
      <c r="A95" s="38"/>
      <c r="B95" s="40"/>
      <c r="C95" s="39"/>
      <c r="D95" s="39"/>
      <c r="E95" s="39"/>
      <c r="F95" s="39"/>
      <c r="G95" s="39"/>
      <c r="H95" s="39"/>
      <c r="I95" s="39"/>
      <c r="J95" s="39"/>
      <c r="K95" s="86"/>
      <c r="L95" s="34"/>
      <c r="M95" s="34"/>
      <c r="N95" s="34"/>
      <c r="O95" s="34"/>
      <c r="P95" s="34"/>
      <c r="Q95" s="34"/>
      <c r="R95" s="34"/>
      <c r="S95" s="34"/>
      <c r="T95" s="34"/>
      <c r="U95" s="34"/>
      <c r="V95" s="34"/>
      <c r="W95" s="34"/>
      <c r="X95" s="34"/>
      <c r="Y95" s="34"/>
      <c r="Z95" s="34"/>
      <c r="AA95" s="34"/>
    </row>
    <row r="96" spans="1:27" ht="12.75" customHeight="1" x14ac:dyDescent="0.2">
      <c r="A96" s="38"/>
      <c r="B96" s="40"/>
      <c r="C96" s="39"/>
      <c r="D96" s="39"/>
      <c r="E96" s="39"/>
      <c r="F96" s="39"/>
      <c r="G96" s="39"/>
      <c r="H96" s="39"/>
      <c r="I96" s="39"/>
      <c r="J96" s="39"/>
      <c r="K96" s="86"/>
      <c r="L96" s="34"/>
      <c r="M96" s="34"/>
      <c r="N96" s="34"/>
      <c r="O96" s="34"/>
      <c r="P96" s="34"/>
      <c r="Q96" s="34"/>
      <c r="R96" s="34"/>
      <c r="S96" s="34"/>
      <c r="T96" s="34"/>
      <c r="U96" s="34"/>
      <c r="V96" s="34"/>
      <c r="W96" s="34"/>
      <c r="X96" s="34"/>
      <c r="Y96" s="34"/>
      <c r="Z96" s="34"/>
      <c r="AA96" s="34"/>
    </row>
    <row r="97" spans="1:27" ht="12.75" customHeight="1" x14ac:dyDescent="0.2">
      <c r="A97" s="38"/>
      <c r="B97" s="40"/>
      <c r="C97" s="39"/>
      <c r="D97" s="39"/>
      <c r="E97" s="39"/>
      <c r="F97" s="39"/>
      <c r="G97" s="39"/>
      <c r="H97" s="39"/>
      <c r="I97" s="39"/>
      <c r="J97" s="39"/>
      <c r="K97" s="86"/>
      <c r="L97" s="34"/>
      <c r="M97" s="34"/>
      <c r="N97" s="34"/>
      <c r="O97" s="34"/>
      <c r="P97" s="34"/>
      <c r="Q97" s="34"/>
      <c r="R97" s="34"/>
      <c r="S97" s="34"/>
      <c r="T97" s="34"/>
      <c r="U97" s="34"/>
      <c r="V97" s="34"/>
      <c r="W97" s="34"/>
      <c r="X97" s="34"/>
      <c r="Y97" s="34"/>
      <c r="Z97" s="34"/>
      <c r="AA97" s="34"/>
    </row>
    <row r="98" spans="1:27" ht="12.75" customHeight="1" x14ac:dyDescent="0.2">
      <c r="A98" s="38"/>
      <c r="B98" s="40"/>
      <c r="C98" s="39"/>
      <c r="D98" s="39"/>
      <c r="E98" s="39"/>
      <c r="F98" s="39"/>
      <c r="G98" s="39"/>
      <c r="H98" s="39"/>
      <c r="I98" s="39"/>
      <c r="J98" s="39"/>
      <c r="K98" s="86"/>
      <c r="L98" s="34"/>
      <c r="M98" s="34"/>
      <c r="N98" s="34"/>
      <c r="O98" s="34"/>
      <c r="P98" s="34"/>
      <c r="Q98" s="34"/>
      <c r="R98" s="34"/>
      <c r="S98" s="34"/>
      <c r="T98" s="34"/>
      <c r="U98" s="34"/>
      <c r="V98" s="34"/>
      <c r="W98" s="34"/>
      <c r="X98" s="34"/>
      <c r="Y98" s="34"/>
      <c r="Z98" s="34"/>
      <c r="AA98" s="34"/>
    </row>
    <row r="99" spans="1:27" ht="12.75" customHeight="1" x14ac:dyDescent="0.2">
      <c r="A99" s="38"/>
      <c r="B99" s="40"/>
      <c r="C99" s="39"/>
      <c r="D99" s="39"/>
      <c r="E99" s="39"/>
      <c r="F99" s="39"/>
      <c r="G99" s="39"/>
      <c r="H99" s="39"/>
      <c r="I99" s="39"/>
      <c r="J99" s="39"/>
      <c r="K99" s="86"/>
      <c r="L99" s="34"/>
      <c r="M99" s="34"/>
      <c r="N99" s="34"/>
      <c r="O99" s="34"/>
      <c r="P99" s="34"/>
      <c r="Q99" s="34"/>
      <c r="R99" s="34"/>
      <c r="S99" s="34"/>
      <c r="T99" s="34"/>
      <c r="U99" s="34"/>
      <c r="V99" s="34"/>
      <c r="W99" s="34"/>
      <c r="X99" s="34"/>
      <c r="Y99" s="34"/>
      <c r="Z99" s="34"/>
      <c r="AA99" s="34"/>
    </row>
    <row r="100" spans="1:27" ht="12.75" customHeight="1" x14ac:dyDescent="0.2">
      <c r="A100" s="38"/>
      <c r="B100" s="40"/>
      <c r="C100" s="39"/>
      <c r="D100" s="39"/>
      <c r="E100" s="39"/>
      <c r="F100" s="39"/>
      <c r="G100" s="39"/>
      <c r="H100" s="39"/>
      <c r="I100" s="39"/>
      <c r="J100" s="39"/>
      <c r="K100" s="86"/>
      <c r="L100" s="34"/>
      <c r="M100" s="34"/>
      <c r="N100" s="34"/>
      <c r="O100" s="34"/>
      <c r="P100" s="34"/>
      <c r="Q100" s="34"/>
      <c r="R100" s="34"/>
      <c r="S100" s="34"/>
      <c r="T100" s="34"/>
      <c r="U100" s="34"/>
      <c r="V100" s="34"/>
      <c r="W100" s="34"/>
      <c r="X100" s="34"/>
      <c r="Y100" s="34"/>
      <c r="Z100" s="34"/>
      <c r="AA100" s="34"/>
    </row>
    <row r="101" spans="1:27" ht="12.75" customHeight="1" x14ac:dyDescent="0.2">
      <c r="A101" s="38"/>
      <c r="B101" s="40"/>
      <c r="C101" s="39"/>
      <c r="D101" s="39"/>
      <c r="E101" s="39"/>
      <c r="F101" s="39"/>
      <c r="G101" s="39"/>
      <c r="H101" s="39"/>
      <c r="I101" s="39"/>
      <c r="J101" s="39"/>
      <c r="K101" s="86"/>
      <c r="L101" s="34"/>
      <c r="M101" s="34"/>
      <c r="N101" s="34"/>
      <c r="O101" s="34"/>
      <c r="P101" s="34"/>
      <c r="Q101" s="34"/>
      <c r="R101" s="34"/>
      <c r="S101" s="34"/>
      <c r="T101" s="34"/>
      <c r="U101" s="34"/>
      <c r="V101" s="34"/>
      <c r="W101" s="34"/>
      <c r="X101" s="34"/>
      <c r="Y101" s="34"/>
      <c r="Z101" s="34"/>
      <c r="AA101" s="34"/>
    </row>
    <row r="102" spans="1:27" ht="12.75" customHeight="1" x14ac:dyDescent="0.2">
      <c r="A102" s="38"/>
      <c r="B102" s="40"/>
      <c r="C102" s="39"/>
      <c r="D102" s="39"/>
      <c r="E102" s="39"/>
      <c r="F102" s="39"/>
      <c r="G102" s="39"/>
      <c r="H102" s="39"/>
      <c r="I102" s="39"/>
      <c r="J102" s="39"/>
      <c r="K102" s="86"/>
      <c r="L102" s="34"/>
      <c r="M102" s="34"/>
      <c r="N102" s="34"/>
      <c r="O102" s="34"/>
      <c r="P102" s="34"/>
      <c r="Q102" s="34"/>
      <c r="R102" s="34"/>
      <c r="S102" s="34"/>
      <c r="T102" s="34"/>
      <c r="U102" s="34"/>
      <c r="V102" s="34"/>
      <c r="W102" s="34"/>
      <c r="X102" s="34"/>
      <c r="Y102" s="34"/>
      <c r="Z102" s="34"/>
      <c r="AA102" s="34"/>
    </row>
    <row r="103" spans="1:27" ht="12.75" customHeight="1" x14ac:dyDescent="0.2">
      <c r="A103" s="38"/>
      <c r="B103" s="40"/>
      <c r="C103" s="39"/>
      <c r="D103" s="39"/>
      <c r="E103" s="39"/>
      <c r="F103" s="39"/>
      <c r="G103" s="39"/>
      <c r="H103" s="39"/>
      <c r="I103" s="39"/>
      <c r="J103" s="39"/>
      <c r="K103" s="86"/>
      <c r="L103" s="34"/>
      <c r="M103" s="34"/>
      <c r="N103" s="34"/>
      <c r="O103" s="34"/>
      <c r="P103" s="34"/>
      <c r="Q103" s="34"/>
      <c r="R103" s="34"/>
      <c r="S103" s="34"/>
      <c r="T103" s="34"/>
      <c r="U103" s="34"/>
      <c r="V103" s="34"/>
      <c r="W103" s="34"/>
      <c r="X103" s="34"/>
      <c r="Y103" s="34"/>
      <c r="Z103" s="34"/>
      <c r="AA103" s="34"/>
    </row>
    <row r="104" spans="1:27" ht="12.75" customHeight="1" x14ac:dyDescent="0.2">
      <c r="A104" s="38"/>
      <c r="B104" s="40"/>
      <c r="C104" s="39"/>
      <c r="D104" s="39"/>
      <c r="E104" s="39"/>
      <c r="F104" s="39"/>
      <c r="G104" s="39"/>
      <c r="H104" s="39"/>
      <c r="I104" s="39"/>
      <c r="J104" s="39"/>
      <c r="K104" s="86"/>
      <c r="L104" s="34"/>
      <c r="M104" s="34"/>
      <c r="N104" s="34"/>
      <c r="O104" s="34"/>
      <c r="P104" s="34"/>
      <c r="Q104" s="34"/>
      <c r="R104" s="34"/>
      <c r="S104" s="34"/>
      <c r="T104" s="34"/>
      <c r="U104" s="34"/>
      <c r="V104" s="34"/>
      <c r="W104" s="34"/>
      <c r="X104" s="34"/>
      <c r="Y104" s="34"/>
      <c r="Z104" s="34"/>
      <c r="AA104" s="34"/>
    </row>
    <row r="105" spans="1:27" ht="12.75" customHeight="1" x14ac:dyDescent="0.2">
      <c r="A105" s="38"/>
      <c r="B105" s="40"/>
      <c r="C105" s="39"/>
      <c r="D105" s="39"/>
      <c r="E105" s="39"/>
      <c r="F105" s="39"/>
      <c r="G105" s="39"/>
      <c r="H105" s="39"/>
      <c r="I105" s="39"/>
      <c r="J105" s="39"/>
      <c r="K105" s="86"/>
      <c r="L105" s="34"/>
      <c r="M105" s="34"/>
      <c r="N105" s="34"/>
      <c r="O105" s="34"/>
      <c r="P105" s="34"/>
      <c r="Q105" s="34"/>
      <c r="R105" s="34"/>
      <c r="S105" s="34"/>
      <c r="T105" s="34"/>
      <c r="U105" s="34"/>
      <c r="V105" s="34"/>
      <c r="W105" s="34"/>
      <c r="X105" s="34"/>
      <c r="Y105" s="34"/>
      <c r="Z105" s="34"/>
      <c r="AA105" s="34"/>
    </row>
    <row r="106" spans="1:27" ht="12.75" customHeight="1" x14ac:dyDescent="0.2">
      <c r="A106" s="38"/>
      <c r="B106" s="40"/>
      <c r="C106" s="39"/>
      <c r="D106" s="39"/>
      <c r="E106" s="39"/>
      <c r="F106" s="39"/>
      <c r="G106" s="39"/>
      <c r="H106" s="39"/>
      <c r="I106" s="39"/>
      <c r="J106" s="39"/>
      <c r="K106" s="86"/>
      <c r="L106" s="34"/>
      <c r="M106" s="34"/>
      <c r="N106" s="34"/>
      <c r="O106" s="34"/>
      <c r="P106" s="34"/>
      <c r="Q106" s="34"/>
      <c r="R106" s="34"/>
      <c r="S106" s="34"/>
      <c r="T106" s="34"/>
      <c r="U106" s="34"/>
      <c r="V106" s="34"/>
      <c r="W106" s="34"/>
      <c r="X106" s="34"/>
      <c r="Y106" s="34"/>
      <c r="Z106" s="34"/>
      <c r="AA106" s="34"/>
    </row>
    <row r="107" spans="1:27" ht="12.75" customHeight="1" x14ac:dyDescent="0.2">
      <c r="A107" s="38"/>
      <c r="B107" s="40"/>
      <c r="C107" s="39"/>
      <c r="D107" s="39"/>
      <c r="E107" s="39"/>
      <c r="F107" s="39"/>
      <c r="G107" s="39"/>
      <c r="H107" s="39"/>
      <c r="I107" s="39"/>
      <c r="J107" s="39"/>
      <c r="K107" s="86"/>
      <c r="L107" s="34"/>
      <c r="M107" s="34"/>
      <c r="N107" s="34"/>
      <c r="O107" s="34"/>
      <c r="P107" s="34"/>
      <c r="Q107" s="34"/>
      <c r="R107" s="34"/>
      <c r="S107" s="34"/>
      <c r="T107" s="34"/>
      <c r="U107" s="34"/>
      <c r="V107" s="34"/>
      <c r="W107" s="34"/>
      <c r="X107" s="34"/>
      <c r="Y107" s="34"/>
      <c r="Z107" s="34"/>
      <c r="AA107" s="34"/>
    </row>
    <row r="108" spans="1:27" ht="12.75" customHeight="1" x14ac:dyDescent="0.2">
      <c r="A108" s="38"/>
      <c r="B108" s="40"/>
      <c r="C108" s="39"/>
      <c r="D108" s="39"/>
      <c r="E108" s="39"/>
      <c r="F108" s="39"/>
      <c r="G108" s="39"/>
      <c r="H108" s="39"/>
      <c r="I108" s="39"/>
      <c r="J108" s="39"/>
      <c r="K108" s="86"/>
      <c r="L108" s="34"/>
      <c r="M108" s="34"/>
      <c r="N108" s="34"/>
      <c r="O108" s="34"/>
      <c r="P108" s="34"/>
      <c r="Q108" s="34"/>
      <c r="R108" s="34"/>
      <c r="S108" s="34"/>
      <c r="T108" s="34"/>
      <c r="U108" s="34"/>
      <c r="V108" s="34"/>
      <c r="W108" s="34"/>
      <c r="X108" s="34"/>
      <c r="Y108" s="34"/>
      <c r="Z108" s="34"/>
      <c r="AA108" s="34"/>
    </row>
    <row r="109" spans="1:27" ht="12.75" customHeight="1" x14ac:dyDescent="0.2">
      <c r="A109" s="38"/>
      <c r="B109" s="40"/>
      <c r="C109" s="39"/>
      <c r="D109" s="39"/>
      <c r="E109" s="39"/>
      <c r="F109" s="39"/>
      <c r="G109" s="39"/>
      <c r="H109" s="39"/>
      <c r="I109" s="39"/>
      <c r="J109" s="39"/>
      <c r="K109" s="86"/>
      <c r="L109" s="34"/>
      <c r="M109" s="34"/>
      <c r="N109" s="34"/>
      <c r="O109" s="34"/>
      <c r="P109" s="34"/>
      <c r="Q109" s="34"/>
      <c r="R109" s="34"/>
      <c r="S109" s="34"/>
      <c r="T109" s="34"/>
      <c r="U109" s="34"/>
      <c r="V109" s="34"/>
      <c r="W109" s="34"/>
      <c r="X109" s="34"/>
      <c r="Y109" s="34"/>
      <c r="Z109" s="34"/>
      <c r="AA109" s="34"/>
    </row>
    <row r="110" spans="1:27" ht="12.75" customHeight="1" x14ac:dyDescent="0.2">
      <c r="A110" s="38"/>
      <c r="B110" s="40"/>
      <c r="C110" s="39"/>
      <c r="D110" s="39"/>
      <c r="E110" s="39"/>
      <c r="F110" s="39"/>
      <c r="G110" s="39"/>
      <c r="H110" s="39"/>
      <c r="I110" s="39"/>
      <c r="J110" s="39"/>
      <c r="K110" s="86"/>
      <c r="L110" s="34"/>
      <c r="M110" s="34"/>
      <c r="N110" s="34"/>
      <c r="O110" s="34"/>
      <c r="P110" s="34"/>
      <c r="Q110" s="34"/>
      <c r="R110" s="34"/>
      <c r="S110" s="34"/>
      <c r="T110" s="34"/>
      <c r="U110" s="34"/>
      <c r="V110" s="34"/>
      <c r="W110" s="34"/>
      <c r="X110" s="34"/>
      <c r="Y110" s="34"/>
      <c r="Z110" s="34"/>
      <c r="AA110" s="34"/>
    </row>
    <row r="111" spans="1:27" ht="12.75" customHeight="1" x14ac:dyDescent="0.2">
      <c r="A111" s="38"/>
      <c r="B111" s="40"/>
      <c r="C111" s="39"/>
      <c r="D111" s="39"/>
      <c r="E111" s="39"/>
      <c r="F111" s="39"/>
      <c r="G111" s="39"/>
      <c r="H111" s="39"/>
      <c r="I111" s="39"/>
      <c r="J111" s="39"/>
      <c r="K111" s="86"/>
      <c r="L111" s="34"/>
      <c r="M111" s="34"/>
      <c r="N111" s="34"/>
      <c r="O111" s="34"/>
      <c r="P111" s="34"/>
      <c r="Q111" s="34"/>
      <c r="R111" s="34"/>
      <c r="S111" s="34"/>
      <c r="T111" s="34"/>
      <c r="U111" s="34"/>
      <c r="V111" s="34"/>
      <c r="W111" s="34"/>
      <c r="X111" s="34"/>
      <c r="Y111" s="34"/>
      <c r="Z111" s="34"/>
      <c r="AA111" s="34"/>
    </row>
    <row r="112" spans="1:27" ht="12.75" customHeight="1" x14ac:dyDescent="0.2">
      <c r="A112" s="38"/>
      <c r="B112" s="40"/>
      <c r="C112" s="39"/>
      <c r="D112" s="39"/>
      <c r="E112" s="39"/>
      <c r="F112" s="39"/>
      <c r="G112" s="39"/>
      <c r="H112" s="39"/>
      <c r="I112" s="39"/>
      <c r="J112" s="39"/>
      <c r="K112" s="86"/>
      <c r="L112" s="34"/>
      <c r="M112" s="34"/>
      <c r="N112" s="34"/>
      <c r="O112" s="34"/>
      <c r="P112" s="34"/>
      <c r="Q112" s="34"/>
      <c r="R112" s="34"/>
      <c r="S112" s="34"/>
      <c r="T112" s="34"/>
      <c r="U112" s="34"/>
      <c r="V112" s="34"/>
      <c r="W112" s="34"/>
      <c r="X112" s="34"/>
      <c r="Y112" s="34"/>
      <c r="Z112" s="34"/>
      <c r="AA112" s="34"/>
    </row>
    <row r="113" spans="1:27" ht="12.75" customHeight="1" x14ac:dyDescent="0.2">
      <c r="A113" s="38"/>
      <c r="B113" s="40"/>
      <c r="C113" s="39"/>
      <c r="D113" s="39"/>
      <c r="E113" s="39"/>
      <c r="F113" s="39"/>
      <c r="G113" s="39"/>
      <c r="H113" s="39"/>
      <c r="I113" s="39"/>
      <c r="J113" s="39"/>
      <c r="K113" s="86"/>
      <c r="L113" s="34"/>
      <c r="M113" s="34"/>
      <c r="N113" s="34"/>
      <c r="O113" s="34"/>
      <c r="P113" s="34"/>
      <c r="Q113" s="34"/>
      <c r="R113" s="34"/>
      <c r="S113" s="34"/>
      <c r="T113" s="34"/>
      <c r="U113" s="34"/>
      <c r="V113" s="34"/>
      <c r="W113" s="34"/>
      <c r="X113" s="34"/>
      <c r="Y113" s="34"/>
      <c r="Z113" s="34"/>
      <c r="AA113" s="34"/>
    </row>
    <row r="114" spans="1:27" ht="12.75" customHeight="1" x14ac:dyDescent="0.2">
      <c r="A114" s="38"/>
      <c r="B114" s="40"/>
      <c r="C114" s="39"/>
      <c r="D114" s="39"/>
      <c r="E114" s="39"/>
      <c r="F114" s="39"/>
      <c r="G114" s="39"/>
      <c r="H114" s="39"/>
      <c r="I114" s="39"/>
      <c r="J114" s="39"/>
      <c r="K114" s="86"/>
      <c r="L114" s="34"/>
      <c r="M114" s="34"/>
      <c r="N114" s="34"/>
      <c r="O114" s="34"/>
      <c r="P114" s="34"/>
      <c r="Q114" s="34"/>
      <c r="R114" s="34"/>
      <c r="S114" s="34"/>
      <c r="T114" s="34"/>
      <c r="U114" s="34"/>
      <c r="V114" s="34"/>
      <c r="W114" s="34"/>
      <c r="X114" s="34"/>
      <c r="Y114" s="34"/>
      <c r="Z114" s="34"/>
      <c r="AA114" s="34"/>
    </row>
    <row r="115" spans="1:27" ht="12.75" customHeight="1" x14ac:dyDescent="0.2">
      <c r="A115" s="38"/>
      <c r="B115" s="40"/>
      <c r="C115" s="39"/>
      <c r="D115" s="39"/>
      <c r="E115" s="39"/>
      <c r="F115" s="39"/>
      <c r="G115" s="39"/>
      <c r="H115" s="39"/>
      <c r="I115" s="39"/>
      <c r="J115" s="39"/>
      <c r="K115" s="86"/>
      <c r="L115" s="34"/>
      <c r="M115" s="34"/>
      <c r="N115" s="34"/>
      <c r="O115" s="34"/>
      <c r="P115" s="34"/>
      <c r="Q115" s="34"/>
      <c r="R115" s="34"/>
      <c r="S115" s="34"/>
      <c r="T115" s="34"/>
      <c r="U115" s="34"/>
      <c r="V115" s="34"/>
      <c r="W115" s="34"/>
      <c r="X115" s="34"/>
      <c r="Y115" s="34"/>
      <c r="Z115" s="34"/>
      <c r="AA115" s="34"/>
    </row>
    <row r="116" spans="1:27" ht="12.75" customHeight="1" x14ac:dyDescent="0.2">
      <c r="A116" s="38"/>
      <c r="B116" s="40"/>
      <c r="C116" s="39"/>
      <c r="D116" s="39"/>
      <c r="E116" s="39"/>
      <c r="F116" s="39"/>
      <c r="G116" s="39"/>
      <c r="H116" s="39"/>
      <c r="I116" s="39"/>
      <c r="J116" s="39"/>
      <c r="K116" s="86"/>
      <c r="L116" s="34"/>
      <c r="M116" s="34"/>
      <c r="N116" s="34"/>
      <c r="O116" s="34"/>
      <c r="P116" s="34"/>
      <c r="Q116" s="34"/>
      <c r="R116" s="34"/>
      <c r="S116" s="34"/>
      <c r="T116" s="34"/>
      <c r="U116" s="34"/>
      <c r="V116" s="34"/>
      <c r="W116" s="34"/>
      <c r="X116" s="34"/>
      <c r="Y116" s="34"/>
      <c r="Z116" s="34"/>
      <c r="AA116" s="34"/>
    </row>
    <row r="117" spans="1:27" ht="12.75" customHeight="1" x14ac:dyDescent="0.2">
      <c r="A117" s="38"/>
      <c r="B117" s="40"/>
      <c r="C117" s="39"/>
      <c r="D117" s="39"/>
      <c r="E117" s="39"/>
      <c r="F117" s="39"/>
      <c r="G117" s="39"/>
      <c r="H117" s="39"/>
      <c r="I117" s="39"/>
      <c r="J117" s="39"/>
      <c r="K117" s="86"/>
      <c r="L117" s="34"/>
      <c r="M117" s="34"/>
      <c r="N117" s="34"/>
      <c r="O117" s="34"/>
      <c r="P117" s="34"/>
      <c r="Q117" s="34"/>
      <c r="R117" s="34"/>
      <c r="S117" s="34"/>
      <c r="T117" s="34"/>
      <c r="U117" s="34"/>
      <c r="V117" s="34"/>
      <c r="W117" s="34"/>
      <c r="X117" s="34"/>
      <c r="Y117" s="34"/>
      <c r="Z117" s="34"/>
      <c r="AA117" s="34"/>
    </row>
    <row r="118" spans="1:27" ht="12.75" customHeight="1" x14ac:dyDescent="0.2">
      <c r="A118" s="38"/>
      <c r="B118" s="40"/>
      <c r="C118" s="39"/>
      <c r="D118" s="39"/>
      <c r="E118" s="39"/>
      <c r="F118" s="39"/>
      <c r="G118" s="39"/>
      <c r="H118" s="39"/>
      <c r="I118" s="39"/>
      <c r="J118" s="39"/>
      <c r="K118" s="86"/>
      <c r="L118" s="34"/>
      <c r="M118" s="34"/>
      <c r="N118" s="34"/>
      <c r="O118" s="34"/>
      <c r="P118" s="34"/>
      <c r="Q118" s="34"/>
      <c r="R118" s="34"/>
      <c r="S118" s="34"/>
      <c r="T118" s="34"/>
      <c r="U118" s="34"/>
      <c r="V118" s="34"/>
      <c r="W118" s="34"/>
      <c r="X118" s="34"/>
      <c r="Y118" s="34"/>
      <c r="Z118" s="34"/>
      <c r="AA118" s="34"/>
    </row>
    <row r="119" spans="1:27" ht="12.75" customHeight="1" x14ac:dyDescent="0.2">
      <c r="A119" s="38"/>
      <c r="B119" s="40"/>
      <c r="C119" s="39"/>
      <c r="D119" s="39"/>
      <c r="E119" s="39"/>
      <c r="F119" s="39"/>
      <c r="G119" s="39"/>
      <c r="H119" s="39"/>
      <c r="I119" s="39"/>
      <c r="J119" s="39"/>
      <c r="K119" s="86"/>
      <c r="L119" s="34"/>
      <c r="M119" s="34"/>
      <c r="N119" s="34"/>
      <c r="O119" s="34"/>
      <c r="P119" s="34"/>
      <c r="Q119" s="34"/>
      <c r="R119" s="34"/>
      <c r="S119" s="34"/>
      <c r="T119" s="34"/>
      <c r="U119" s="34"/>
      <c r="V119" s="34"/>
      <c r="W119" s="34"/>
      <c r="X119" s="34"/>
      <c r="Y119" s="34"/>
      <c r="Z119" s="34"/>
      <c r="AA119" s="34"/>
    </row>
    <row r="120" spans="1:27" ht="12.75" customHeight="1" x14ac:dyDescent="0.2">
      <c r="A120" s="38"/>
      <c r="B120" s="40"/>
      <c r="C120" s="39"/>
      <c r="D120" s="39"/>
      <c r="E120" s="39"/>
      <c r="F120" s="39"/>
      <c r="G120" s="39"/>
      <c r="H120" s="39"/>
      <c r="I120" s="39"/>
      <c r="J120" s="39"/>
      <c r="K120" s="86"/>
      <c r="L120" s="34"/>
      <c r="M120" s="34"/>
      <c r="N120" s="34"/>
      <c r="O120" s="34"/>
      <c r="P120" s="34"/>
      <c r="Q120" s="34"/>
      <c r="R120" s="34"/>
      <c r="S120" s="34"/>
      <c r="T120" s="34"/>
      <c r="U120" s="34"/>
      <c r="V120" s="34"/>
      <c r="W120" s="34"/>
      <c r="X120" s="34"/>
      <c r="Y120" s="34"/>
      <c r="Z120" s="34"/>
      <c r="AA120" s="34"/>
    </row>
    <row r="121" spans="1:27" ht="12.75" customHeight="1" x14ac:dyDescent="0.2">
      <c r="A121" s="38"/>
      <c r="B121" s="40"/>
      <c r="C121" s="39"/>
      <c r="D121" s="39"/>
      <c r="E121" s="39"/>
      <c r="F121" s="39"/>
      <c r="G121" s="39"/>
      <c r="H121" s="39"/>
      <c r="I121" s="39"/>
      <c r="J121" s="39"/>
      <c r="K121" s="86"/>
      <c r="L121" s="34"/>
      <c r="M121" s="34"/>
      <c r="N121" s="34"/>
      <c r="O121" s="34"/>
      <c r="P121" s="34"/>
      <c r="Q121" s="34"/>
      <c r="R121" s="34"/>
      <c r="S121" s="34"/>
      <c r="T121" s="34"/>
      <c r="U121" s="34"/>
      <c r="V121" s="34"/>
      <c r="W121" s="34"/>
      <c r="X121" s="34"/>
      <c r="Y121" s="34"/>
      <c r="Z121" s="34"/>
      <c r="AA121" s="34"/>
    </row>
    <row r="122" spans="1:27" ht="12.75" customHeight="1" x14ac:dyDescent="0.2">
      <c r="A122" s="38"/>
      <c r="B122" s="40"/>
      <c r="C122" s="39"/>
      <c r="D122" s="39"/>
      <c r="E122" s="39"/>
      <c r="F122" s="39"/>
      <c r="G122" s="39"/>
      <c r="H122" s="39"/>
      <c r="I122" s="39"/>
      <c r="J122" s="39"/>
      <c r="K122" s="86"/>
      <c r="L122" s="34"/>
      <c r="M122" s="34"/>
      <c r="N122" s="34"/>
      <c r="O122" s="34"/>
      <c r="P122" s="34"/>
      <c r="Q122" s="34"/>
      <c r="R122" s="34"/>
      <c r="S122" s="34"/>
      <c r="T122" s="34"/>
      <c r="U122" s="34"/>
      <c r="V122" s="34"/>
      <c r="W122" s="34"/>
      <c r="X122" s="34"/>
      <c r="Y122" s="34"/>
      <c r="Z122" s="34"/>
      <c r="AA122" s="34"/>
    </row>
    <row r="123" spans="1:27" ht="12.75" customHeight="1" x14ac:dyDescent="0.2">
      <c r="A123" s="38"/>
      <c r="B123" s="40"/>
      <c r="C123" s="39"/>
      <c r="D123" s="39"/>
      <c r="E123" s="39"/>
      <c r="F123" s="39"/>
      <c r="G123" s="39"/>
      <c r="H123" s="39"/>
      <c r="I123" s="39"/>
      <c r="J123" s="39"/>
      <c r="K123" s="86"/>
      <c r="L123" s="34"/>
      <c r="M123" s="34"/>
      <c r="N123" s="34"/>
      <c r="O123" s="34"/>
      <c r="P123" s="34"/>
      <c r="Q123" s="34"/>
      <c r="R123" s="34"/>
      <c r="S123" s="34"/>
      <c r="T123" s="34"/>
      <c r="U123" s="34"/>
      <c r="V123" s="34"/>
      <c r="W123" s="34"/>
      <c r="X123" s="34"/>
      <c r="Y123" s="34"/>
      <c r="Z123" s="34"/>
      <c r="AA123" s="34"/>
    </row>
    <row r="124" spans="1:27" ht="12.75" customHeight="1" x14ac:dyDescent="0.2">
      <c r="A124" s="38"/>
      <c r="B124" s="40"/>
      <c r="C124" s="39"/>
      <c r="D124" s="39"/>
      <c r="E124" s="39"/>
      <c r="F124" s="39"/>
      <c r="G124" s="39"/>
      <c r="H124" s="39"/>
      <c r="I124" s="39"/>
      <c r="J124" s="39"/>
      <c r="K124" s="86"/>
      <c r="L124" s="34"/>
      <c r="M124" s="34"/>
      <c r="N124" s="34"/>
      <c r="O124" s="34"/>
      <c r="P124" s="34"/>
      <c r="Q124" s="34"/>
      <c r="R124" s="34"/>
      <c r="S124" s="34"/>
      <c r="T124" s="34"/>
      <c r="U124" s="34"/>
      <c r="V124" s="34"/>
      <c r="W124" s="34"/>
      <c r="X124" s="34"/>
      <c r="Y124" s="34"/>
      <c r="Z124" s="34"/>
      <c r="AA124" s="34"/>
    </row>
    <row r="125" spans="1:27" ht="12.75" customHeight="1" x14ac:dyDescent="0.2">
      <c r="A125" s="38"/>
      <c r="B125" s="40"/>
      <c r="C125" s="39"/>
      <c r="D125" s="39"/>
      <c r="E125" s="39"/>
      <c r="F125" s="39"/>
      <c r="G125" s="39"/>
      <c r="H125" s="39"/>
      <c r="I125" s="39"/>
      <c r="J125" s="39"/>
      <c r="K125" s="86"/>
      <c r="L125" s="34"/>
      <c r="M125" s="34"/>
      <c r="N125" s="34"/>
      <c r="O125" s="34"/>
      <c r="P125" s="34"/>
      <c r="Q125" s="34"/>
      <c r="R125" s="34"/>
      <c r="S125" s="34"/>
      <c r="T125" s="34"/>
      <c r="U125" s="34"/>
      <c r="V125" s="34"/>
      <c r="W125" s="34"/>
      <c r="X125" s="34"/>
      <c r="Y125" s="34"/>
      <c r="Z125" s="34"/>
      <c r="AA125" s="34"/>
    </row>
    <row r="126" spans="1:27" ht="12.75" customHeight="1" x14ac:dyDescent="0.2">
      <c r="A126" s="38"/>
      <c r="B126" s="40"/>
      <c r="C126" s="39"/>
      <c r="D126" s="39"/>
      <c r="E126" s="39"/>
      <c r="F126" s="39"/>
      <c r="G126" s="39"/>
      <c r="H126" s="39"/>
      <c r="I126" s="39"/>
      <c r="J126" s="39"/>
      <c r="K126" s="86"/>
      <c r="L126" s="34"/>
      <c r="M126" s="34"/>
      <c r="N126" s="34"/>
      <c r="O126" s="34"/>
      <c r="P126" s="34"/>
      <c r="Q126" s="34"/>
      <c r="R126" s="34"/>
      <c r="S126" s="34"/>
      <c r="T126" s="34"/>
      <c r="U126" s="34"/>
      <c r="V126" s="34"/>
      <c r="W126" s="34"/>
      <c r="X126" s="34"/>
      <c r="Y126" s="34"/>
      <c r="Z126" s="34"/>
      <c r="AA126" s="34"/>
    </row>
    <row r="127" spans="1:27" ht="12.75" customHeight="1" x14ac:dyDescent="0.2">
      <c r="A127" s="38"/>
      <c r="B127" s="40"/>
      <c r="C127" s="39"/>
      <c r="D127" s="39"/>
      <c r="E127" s="39"/>
      <c r="F127" s="39"/>
      <c r="G127" s="39"/>
      <c r="H127" s="39"/>
      <c r="I127" s="39"/>
      <c r="J127" s="39"/>
      <c r="K127" s="86"/>
      <c r="L127" s="34"/>
      <c r="M127" s="34"/>
      <c r="N127" s="34"/>
      <c r="O127" s="34"/>
      <c r="P127" s="34"/>
      <c r="Q127" s="34"/>
      <c r="R127" s="34"/>
      <c r="S127" s="34"/>
      <c r="T127" s="34"/>
      <c r="U127" s="34"/>
      <c r="V127" s="34"/>
      <c r="W127" s="34"/>
      <c r="X127" s="34"/>
      <c r="Y127" s="34"/>
      <c r="Z127" s="34"/>
      <c r="AA127" s="34"/>
    </row>
    <row r="128" spans="1:27" ht="12.75" customHeight="1" x14ac:dyDescent="0.2">
      <c r="A128" s="38"/>
      <c r="B128" s="40"/>
      <c r="C128" s="39"/>
      <c r="D128" s="39"/>
      <c r="E128" s="39"/>
      <c r="F128" s="39"/>
      <c r="G128" s="39"/>
      <c r="H128" s="39"/>
      <c r="I128" s="39"/>
      <c r="J128" s="39"/>
      <c r="K128" s="86"/>
      <c r="L128" s="34"/>
      <c r="M128" s="34"/>
      <c r="N128" s="34"/>
      <c r="O128" s="34"/>
      <c r="P128" s="34"/>
      <c r="Q128" s="34"/>
      <c r="R128" s="34"/>
      <c r="S128" s="34"/>
      <c r="T128" s="34"/>
      <c r="U128" s="34"/>
      <c r="V128" s="34"/>
      <c r="W128" s="34"/>
      <c r="X128" s="34"/>
      <c r="Y128" s="34"/>
      <c r="Z128" s="34"/>
      <c r="AA128" s="34"/>
    </row>
    <row r="129" spans="1:27" ht="12.75" customHeight="1" x14ac:dyDescent="0.2">
      <c r="A129" s="38"/>
      <c r="B129" s="40"/>
      <c r="C129" s="39"/>
      <c r="D129" s="39"/>
      <c r="E129" s="39"/>
      <c r="F129" s="39"/>
      <c r="G129" s="39"/>
      <c r="H129" s="39"/>
      <c r="I129" s="39"/>
      <c r="J129" s="39"/>
      <c r="K129" s="86"/>
      <c r="L129" s="34"/>
      <c r="M129" s="34"/>
      <c r="N129" s="34"/>
      <c r="O129" s="34"/>
      <c r="P129" s="34"/>
      <c r="Q129" s="34"/>
      <c r="R129" s="34"/>
      <c r="S129" s="34"/>
      <c r="T129" s="34"/>
      <c r="U129" s="34"/>
      <c r="V129" s="34"/>
      <c r="W129" s="34"/>
      <c r="X129" s="34"/>
      <c r="Y129" s="34"/>
      <c r="Z129" s="34"/>
      <c r="AA129" s="34"/>
    </row>
    <row r="130" spans="1:27" ht="12.75" customHeight="1" x14ac:dyDescent="0.2">
      <c r="A130" s="38"/>
      <c r="B130" s="40"/>
      <c r="C130" s="39"/>
      <c r="D130" s="39"/>
      <c r="E130" s="39"/>
      <c r="F130" s="39"/>
      <c r="G130" s="39"/>
      <c r="H130" s="39"/>
      <c r="I130" s="39"/>
      <c r="J130" s="39"/>
      <c r="K130" s="86"/>
      <c r="L130" s="34"/>
      <c r="M130" s="34"/>
      <c r="N130" s="34"/>
      <c r="O130" s="34"/>
      <c r="P130" s="34"/>
      <c r="Q130" s="34"/>
      <c r="R130" s="34"/>
      <c r="S130" s="34"/>
      <c r="T130" s="34"/>
      <c r="U130" s="34"/>
      <c r="V130" s="34"/>
      <c r="W130" s="34"/>
      <c r="X130" s="34"/>
      <c r="Y130" s="34"/>
      <c r="Z130" s="34"/>
      <c r="AA130" s="34"/>
    </row>
    <row r="131" spans="1:27" ht="12.75" customHeight="1" x14ac:dyDescent="0.2">
      <c r="A131" s="38"/>
      <c r="B131" s="40"/>
      <c r="C131" s="39"/>
      <c r="D131" s="39"/>
      <c r="E131" s="39"/>
      <c r="F131" s="39"/>
      <c r="G131" s="39"/>
      <c r="H131" s="39"/>
      <c r="I131" s="39"/>
      <c r="J131" s="39"/>
      <c r="K131" s="86"/>
      <c r="L131" s="34"/>
      <c r="M131" s="34"/>
      <c r="N131" s="34"/>
      <c r="O131" s="34"/>
      <c r="P131" s="34"/>
      <c r="Q131" s="34"/>
      <c r="R131" s="34"/>
      <c r="S131" s="34"/>
      <c r="T131" s="34"/>
      <c r="U131" s="34"/>
      <c r="V131" s="34"/>
      <c r="W131" s="34"/>
      <c r="X131" s="34"/>
      <c r="Y131" s="34"/>
      <c r="Z131" s="34"/>
      <c r="AA131" s="34"/>
    </row>
    <row r="132" spans="1:27" ht="12.75" customHeight="1" x14ac:dyDescent="0.2">
      <c r="A132" s="38"/>
      <c r="B132" s="40"/>
      <c r="C132" s="39"/>
      <c r="D132" s="39"/>
      <c r="E132" s="39"/>
      <c r="F132" s="39"/>
      <c r="G132" s="39"/>
      <c r="H132" s="39"/>
      <c r="I132" s="39"/>
      <c r="J132" s="39"/>
      <c r="K132" s="86"/>
      <c r="L132" s="34"/>
      <c r="M132" s="34"/>
      <c r="N132" s="34"/>
      <c r="O132" s="34"/>
      <c r="P132" s="34"/>
      <c r="Q132" s="34"/>
      <c r="R132" s="34"/>
      <c r="S132" s="34"/>
      <c r="T132" s="34"/>
      <c r="U132" s="34"/>
      <c r="V132" s="34"/>
      <c r="W132" s="34"/>
      <c r="X132" s="34"/>
      <c r="Y132" s="34"/>
      <c r="Z132" s="34"/>
      <c r="AA132" s="34"/>
    </row>
    <row r="133" spans="1:27" ht="12.75" customHeight="1" x14ac:dyDescent="0.2">
      <c r="A133" s="38"/>
      <c r="B133" s="40"/>
      <c r="C133" s="39"/>
      <c r="D133" s="39"/>
      <c r="E133" s="39"/>
      <c r="F133" s="39"/>
      <c r="G133" s="39"/>
      <c r="H133" s="39"/>
      <c r="I133" s="39"/>
      <c r="J133" s="39"/>
      <c r="K133" s="86"/>
      <c r="L133" s="34"/>
      <c r="M133" s="34"/>
      <c r="N133" s="34"/>
      <c r="O133" s="34"/>
      <c r="P133" s="34"/>
      <c r="Q133" s="34"/>
      <c r="R133" s="34"/>
      <c r="S133" s="34"/>
      <c r="T133" s="34"/>
      <c r="U133" s="34"/>
      <c r="V133" s="34"/>
      <c r="W133" s="34"/>
      <c r="X133" s="34"/>
      <c r="Y133" s="34"/>
      <c r="Z133" s="34"/>
      <c r="AA133" s="34"/>
    </row>
    <row r="134" spans="1:27" ht="12.75" customHeight="1" x14ac:dyDescent="0.2">
      <c r="A134" s="38"/>
      <c r="B134" s="40"/>
      <c r="C134" s="39"/>
      <c r="D134" s="39"/>
      <c r="E134" s="39"/>
      <c r="F134" s="39"/>
      <c r="G134" s="39"/>
      <c r="H134" s="39"/>
      <c r="I134" s="39"/>
      <c r="J134" s="39"/>
      <c r="K134" s="86"/>
      <c r="L134" s="34"/>
      <c r="M134" s="34"/>
      <c r="N134" s="34"/>
      <c r="O134" s="34"/>
      <c r="P134" s="34"/>
      <c r="Q134" s="34"/>
      <c r="R134" s="34"/>
      <c r="S134" s="34"/>
      <c r="T134" s="34"/>
      <c r="U134" s="34"/>
      <c r="V134" s="34"/>
      <c r="W134" s="34"/>
      <c r="X134" s="34"/>
      <c r="Y134" s="34"/>
      <c r="Z134" s="34"/>
      <c r="AA134" s="34"/>
    </row>
    <row r="135" spans="1:27" ht="12.75" customHeight="1" x14ac:dyDescent="0.2">
      <c r="A135" s="38"/>
      <c r="B135" s="40"/>
      <c r="C135" s="39"/>
      <c r="D135" s="39"/>
      <c r="E135" s="39"/>
      <c r="F135" s="39"/>
      <c r="G135" s="39"/>
      <c r="H135" s="39"/>
      <c r="I135" s="39"/>
      <c r="J135" s="39"/>
      <c r="K135" s="86"/>
      <c r="L135" s="34"/>
      <c r="M135" s="34"/>
      <c r="N135" s="34"/>
      <c r="O135" s="34"/>
      <c r="P135" s="34"/>
      <c r="Q135" s="34"/>
      <c r="R135" s="34"/>
      <c r="S135" s="34"/>
      <c r="T135" s="34"/>
      <c r="U135" s="34"/>
      <c r="V135" s="34"/>
      <c r="W135" s="34"/>
      <c r="X135" s="34"/>
      <c r="Y135" s="34"/>
      <c r="Z135" s="34"/>
      <c r="AA135" s="34"/>
    </row>
    <row r="136" spans="1:27" ht="12.75" customHeight="1" x14ac:dyDescent="0.2">
      <c r="A136" s="38"/>
      <c r="B136" s="40"/>
      <c r="C136" s="39"/>
      <c r="D136" s="39"/>
      <c r="E136" s="39"/>
      <c r="F136" s="39"/>
      <c r="G136" s="39"/>
      <c r="H136" s="39"/>
      <c r="I136" s="39"/>
      <c r="J136" s="39"/>
      <c r="K136" s="86"/>
      <c r="L136" s="34"/>
      <c r="M136" s="34"/>
      <c r="N136" s="34"/>
      <c r="O136" s="34"/>
      <c r="P136" s="34"/>
      <c r="Q136" s="34"/>
      <c r="R136" s="34"/>
      <c r="S136" s="34"/>
      <c r="T136" s="34"/>
      <c r="U136" s="34"/>
      <c r="V136" s="34"/>
      <c r="W136" s="34"/>
      <c r="X136" s="34"/>
      <c r="Y136" s="34"/>
      <c r="Z136" s="34"/>
      <c r="AA136" s="34"/>
    </row>
    <row r="137" spans="1:27" ht="12.75" customHeight="1" x14ac:dyDescent="0.2">
      <c r="A137" s="38"/>
      <c r="B137" s="40"/>
      <c r="C137" s="39"/>
      <c r="D137" s="39"/>
      <c r="E137" s="39"/>
      <c r="F137" s="39"/>
      <c r="G137" s="39"/>
      <c r="H137" s="39"/>
      <c r="I137" s="39"/>
      <c r="J137" s="39"/>
      <c r="K137" s="86"/>
      <c r="L137" s="34"/>
      <c r="M137" s="34"/>
      <c r="N137" s="34"/>
      <c r="O137" s="34"/>
      <c r="P137" s="34"/>
      <c r="Q137" s="34"/>
      <c r="R137" s="34"/>
      <c r="S137" s="34"/>
      <c r="T137" s="34"/>
      <c r="U137" s="34"/>
      <c r="V137" s="34"/>
      <c r="W137" s="34"/>
      <c r="X137" s="34"/>
      <c r="Y137" s="34"/>
      <c r="Z137" s="34"/>
      <c r="AA137" s="34"/>
    </row>
    <row r="138" spans="1:27" ht="12.75" customHeight="1" x14ac:dyDescent="0.2">
      <c r="A138" s="38"/>
      <c r="B138" s="40"/>
      <c r="C138" s="39"/>
      <c r="D138" s="39"/>
      <c r="E138" s="39"/>
      <c r="F138" s="39"/>
      <c r="G138" s="39"/>
      <c r="H138" s="39"/>
      <c r="I138" s="39"/>
      <c r="J138" s="39"/>
      <c r="K138" s="86"/>
      <c r="L138" s="34"/>
      <c r="M138" s="34"/>
      <c r="N138" s="34"/>
      <c r="O138" s="34"/>
      <c r="P138" s="34"/>
      <c r="Q138" s="34"/>
      <c r="R138" s="34"/>
      <c r="S138" s="34"/>
      <c r="T138" s="34"/>
      <c r="U138" s="34"/>
      <c r="V138" s="34"/>
      <c r="W138" s="34"/>
      <c r="X138" s="34"/>
      <c r="Y138" s="34"/>
      <c r="Z138" s="34"/>
      <c r="AA138" s="34"/>
    </row>
    <row r="139" spans="1:27" ht="12.75" customHeight="1" x14ac:dyDescent="0.2">
      <c r="A139" s="38"/>
      <c r="B139" s="40"/>
      <c r="C139" s="39"/>
      <c r="D139" s="39"/>
      <c r="E139" s="39"/>
      <c r="F139" s="39"/>
      <c r="G139" s="39"/>
      <c r="H139" s="39"/>
      <c r="I139" s="39"/>
      <c r="J139" s="39"/>
      <c r="K139" s="86"/>
      <c r="L139" s="34"/>
      <c r="M139" s="34"/>
      <c r="N139" s="34"/>
      <c r="O139" s="34"/>
      <c r="P139" s="34"/>
      <c r="Q139" s="34"/>
      <c r="R139" s="34"/>
      <c r="S139" s="34"/>
      <c r="T139" s="34"/>
      <c r="U139" s="34"/>
      <c r="V139" s="34"/>
      <c r="W139" s="34"/>
      <c r="X139" s="34"/>
      <c r="Y139" s="34"/>
      <c r="Z139" s="34"/>
      <c r="AA139" s="34"/>
    </row>
    <row r="140" spans="1:27" ht="12.75" customHeight="1" x14ac:dyDescent="0.2">
      <c r="A140" s="38"/>
      <c r="B140" s="40"/>
      <c r="C140" s="39"/>
      <c r="D140" s="39"/>
      <c r="E140" s="39"/>
      <c r="F140" s="39"/>
      <c r="G140" s="39"/>
      <c r="H140" s="39"/>
      <c r="I140" s="39"/>
      <c r="J140" s="39"/>
      <c r="K140" s="86"/>
      <c r="L140" s="34"/>
      <c r="M140" s="34"/>
      <c r="N140" s="34"/>
      <c r="O140" s="34"/>
      <c r="P140" s="34"/>
      <c r="Q140" s="34"/>
      <c r="R140" s="34"/>
      <c r="S140" s="34"/>
      <c r="T140" s="34"/>
      <c r="U140" s="34"/>
      <c r="V140" s="34"/>
      <c r="W140" s="34"/>
      <c r="X140" s="34"/>
      <c r="Y140" s="34"/>
      <c r="Z140" s="34"/>
      <c r="AA140" s="34"/>
    </row>
    <row r="141" spans="1:27" ht="12.75" customHeight="1" x14ac:dyDescent="0.2">
      <c r="A141" s="38"/>
      <c r="B141" s="40"/>
      <c r="C141" s="39"/>
      <c r="D141" s="39"/>
      <c r="E141" s="39"/>
      <c r="F141" s="39"/>
      <c r="G141" s="39"/>
      <c r="H141" s="39"/>
      <c r="I141" s="39"/>
      <c r="J141" s="39"/>
      <c r="K141" s="86"/>
      <c r="L141" s="34"/>
      <c r="M141" s="34"/>
      <c r="N141" s="34"/>
      <c r="O141" s="34"/>
      <c r="P141" s="34"/>
      <c r="Q141" s="34"/>
      <c r="R141" s="34"/>
      <c r="S141" s="34"/>
      <c r="T141" s="34"/>
      <c r="U141" s="34"/>
      <c r="V141" s="34"/>
      <c r="W141" s="34"/>
      <c r="X141" s="34"/>
      <c r="Y141" s="34"/>
      <c r="Z141" s="34"/>
      <c r="AA141" s="34"/>
    </row>
    <row r="142" spans="1:27" ht="12.75" customHeight="1" x14ac:dyDescent="0.2">
      <c r="A142" s="38"/>
      <c r="B142" s="40"/>
      <c r="C142" s="39"/>
      <c r="D142" s="39"/>
      <c r="E142" s="39"/>
      <c r="F142" s="39"/>
      <c r="G142" s="39"/>
      <c r="H142" s="39"/>
      <c r="I142" s="39"/>
      <c r="J142" s="39"/>
      <c r="K142" s="86"/>
      <c r="L142" s="34"/>
      <c r="M142" s="34"/>
      <c r="N142" s="34"/>
      <c r="O142" s="34"/>
      <c r="P142" s="34"/>
      <c r="Q142" s="34"/>
      <c r="R142" s="34"/>
      <c r="S142" s="34"/>
      <c r="T142" s="34"/>
      <c r="U142" s="34"/>
      <c r="V142" s="34"/>
      <c r="W142" s="34"/>
      <c r="X142" s="34"/>
      <c r="Y142" s="34"/>
      <c r="Z142" s="34"/>
      <c r="AA142" s="34"/>
    </row>
    <row r="143" spans="1:27" ht="12.75" customHeight="1" x14ac:dyDescent="0.2">
      <c r="A143" s="38"/>
      <c r="B143" s="40"/>
      <c r="C143" s="39"/>
      <c r="D143" s="39"/>
      <c r="E143" s="39"/>
      <c r="F143" s="39"/>
      <c r="G143" s="39"/>
      <c r="H143" s="39"/>
      <c r="I143" s="39"/>
      <c r="J143" s="39"/>
      <c r="K143" s="86"/>
      <c r="L143" s="34"/>
      <c r="M143" s="34"/>
      <c r="N143" s="34"/>
      <c r="O143" s="34"/>
      <c r="P143" s="34"/>
      <c r="Q143" s="34"/>
      <c r="R143" s="34"/>
      <c r="S143" s="34"/>
      <c r="T143" s="34"/>
      <c r="U143" s="34"/>
      <c r="V143" s="34"/>
      <c r="W143" s="34"/>
      <c r="X143" s="34"/>
      <c r="Y143" s="34"/>
      <c r="Z143" s="34"/>
      <c r="AA143" s="34"/>
    </row>
    <row r="144" spans="1:27" ht="12.75" customHeight="1" x14ac:dyDescent="0.2">
      <c r="A144" s="38"/>
      <c r="B144" s="40"/>
      <c r="C144" s="39"/>
      <c r="D144" s="39"/>
      <c r="E144" s="39"/>
      <c r="F144" s="39"/>
      <c r="G144" s="39"/>
      <c r="H144" s="39"/>
      <c r="I144" s="39"/>
      <c r="J144" s="39"/>
      <c r="K144" s="86"/>
      <c r="L144" s="34"/>
      <c r="M144" s="34"/>
      <c r="N144" s="34"/>
      <c r="O144" s="34"/>
      <c r="P144" s="34"/>
      <c r="Q144" s="34"/>
      <c r="R144" s="34"/>
      <c r="S144" s="34"/>
      <c r="T144" s="34"/>
      <c r="U144" s="34"/>
      <c r="V144" s="34"/>
      <c r="W144" s="34"/>
      <c r="X144" s="34"/>
      <c r="Y144" s="34"/>
      <c r="Z144" s="34"/>
      <c r="AA144" s="34"/>
    </row>
    <row r="145" spans="1:27" ht="12.75" customHeight="1" x14ac:dyDescent="0.2">
      <c r="A145" s="38"/>
      <c r="B145" s="40"/>
      <c r="C145" s="39"/>
      <c r="D145" s="39"/>
      <c r="E145" s="39"/>
      <c r="F145" s="39"/>
      <c r="G145" s="39"/>
      <c r="H145" s="39"/>
      <c r="I145" s="39"/>
      <c r="J145" s="39"/>
      <c r="K145" s="86"/>
      <c r="L145" s="34"/>
      <c r="M145" s="34"/>
      <c r="N145" s="34"/>
      <c r="O145" s="34"/>
      <c r="P145" s="34"/>
      <c r="Q145" s="34"/>
      <c r="R145" s="34"/>
      <c r="S145" s="34"/>
      <c r="T145" s="34"/>
      <c r="U145" s="34"/>
      <c r="V145" s="34"/>
      <c r="W145" s="34"/>
      <c r="X145" s="34"/>
      <c r="Y145" s="34"/>
      <c r="Z145" s="34"/>
      <c r="AA145" s="34"/>
    </row>
    <row r="146" spans="1:27" ht="12.75" customHeight="1" x14ac:dyDescent="0.2">
      <c r="A146" s="38"/>
      <c r="B146" s="40"/>
      <c r="C146" s="39"/>
      <c r="D146" s="39"/>
      <c r="E146" s="39"/>
      <c r="F146" s="39"/>
      <c r="G146" s="39"/>
      <c r="H146" s="39"/>
      <c r="I146" s="39"/>
      <c r="J146" s="39"/>
      <c r="K146" s="86"/>
      <c r="L146" s="34"/>
      <c r="M146" s="34"/>
      <c r="N146" s="34"/>
      <c r="O146" s="34"/>
      <c r="P146" s="34"/>
      <c r="Q146" s="34"/>
      <c r="R146" s="34"/>
      <c r="S146" s="34"/>
      <c r="T146" s="34"/>
      <c r="U146" s="34"/>
      <c r="V146" s="34"/>
      <c r="W146" s="34"/>
      <c r="X146" s="34"/>
      <c r="Y146" s="34"/>
      <c r="Z146" s="34"/>
      <c r="AA146" s="34"/>
    </row>
    <row r="147" spans="1:27" ht="12.75" customHeight="1" x14ac:dyDescent="0.2">
      <c r="A147" s="38"/>
      <c r="B147" s="40"/>
      <c r="C147" s="39"/>
      <c r="D147" s="39"/>
      <c r="E147" s="39"/>
      <c r="F147" s="39"/>
      <c r="G147" s="39"/>
      <c r="H147" s="39"/>
      <c r="I147" s="39"/>
      <c r="J147" s="39"/>
      <c r="K147" s="86"/>
      <c r="L147" s="34"/>
      <c r="M147" s="34"/>
      <c r="N147" s="34"/>
      <c r="O147" s="34"/>
      <c r="P147" s="34"/>
      <c r="Q147" s="34"/>
      <c r="R147" s="34"/>
      <c r="S147" s="34"/>
      <c r="T147" s="34"/>
      <c r="U147" s="34"/>
      <c r="V147" s="34"/>
      <c r="W147" s="34"/>
      <c r="X147" s="34"/>
      <c r="Y147" s="34"/>
      <c r="Z147" s="34"/>
      <c r="AA147" s="34"/>
    </row>
    <row r="148" spans="1:27" ht="12.75" customHeight="1" x14ac:dyDescent="0.2">
      <c r="A148" s="38"/>
      <c r="B148" s="40"/>
      <c r="C148" s="39"/>
      <c r="D148" s="39"/>
      <c r="E148" s="39"/>
      <c r="F148" s="39"/>
      <c r="G148" s="39"/>
      <c r="H148" s="39"/>
      <c r="I148" s="39"/>
      <c r="J148" s="39"/>
      <c r="K148" s="86"/>
      <c r="L148" s="34"/>
      <c r="M148" s="34"/>
      <c r="N148" s="34"/>
      <c r="O148" s="34"/>
      <c r="P148" s="34"/>
      <c r="Q148" s="34"/>
      <c r="R148" s="34"/>
      <c r="S148" s="34"/>
      <c r="T148" s="34"/>
      <c r="U148" s="34"/>
      <c r="V148" s="34"/>
      <c r="W148" s="34"/>
      <c r="X148" s="34"/>
      <c r="Y148" s="34"/>
      <c r="Z148" s="34"/>
      <c r="AA148" s="34"/>
    </row>
    <row r="149" spans="1:27" ht="12.75" customHeight="1" x14ac:dyDescent="0.2">
      <c r="A149" s="38"/>
      <c r="B149" s="40"/>
      <c r="C149" s="39"/>
      <c r="D149" s="39"/>
      <c r="E149" s="39"/>
      <c r="F149" s="39"/>
      <c r="G149" s="39"/>
      <c r="H149" s="39"/>
      <c r="I149" s="39"/>
      <c r="J149" s="39"/>
      <c r="K149" s="86"/>
      <c r="L149" s="34"/>
      <c r="M149" s="34"/>
      <c r="N149" s="34"/>
      <c r="O149" s="34"/>
      <c r="P149" s="34"/>
      <c r="Q149" s="34"/>
      <c r="R149" s="34"/>
      <c r="S149" s="34"/>
      <c r="T149" s="34"/>
      <c r="U149" s="34"/>
      <c r="V149" s="34"/>
      <c r="W149" s="34"/>
      <c r="X149" s="34"/>
      <c r="Y149" s="34"/>
      <c r="Z149" s="34"/>
      <c r="AA149" s="34"/>
    </row>
    <row r="150" spans="1:27" ht="12.75" customHeight="1" x14ac:dyDescent="0.2">
      <c r="A150" s="38"/>
      <c r="B150" s="40"/>
      <c r="C150" s="39"/>
      <c r="D150" s="39"/>
      <c r="E150" s="39"/>
      <c r="F150" s="39"/>
      <c r="G150" s="39"/>
      <c r="H150" s="39"/>
      <c r="I150" s="39"/>
      <c r="J150" s="39"/>
      <c r="K150" s="86"/>
      <c r="L150" s="34"/>
      <c r="M150" s="34"/>
      <c r="N150" s="34"/>
      <c r="O150" s="34"/>
      <c r="P150" s="34"/>
      <c r="Q150" s="34"/>
      <c r="R150" s="34"/>
      <c r="S150" s="34"/>
      <c r="T150" s="34"/>
      <c r="U150" s="34"/>
      <c r="V150" s="34"/>
      <c r="W150" s="34"/>
      <c r="X150" s="34"/>
      <c r="Y150" s="34"/>
      <c r="Z150" s="34"/>
      <c r="AA150" s="34"/>
    </row>
    <row r="151" spans="1:27" ht="12.75" customHeight="1" x14ac:dyDescent="0.2">
      <c r="A151" s="38"/>
      <c r="B151" s="40"/>
      <c r="C151" s="39"/>
      <c r="D151" s="39"/>
      <c r="E151" s="39"/>
      <c r="F151" s="39"/>
      <c r="G151" s="39"/>
      <c r="H151" s="39"/>
      <c r="I151" s="39"/>
      <c r="J151" s="39"/>
      <c r="K151" s="86"/>
      <c r="L151" s="34"/>
      <c r="M151" s="34"/>
      <c r="N151" s="34"/>
      <c r="O151" s="34"/>
      <c r="P151" s="34"/>
      <c r="Q151" s="34"/>
      <c r="R151" s="34"/>
      <c r="S151" s="34"/>
      <c r="T151" s="34"/>
      <c r="U151" s="34"/>
      <c r="V151" s="34"/>
      <c r="W151" s="34"/>
      <c r="X151" s="34"/>
      <c r="Y151" s="34"/>
      <c r="Z151" s="34"/>
      <c r="AA151" s="34"/>
    </row>
    <row r="152" spans="1:27" ht="12.75" customHeight="1" x14ac:dyDescent="0.2">
      <c r="A152" s="38"/>
      <c r="B152" s="40"/>
      <c r="C152" s="39"/>
      <c r="D152" s="39"/>
      <c r="E152" s="39"/>
      <c r="F152" s="39"/>
      <c r="G152" s="39"/>
      <c r="H152" s="39"/>
      <c r="I152" s="39"/>
      <c r="J152" s="39"/>
      <c r="K152" s="86"/>
      <c r="L152" s="34"/>
      <c r="M152" s="34"/>
      <c r="N152" s="34"/>
      <c r="O152" s="34"/>
      <c r="P152" s="34"/>
      <c r="Q152" s="34"/>
      <c r="R152" s="34"/>
      <c r="S152" s="34"/>
      <c r="T152" s="34"/>
      <c r="U152" s="34"/>
      <c r="V152" s="34"/>
      <c r="W152" s="34"/>
      <c r="X152" s="34"/>
      <c r="Y152" s="34"/>
      <c r="Z152" s="34"/>
      <c r="AA152" s="34"/>
    </row>
    <row r="153" spans="1:27" ht="12.75" customHeight="1" x14ac:dyDescent="0.2">
      <c r="A153" s="38"/>
      <c r="B153" s="40"/>
      <c r="C153" s="39"/>
      <c r="D153" s="39"/>
      <c r="E153" s="39"/>
      <c r="F153" s="39"/>
      <c r="G153" s="39"/>
      <c r="H153" s="39"/>
      <c r="I153" s="39"/>
      <c r="J153" s="39"/>
      <c r="K153" s="86"/>
      <c r="L153" s="34"/>
      <c r="M153" s="34"/>
      <c r="N153" s="34"/>
      <c r="O153" s="34"/>
      <c r="P153" s="34"/>
      <c r="Q153" s="34"/>
      <c r="R153" s="34"/>
      <c r="S153" s="34"/>
      <c r="T153" s="34"/>
      <c r="U153" s="34"/>
      <c r="V153" s="34"/>
      <c r="W153" s="34"/>
      <c r="X153" s="34"/>
      <c r="Y153" s="34"/>
      <c r="Z153" s="34"/>
      <c r="AA153" s="34"/>
    </row>
    <row r="154" spans="1:27" ht="12.75" customHeight="1" x14ac:dyDescent="0.2">
      <c r="A154" s="38"/>
      <c r="B154" s="40"/>
      <c r="C154" s="39"/>
      <c r="D154" s="39"/>
      <c r="E154" s="39"/>
      <c r="F154" s="39"/>
      <c r="G154" s="39"/>
      <c r="H154" s="39"/>
      <c r="I154" s="39"/>
      <c r="J154" s="39"/>
      <c r="K154" s="86"/>
      <c r="L154" s="34"/>
      <c r="M154" s="34"/>
      <c r="N154" s="34"/>
      <c r="O154" s="34"/>
      <c r="P154" s="34"/>
      <c r="Q154" s="34"/>
      <c r="R154" s="34"/>
      <c r="S154" s="34"/>
      <c r="T154" s="34"/>
      <c r="U154" s="34"/>
      <c r="V154" s="34"/>
      <c r="W154" s="34"/>
      <c r="X154" s="34"/>
      <c r="Y154" s="34"/>
      <c r="Z154" s="34"/>
      <c r="AA154" s="34"/>
    </row>
    <row r="155" spans="1:27" ht="12.75" customHeight="1" x14ac:dyDescent="0.2">
      <c r="A155" s="38"/>
      <c r="B155" s="40"/>
      <c r="C155" s="39"/>
      <c r="D155" s="39"/>
      <c r="E155" s="39"/>
      <c r="F155" s="39"/>
      <c r="G155" s="39"/>
      <c r="H155" s="39"/>
      <c r="I155" s="39"/>
      <c r="J155" s="39"/>
      <c r="K155" s="86"/>
      <c r="L155" s="34"/>
      <c r="M155" s="34"/>
      <c r="N155" s="34"/>
      <c r="O155" s="34"/>
      <c r="P155" s="34"/>
      <c r="Q155" s="34"/>
      <c r="R155" s="34"/>
      <c r="S155" s="34"/>
      <c r="T155" s="34"/>
      <c r="U155" s="34"/>
      <c r="V155" s="34"/>
      <c r="W155" s="34"/>
      <c r="X155" s="34"/>
      <c r="Y155" s="34"/>
      <c r="Z155" s="34"/>
      <c r="AA155" s="34"/>
    </row>
    <row r="156" spans="1:27" ht="12.75" customHeight="1" x14ac:dyDescent="0.2">
      <c r="A156" s="38"/>
      <c r="B156" s="40"/>
      <c r="C156" s="39"/>
      <c r="D156" s="39"/>
      <c r="E156" s="39"/>
      <c r="F156" s="39"/>
      <c r="G156" s="39"/>
      <c r="H156" s="39"/>
      <c r="I156" s="39"/>
      <c r="J156" s="39"/>
      <c r="K156" s="86"/>
      <c r="L156" s="34"/>
      <c r="M156" s="34"/>
      <c r="N156" s="34"/>
      <c r="O156" s="34"/>
      <c r="P156" s="34"/>
      <c r="Q156" s="34"/>
      <c r="R156" s="34"/>
      <c r="S156" s="34"/>
      <c r="T156" s="34"/>
      <c r="U156" s="34"/>
      <c r="V156" s="34"/>
      <c r="W156" s="34"/>
      <c r="X156" s="34"/>
      <c r="Y156" s="34"/>
      <c r="Z156" s="34"/>
      <c r="AA156" s="34"/>
    </row>
    <row r="157" spans="1:27" ht="12.75" customHeight="1" x14ac:dyDescent="0.2">
      <c r="A157" s="38"/>
      <c r="B157" s="40"/>
      <c r="C157" s="39"/>
      <c r="D157" s="39"/>
      <c r="E157" s="39"/>
      <c r="F157" s="39"/>
      <c r="G157" s="39"/>
      <c r="H157" s="39"/>
      <c r="I157" s="39"/>
      <c r="J157" s="39"/>
      <c r="K157" s="86"/>
      <c r="L157" s="34"/>
      <c r="M157" s="34"/>
      <c r="N157" s="34"/>
      <c r="O157" s="34"/>
      <c r="P157" s="34"/>
      <c r="Q157" s="34"/>
      <c r="R157" s="34"/>
      <c r="S157" s="34"/>
      <c r="T157" s="34"/>
      <c r="U157" s="34"/>
      <c r="V157" s="34"/>
      <c r="W157" s="34"/>
      <c r="X157" s="34"/>
      <c r="Y157" s="34"/>
      <c r="Z157" s="34"/>
      <c r="AA157" s="34"/>
    </row>
    <row r="158" spans="1:27" ht="12.75" customHeight="1" x14ac:dyDescent="0.2">
      <c r="A158" s="38"/>
      <c r="B158" s="40"/>
      <c r="C158" s="39"/>
      <c r="D158" s="39"/>
      <c r="E158" s="39"/>
      <c r="F158" s="39"/>
      <c r="G158" s="39"/>
      <c r="H158" s="39"/>
      <c r="I158" s="39"/>
      <c r="J158" s="39"/>
      <c r="K158" s="86"/>
      <c r="L158" s="34"/>
      <c r="M158" s="34"/>
      <c r="N158" s="34"/>
      <c r="O158" s="34"/>
      <c r="P158" s="34"/>
      <c r="Q158" s="34"/>
      <c r="R158" s="34"/>
      <c r="S158" s="34"/>
      <c r="T158" s="34"/>
      <c r="U158" s="34"/>
      <c r="V158" s="34"/>
      <c r="W158" s="34"/>
      <c r="X158" s="34"/>
      <c r="Y158" s="34"/>
      <c r="Z158" s="34"/>
      <c r="AA158" s="34"/>
    </row>
    <row r="159" spans="1:27" ht="12.75" customHeight="1" x14ac:dyDescent="0.2">
      <c r="A159" s="38"/>
      <c r="B159" s="40"/>
      <c r="C159" s="39"/>
      <c r="D159" s="39"/>
      <c r="E159" s="39"/>
      <c r="F159" s="39"/>
      <c r="G159" s="39"/>
      <c r="H159" s="39"/>
      <c r="I159" s="39"/>
      <c r="J159" s="39"/>
      <c r="K159" s="86"/>
      <c r="L159" s="34"/>
      <c r="M159" s="34"/>
      <c r="N159" s="34"/>
      <c r="O159" s="34"/>
      <c r="P159" s="34"/>
      <c r="Q159" s="34"/>
      <c r="R159" s="34"/>
      <c r="S159" s="34"/>
      <c r="T159" s="34"/>
      <c r="U159" s="34"/>
      <c r="V159" s="34"/>
      <c r="W159" s="34"/>
      <c r="X159" s="34"/>
      <c r="Y159" s="34"/>
      <c r="Z159" s="34"/>
      <c r="AA159" s="34"/>
    </row>
    <row r="160" spans="1:27" ht="12.75" customHeight="1" x14ac:dyDescent="0.2">
      <c r="A160" s="38"/>
      <c r="B160" s="40"/>
      <c r="C160" s="39"/>
      <c r="D160" s="39"/>
      <c r="E160" s="39"/>
      <c r="F160" s="39"/>
      <c r="G160" s="39"/>
      <c r="H160" s="39"/>
      <c r="I160" s="39"/>
      <c r="J160" s="39"/>
      <c r="K160" s="86"/>
      <c r="L160" s="34"/>
      <c r="M160" s="34"/>
      <c r="N160" s="34"/>
      <c r="O160" s="34"/>
      <c r="P160" s="34"/>
      <c r="Q160" s="34"/>
      <c r="R160" s="34"/>
      <c r="S160" s="34"/>
      <c r="T160" s="34"/>
      <c r="U160" s="34"/>
      <c r="V160" s="34"/>
      <c r="W160" s="34"/>
      <c r="X160" s="34"/>
      <c r="Y160" s="34"/>
      <c r="Z160" s="34"/>
      <c r="AA160" s="34"/>
    </row>
    <row r="161" spans="1:27" ht="12.75" customHeight="1" x14ac:dyDescent="0.2">
      <c r="A161" s="38"/>
      <c r="B161" s="40"/>
      <c r="C161" s="39"/>
      <c r="D161" s="39"/>
      <c r="E161" s="39"/>
      <c r="F161" s="39"/>
      <c r="G161" s="39"/>
      <c r="H161" s="39"/>
      <c r="I161" s="39"/>
      <c r="J161" s="39"/>
      <c r="K161" s="86"/>
      <c r="L161" s="34"/>
      <c r="M161" s="34"/>
      <c r="N161" s="34"/>
      <c r="O161" s="34"/>
      <c r="P161" s="34"/>
      <c r="Q161" s="34"/>
      <c r="R161" s="34"/>
      <c r="S161" s="34"/>
      <c r="T161" s="34"/>
      <c r="U161" s="34"/>
      <c r="V161" s="34"/>
      <c r="W161" s="34"/>
      <c r="X161" s="34"/>
      <c r="Y161" s="34"/>
      <c r="Z161" s="34"/>
      <c r="AA161" s="34"/>
    </row>
    <row r="162" spans="1:27" ht="12.75" customHeight="1" x14ac:dyDescent="0.2">
      <c r="A162" s="38"/>
      <c r="B162" s="40"/>
      <c r="C162" s="39"/>
      <c r="D162" s="39"/>
      <c r="E162" s="39"/>
      <c r="F162" s="39"/>
      <c r="G162" s="39"/>
      <c r="H162" s="39"/>
      <c r="I162" s="39"/>
      <c r="J162" s="39"/>
      <c r="K162" s="86"/>
      <c r="L162" s="34"/>
      <c r="M162" s="34"/>
      <c r="N162" s="34"/>
      <c r="O162" s="34"/>
      <c r="P162" s="34"/>
      <c r="Q162" s="34"/>
      <c r="R162" s="34"/>
      <c r="S162" s="34"/>
      <c r="T162" s="34"/>
      <c r="U162" s="34"/>
      <c r="V162" s="34"/>
      <c r="W162" s="34"/>
      <c r="X162" s="34"/>
      <c r="Y162" s="34"/>
      <c r="Z162" s="34"/>
      <c r="AA162" s="34"/>
    </row>
    <row r="163" spans="1:27" ht="12.75" customHeight="1" x14ac:dyDescent="0.2">
      <c r="A163" s="38"/>
      <c r="B163" s="40"/>
      <c r="C163" s="39"/>
      <c r="D163" s="39"/>
      <c r="E163" s="39"/>
      <c r="F163" s="39"/>
      <c r="G163" s="39"/>
      <c r="H163" s="39"/>
      <c r="I163" s="39"/>
      <c r="J163" s="39"/>
      <c r="K163" s="86"/>
      <c r="L163" s="34"/>
      <c r="M163" s="34"/>
      <c r="N163" s="34"/>
      <c r="O163" s="34"/>
      <c r="P163" s="34"/>
      <c r="Q163" s="34"/>
      <c r="R163" s="34"/>
      <c r="S163" s="34"/>
      <c r="T163" s="34"/>
      <c r="U163" s="34"/>
      <c r="V163" s="34"/>
      <c r="W163" s="34"/>
      <c r="X163" s="34"/>
      <c r="Y163" s="34"/>
      <c r="Z163" s="34"/>
      <c r="AA163" s="34"/>
    </row>
    <row r="164" spans="1:27" ht="12.75" customHeight="1" x14ac:dyDescent="0.2">
      <c r="A164" s="38"/>
      <c r="B164" s="40"/>
      <c r="C164" s="39"/>
      <c r="D164" s="39"/>
      <c r="E164" s="39"/>
      <c r="F164" s="39"/>
      <c r="G164" s="39"/>
      <c r="H164" s="39"/>
      <c r="I164" s="39"/>
      <c r="J164" s="39"/>
      <c r="K164" s="86"/>
      <c r="L164" s="34"/>
      <c r="M164" s="34"/>
      <c r="N164" s="34"/>
      <c r="O164" s="34"/>
      <c r="P164" s="34"/>
      <c r="Q164" s="34"/>
      <c r="R164" s="34"/>
      <c r="S164" s="34"/>
      <c r="T164" s="34"/>
      <c r="U164" s="34"/>
      <c r="V164" s="34"/>
      <c r="W164" s="34"/>
      <c r="X164" s="34"/>
      <c r="Y164" s="34"/>
      <c r="Z164" s="34"/>
      <c r="AA164" s="34"/>
    </row>
    <row r="165" spans="1:27" ht="12.75" customHeight="1" x14ac:dyDescent="0.2">
      <c r="A165" s="38"/>
      <c r="B165" s="40"/>
      <c r="C165" s="39"/>
      <c r="D165" s="39"/>
      <c r="E165" s="39"/>
      <c r="F165" s="39"/>
      <c r="G165" s="39"/>
      <c r="H165" s="39"/>
      <c r="I165" s="39"/>
      <c r="J165" s="39"/>
      <c r="K165" s="86"/>
      <c r="L165" s="34"/>
      <c r="M165" s="34"/>
      <c r="N165" s="34"/>
      <c r="O165" s="34"/>
      <c r="P165" s="34"/>
      <c r="Q165" s="34"/>
      <c r="R165" s="34"/>
      <c r="S165" s="34"/>
      <c r="T165" s="34"/>
      <c r="U165" s="34"/>
      <c r="V165" s="34"/>
      <c r="W165" s="34"/>
      <c r="X165" s="34"/>
      <c r="Y165" s="34"/>
      <c r="Z165" s="34"/>
      <c r="AA165" s="34"/>
    </row>
    <row r="166" spans="1:27" ht="12.75" customHeight="1" x14ac:dyDescent="0.2">
      <c r="A166" s="38"/>
      <c r="B166" s="40"/>
      <c r="C166" s="39"/>
      <c r="D166" s="39"/>
      <c r="E166" s="39"/>
      <c r="F166" s="39"/>
      <c r="G166" s="39"/>
      <c r="H166" s="39"/>
      <c r="I166" s="39"/>
      <c r="J166" s="39"/>
      <c r="K166" s="86"/>
      <c r="L166" s="34"/>
      <c r="M166" s="34"/>
      <c r="N166" s="34"/>
      <c r="O166" s="34"/>
      <c r="P166" s="34"/>
      <c r="Q166" s="34"/>
      <c r="R166" s="34"/>
      <c r="S166" s="34"/>
      <c r="T166" s="34"/>
      <c r="U166" s="34"/>
      <c r="V166" s="34"/>
      <c r="W166" s="34"/>
      <c r="X166" s="34"/>
      <c r="Y166" s="34"/>
      <c r="Z166" s="34"/>
      <c r="AA166" s="34"/>
    </row>
    <row r="167" spans="1:27" ht="12.75" customHeight="1" x14ac:dyDescent="0.2">
      <c r="A167" s="38"/>
      <c r="B167" s="40"/>
      <c r="C167" s="39"/>
      <c r="D167" s="39"/>
      <c r="E167" s="39"/>
      <c r="F167" s="39"/>
      <c r="G167" s="39"/>
      <c r="H167" s="39"/>
      <c r="I167" s="39"/>
      <c r="J167" s="39"/>
      <c r="K167" s="86"/>
      <c r="L167" s="34"/>
      <c r="M167" s="34"/>
      <c r="N167" s="34"/>
      <c r="O167" s="34"/>
      <c r="P167" s="34"/>
      <c r="Q167" s="34"/>
      <c r="R167" s="34"/>
      <c r="S167" s="34"/>
      <c r="T167" s="34"/>
      <c r="U167" s="34"/>
      <c r="V167" s="34"/>
      <c r="W167" s="34"/>
      <c r="X167" s="34"/>
      <c r="Y167" s="34"/>
      <c r="Z167" s="34"/>
      <c r="AA167" s="34"/>
    </row>
    <row r="168" spans="1:27" ht="12.75" customHeight="1" x14ac:dyDescent="0.2">
      <c r="A168" s="38"/>
      <c r="B168" s="40"/>
      <c r="C168" s="39"/>
      <c r="D168" s="39"/>
      <c r="E168" s="39"/>
      <c r="F168" s="39"/>
      <c r="G168" s="39"/>
      <c r="H168" s="39"/>
      <c r="I168" s="39"/>
      <c r="J168" s="39"/>
      <c r="K168" s="86"/>
      <c r="L168" s="34"/>
      <c r="M168" s="34"/>
      <c r="N168" s="34"/>
      <c r="O168" s="34"/>
      <c r="P168" s="34"/>
      <c r="Q168" s="34"/>
      <c r="R168" s="34"/>
      <c r="S168" s="34"/>
      <c r="T168" s="34"/>
      <c r="U168" s="34"/>
      <c r="V168" s="34"/>
      <c r="W168" s="34"/>
      <c r="X168" s="34"/>
      <c r="Y168" s="34"/>
      <c r="Z168" s="34"/>
      <c r="AA168" s="34"/>
    </row>
    <row r="169" spans="1:27" ht="12.75" customHeight="1" x14ac:dyDescent="0.2">
      <c r="A169" s="38"/>
      <c r="B169" s="40"/>
      <c r="C169" s="39"/>
      <c r="D169" s="39"/>
      <c r="E169" s="39"/>
      <c r="F169" s="39"/>
      <c r="G169" s="39"/>
      <c r="H169" s="39"/>
      <c r="I169" s="39"/>
      <c r="J169" s="39"/>
      <c r="K169" s="86"/>
      <c r="L169" s="34"/>
      <c r="M169" s="34"/>
      <c r="N169" s="34"/>
      <c r="O169" s="34"/>
      <c r="P169" s="34"/>
      <c r="Q169" s="34"/>
      <c r="R169" s="34"/>
      <c r="S169" s="34"/>
      <c r="T169" s="34"/>
      <c r="U169" s="34"/>
      <c r="V169" s="34"/>
      <c r="W169" s="34"/>
      <c r="X169" s="34"/>
      <c r="Y169" s="34"/>
      <c r="Z169" s="34"/>
      <c r="AA169" s="34"/>
    </row>
    <row r="170" spans="1:27" ht="12.75" customHeight="1" x14ac:dyDescent="0.2">
      <c r="A170" s="38"/>
      <c r="B170" s="40"/>
      <c r="C170" s="39"/>
      <c r="D170" s="39"/>
      <c r="E170" s="39"/>
      <c r="F170" s="39"/>
      <c r="G170" s="39"/>
      <c r="H170" s="39"/>
      <c r="I170" s="39"/>
      <c r="J170" s="39"/>
      <c r="K170" s="86"/>
      <c r="L170" s="34"/>
      <c r="M170" s="34"/>
      <c r="N170" s="34"/>
      <c r="O170" s="34"/>
      <c r="P170" s="34"/>
      <c r="Q170" s="34"/>
      <c r="R170" s="34"/>
      <c r="S170" s="34"/>
      <c r="T170" s="34"/>
      <c r="U170" s="34"/>
      <c r="V170" s="34"/>
      <c r="W170" s="34"/>
      <c r="X170" s="34"/>
      <c r="Y170" s="34"/>
      <c r="Z170" s="34"/>
      <c r="AA170" s="34"/>
    </row>
    <row r="171" spans="1:27" ht="12.75" customHeight="1" x14ac:dyDescent="0.2">
      <c r="A171" s="38"/>
      <c r="B171" s="40"/>
      <c r="C171" s="39"/>
      <c r="D171" s="39"/>
      <c r="E171" s="39"/>
      <c r="F171" s="39"/>
      <c r="G171" s="39"/>
      <c r="H171" s="39"/>
      <c r="I171" s="39"/>
      <c r="J171" s="39"/>
      <c r="K171" s="86"/>
      <c r="L171" s="34"/>
      <c r="M171" s="34"/>
      <c r="N171" s="34"/>
      <c r="O171" s="34"/>
      <c r="P171" s="34"/>
      <c r="Q171" s="34"/>
      <c r="R171" s="34"/>
      <c r="S171" s="34"/>
      <c r="T171" s="34"/>
      <c r="U171" s="34"/>
      <c r="V171" s="34"/>
      <c r="W171" s="34"/>
      <c r="X171" s="34"/>
      <c r="Y171" s="34"/>
      <c r="Z171" s="34"/>
      <c r="AA171" s="34"/>
    </row>
    <row r="172" spans="1:27" ht="12.75" customHeight="1" x14ac:dyDescent="0.2">
      <c r="A172" s="38"/>
      <c r="B172" s="40"/>
      <c r="C172" s="39"/>
      <c r="D172" s="39"/>
      <c r="E172" s="39"/>
      <c r="F172" s="39"/>
      <c r="G172" s="39"/>
      <c r="H172" s="39"/>
      <c r="I172" s="39"/>
      <c r="J172" s="39"/>
      <c r="K172" s="86"/>
      <c r="L172" s="34"/>
      <c r="M172" s="34"/>
      <c r="N172" s="34"/>
      <c r="O172" s="34"/>
      <c r="P172" s="34"/>
      <c r="Q172" s="34"/>
      <c r="R172" s="34"/>
      <c r="S172" s="34"/>
      <c r="T172" s="34"/>
      <c r="U172" s="34"/>
      <c r="V172" s="34"/>
      <c r="W172" s="34"/>
      <c r="X172" s="34"/>
      <c r="Y172" s="34"/>
      <c r="Z172" s="34"/>
      <c r="AA172" s="34"/>
    </row>
    <row r="173" spans="1:27" ht="12.75" customHeight="1" x14ac:dyDescent="0.2">
      <c r="A173" s="38"/>
      <c r="B173" s="40"/>
      <c r="C173" s="39"/>
      <c r="D173" s="39"/>
      <c r="E173" s="39"/>
      <c r="F173" s="39"/>
      <c r="G173" s="39"/>
      <c r="H173" s="39"/>
      <c r="I173" s="39"/>
      <c r="J173" s="39"/>
      <c r="K173" s="86"/>
      <c r="L173" s="34"/>
      <c r="M173" s="34"/>
      <c r="N173" s="34"/>
      <c r="O173" s="34"/>
      <c r="P173" s="34"/>
      <c r="Q173" s="34"/>
      <c r="R173" s="34"/>
      <c r="S173" s="34"/>
      <c r="T173" s="34"/>
      <c r="U173" s="34"/>
      <c r="V173" s="34"/>
      <c r="W173" s="34"/>
      <c r="X173" s="34"/>
      <c r="Y173" s="34"/>
      <c r="Z173" s="34"/>
      <c r="AA173" s="34"/>
    </row>
    <row r="174" spans="1:27" ht="12.75" customHeight="1" x14ac:dyDescent="0.2">
      <c r="A174" s="38"/>
      <c r="B174" s="40"/>
      <c r="C174" s="39"/>
      <c r="D174" s="39"/>
      <c r="E174" s="39"/>
      <c r="F174" s="39"/>
      <c r="G174" s="39"/>
      <c r="H174" s="39"/>
      <c r="I174" s="39"/>
      <c r="J174" s="39"/>
      <c r="K174" s="86"/>
      <c r="L174" s="34"/>
      <c r="M174" s="34"/>
      <c r="N174" s="34"/>
      <c r="O174" s="34"/>
      <c r="P174" s="34"/>
      <c r="Q174" s="34"/>
      <c r="R174" s="34"/>
      <c r="S174" s="34"/>
      <c r="T174" s="34"/>
      <c r="U174" s="34"/>
      <c r="V174" s="34"/>
      <c r="W174" s="34"/>
      <c r="X174" s="34"/>
      <c r="Y174" s="34"/>
      <c r="Z174" s="34"/>
      <c r="AA174" s="34"/>
    </row>
    <row r="175" spans="1:27" ht="12.75" customHeight="1" x14ac:dyDescent="0.2">
      <c r="A175" s="38"/>
      <c r="B175" s="40"/>
      <c r="C175" s="39"/>
      <c r="D175" s="39"/>
      <c r="E175" s="39"/>
      <c r="F175" s="39"/>
      <c r="G175" s="39"/>
      <c r="H175" s="39"/>
      <c r="I175" s="39"/>
      <c r="J175" s="39"/>
      <c r="K175" s="86"/>
      <c r="L175" s="34"/>
      <c r="M175" s="34"/>
      <c r="N175" s="34"/>
      <c r="O175" s="34"/>
      <c r="P175" s="34"/>
      <c r="Q175" s="34"/>
      <c r="R175" s="34"/>
      <c r="S175" s="34"/>
      <c r="T175" s="34"/>
      <c r="U175" s="34"/>
      <c r="V175" s="34"/>
      <c r="W175" s="34"/>
      <c r="X175" s="34"/>
      <c r="Y175" s="34"/>
      <c r="Z175" s="34"/>
      <c r="AA175" s="34"/>
    </row>
    <row r="176" spans="1:27" ht="12.75" customHeight="1" x14ac:dyDescent="0.2">
      <c r="A176" s="38"/>
      <c r="B176" s="40"/>
      <c r="C176" s="39"/>
      <c r="D176" s="39"/>
      <c r="E176" s="39"/>
      <c r="F176" s="39"/>
      <c r="G176" s="39"/>
      <c r="H176" s="39"/>
      <c r="I176" s="39"/>
      <c r="J176" s="39"/>
      <c r="K176" s="86"/>
      <c r="L176" s="34"/>
      <c r="M176" s="34"/>
      <c r="N176" s="34"/>
      <c r="O176" s="34"/>
      <c r="P176" s="34"/>
      <c r="Q176" s="34"/>
      <c r="R176" s="34"/>
      <c r="S176" s="34"/>
      <c r="T176" s="34"/>
      <c r="U176" s="34"/>
      <c r="V176" s="34"/>
      <c r="W176" s="34"/>
      <c r="X176" s="34"/>
      <c r="Y176" s="34"/>
      <c r="Z176" s="34"/>
      <c r="AA176" s="34"/>
    </row>
    <row r="177" spans="1:27" ht="12.75" customHeight="1" x14ac:dyDescent="0.2">
      <c r="A177" s="38"/>
      <c r="B177" s="40"/>
      <c r="C177" s="39"/>
      <c r="D177" s="39"/>
      <c r="E177" s="39"/>
      <c r="F177" s="39"/>
      <c r="G177" s="39"/>
      <c r="H177" s="39"/>
      <c r="I177" s="39"/>
      <c r="J177" s="39"/>
      <c r="K177" s="86"/>
      <c r="L177" s="34"/>
      <c r="M177" s="34"/>
      <c r="N177" s="34"/>
      <c r="O177" s="34"/>
      <c r="P177" s="34"/>
      <c r="Q177" s="34"/>
      <c r="R177" s="34"/>
      <c r="S177" s="34"/>
      <c r="T177" s="34"/>
      <c r="U177" s="34"/>
      <c r="V177" s="34"/>
      <c r="W177" s="34"/>
      <c r="X177" s="34"/>
      <c r="Y177" s="34"/>
      <c r="Z177" s="34"/>
      <c r="AA177" s="34"/>
    </row>
    <row r="178" spans="1:27" ht="12.75" customHeight="1" x14ac:dyDescent="0.2">
      <c r="A178" s="38"/>
      <c r="B178" s="40"/>
      <c r="C178" s="39"/>
      <c r="D178" s="39"/>
      <c r="E178" s="39"/>
      <c r="F178" s="39"/>
      <c r="G178" s="39"/>
      <c r="H178" s="39"/>
      <c r="I178" s="39"/>
      <c r="J178" s="39"/>
      <c r="K178" s="86"/>
      <c r="L178" s="34"/>
      <c r="M178" s="34"/>
      <c r="N178" s="34"/>
      <c r="O178" s="34"/>
      <c r="P178" s="34"/>
      <c r="Q178" s="34"/>
      <c r="R178" s="34"/>
      <c r="S178" s="34"/>
      <c r="T178" s="34"/>
      <c r="U178" s="34"/>
      <c r="V178" s="34"/>
      <c r="W178" s="34"/>
      <c r="X178" s="34"/>
      <c r="Y178" s="34"/>
      <c r="Z178" s="34"/>
      <c r="AA178" s="34"/>
    </row>
    <row r="179" spans="1:27" ht="12.75" customHeight="1" x14ac:dyDescent="0.2">
      <c r="A179" s="38"/>
      <c r="B179" s="40"/>
      <c r="C179" s="39"/>
      <c r="D179" s="39"/>
      <c r="E179" s="39"/>
      <c r="F179" s="39"/>
      <c r="G179" s="39"/>
      <c r="H179" s="39"/>
      <c r="I179" s="39"/>
      <c r="J179" s="39"/>
      <c r="K179" s="86"/>
      <c r="L179" s="34"/>
      <c r="M179" s="34"/>
      <c r="N179" s="34"/>
      <c r="O179" s="34"/>
      <c r="P179" s="34"/>
      <c r="Q179" s="34"/>
      <c r="R179" s="34"/>
      <c r="S179" s="34"/>
      <c r="T179" s="34"/>
      <c r="U179" s="34"/>
      <c r="V179" s="34"/>
      <c r="W179" s="34"/>
      <c r="X179" s="34"/>
      <c r="Y179" s="34"/>
      <c r="Z179" s="34"/>
      <c r="AA179" s="34"/>
    </row>
    <row r="180" spans="1:27" ht="12.75" customHeight="1" x14ac:dyDescent="0.2">
      <c r="A180" s="38"/>
      <c r="B180" s="40"/>
      <c r="C180" s="39"/>
      <c r="D180" s="39"/>
      <c r="E180" s="39"/>
      <c r="F180" s="39"/>
      <c r="G180" s="39"/>
      <c r="H180" s="39"/>
      <c r="I180" s="39"/>
      <c r="J180" s="39"/>
      <c r="K180" s="86"/>
      <c r="L180" s="34"/>
      <c r="M180" s="34"/>
      <c r="N180" s="34"/>
      <c r="O180" s="34"/>
      <c r="P180" s="34"/>
      <c r="Q180" s="34"/>
      <c r="R180" s="34"/>
      <c r="S180" s="34"/>
      <c r="T180" s="34"/>
      <c r="U180" s="34"/>
      <c r="V180" s="34"/>
      <c r="W180" s="34"/>
      <c r="X180" s="34"/>
      <c r="Y180" s="34"/>
      <c r="Z180" s="34"/>
      <c r="AA180" s="34"/>
    </row>
    <row r="181" spans="1:27" ht="12.75" customHeight="1" x14ac:dyDescent="0.2">
      <c r="A181" s="38"/>
      <c r="B181" s="40"/>
      <c r="C181" s="39"/>
      <c r="D181" s="39"/>
      <c r="E181" s="39"/>
      <c r="F181" s="39"/>
      <c r="G181" s="39"/>
      <c r="H181" s="39"/>
      <c r="I181" s="39"/>
      <c r="J181" s="39"/>
      <c r="K181" s="86"/>
      <c r="L181" s="34"/>
      <c r="M181" s="34"/>
      <c r="N181" s="34"/>
      <c r="O181" s="34"/>
      <c r="P181" s="34"/>
      <c r="Q181" s="34"/>
      <c r="R181" s="34"/>
      <c r="S181" s="34"/>
      <c r="T181" s="34"/>
      <c r="U181" s="34"/>
      <c r="V181" s="34"/>
      <c r="W181" s="34"/>
      <c r="X181" s="34"/>
      <c r="Y181" s="34"/>
      <c r="Z181" s="34"/>
      <c r="AA181" s="34"/>
    </row>
    <row r="182" spans="1:27" ht="12.75" customHeight="1" x14ac:dyDescent="0.2">
      <c r="A182" s="38"/>
      <c r="B182" s="40"/>
      <c r="C182" s="39"/>
      <c r="D182" s="39"/>
      <c r="E182" s="39"/>
      <c r="F182" s="39"/>
      <c r="G182" s="39"/>
      <c r="H182" s="39"/>
      <c r="I182" s="39"/>
      <c r="J182" s="39"/>
      <c r="K182" s="86"/>
      <c r="L182" s="34"/>
      <c r="M182" s="34"/>
      <c r="N182" s="34"/>
      <c r="O182" s="34"/>
      <c r="P182" s="34"/>
      <c r="Q182" s="34"/>
      <c r="R182" s="34"/>
      <c r="S182" s="34"/>
      <c r="T182" s="34"/>
      <c r="U182" s="34"/>
      <c r="V182" s="34"/>
      <c r="W182" s="34"/>
      <c r="X182" s="34"/>
      <c r="Y182" s="34"/>
      <c r="Z182" s="34"/>
      <c r="AA182" s="34"/>
    </row>
    <row r="183" spans="1:27" ht="12.75" customHeight="1" x14ac:dyDescent="0.2">
      <c r="A183" s="38"/>
      <c r="B183" s="40"/>
      <c r="C183" s="39"/>
      <c r="D183" s="39"/>
      <c r="E183" s="39"/>
      <c r="F183" s="39"/>
      <c r="G183" s="39"/>
      <c r="H183" s="39"/>
      <c r="I183" s="39"/>
      <c r="J183" s="39"/>
      <c r="K183" s="86"/>
      <c r="L183" s="34"/>
      <c r="M183" s="34"/>
      <c r="N183" s="34"/>
      <c r="O183" s="34"/>
      <c r="P183" s="34"/>
      <c r="Q183" s="34"/>
      <c r="R183" s="34"/>
      <c r="S183" s="34"/>
      <c r="T183" s="34"/>
      <c r="U183" s="34"/>
      <c r="V183" s="34"/>
      <c r="W183" s="34"/>
      <c r="X183" s="34"/>
      <c r="Y183" s="34"/>
      <c r="Z183" s="34"/>
      <c r="AA183" s="34"/>
    </row>
    <row r="184" spans="1:27" ht="12.75" customHeight="1" x14ac:dyDescent="0.2">
      <c r="A184" s="38"/>
      <c r="B184" s="40"/>
      <c r="C184" s="39"/>
      <c r="D184" s="39"/>
      <c r="E184" s="39"/>
      <c r="F184" s="39"/>
      <c r="G184" s="39"/>
      <c r="H184" s="39"/>
      <c r="I184" s="39"/>
      <c r="J184" s="39"/>
      <c r="K184" s="86"/>
      <c r="L184" s="34"/>
      <c r="M184" s="34"/>
      <c r="N184" s="34"/>
      <c r="O184" s="34"/>
      <c r="P184" s="34"/>
      <c r="Q184" s="34"/>
      <c r="R184" s="34"/>
      <c r="S184" s="34"/>
      <c r="T184" s="34"/>
      <c r="U184" s="34"/>
      <c r="V184" s="34"/>
      <c r="W184" s="34"/>
      <c r="X184" s="34"/>
      <c r="Y184" s="34"/>
      <c r="Z184" s="34"/>
      <c r="AA184" s="34"/>
    </row>
    <row r="185" spans="1:27" ht="12.75" customHeight="1" x14ac:dyDescent="0.2">
      <c r="A185" s="38"/>
      <c r="B185" s="40"/>
      <c r="C185" s="39"/>
      <c r="D185" s="39"/>
      <c r="E185" s="39"/>
      <c r="F185" s="39"/>
      <c r="G185" s="39"/>
      <c r="H185" s="39"/>
      <c r="I185" s="39"/>
      <c r="J185" s="39"/>
      <c r="K185" s="86"/>
      <c r="L185" s="34"/>
      <c r="M185" s="34"/>
      <c r="N185" s="34"/>
      <c r="O185" s="34"/>
      <c r="P185" s="34"/>
      <c r="Q185" s="34"/>
      <c r="R185" s="34"/>
      <c r="S185" s="34"/>
      <c r="T185" s="34"/>
      <c r="U185" s="34"/>
      <c r="V185" s="34"/>
      <c r="W185" s="34"/>
      <c r="X185" s="34"/>
      <c r="Y185" s="34"/>
      <c r="Z185" s="34"/>
      <c r="AA185" s="34"/>
    </row>
    <row r="186" spans="1:27" ht="12.75" customHeight="1" x14ac:dyDescent="0.2">
      <c r="A186" s="38"/>
      <c r="B186" s="40"/>
      <c r="C186" s="39"/>
      <c r="D186" s="39"/>
      <c r="E186" s="39"/>
      <c r="F186" s="39"/>
      <c r="G186" s="39"/>
      <c r="H186" s="39"/>
      <c r="I186" s="39"/>
      <c r="J186" s="39"/>
      <c r="K186" s="86"/>
      <c r="L186" s="34"/>
      <c r="M186" s="34"/>
      <c r="N186" s="34"/>
      <c r="O186" s="34"/>
      <c r="P186" s="34"/>
      <c r="Q186" s="34"/>
      <c r="R186" s="34"/>
      <c r="S186" s="34"/>
      <c r="T186" s="34"/>
      <c r="U186" s="34"/>
      <c r="V186" s="34"/>
      <c r="W186" s="34"/>
      <c r="X186" s="34"/>
      <c r="Y186" s="34"/>
      <c r="Z186" s="34"/>
      <c r="AA186" s="34"/>
    </row>
    <row r="187" spans="1:27" ht="12.75" customHeight="1" x14ac:dyDescent="0.2">
      <c r="A187" s="38"/>
      <c r="B187" s="40"/>
      <c r="C187" s="39"/>
      <c r="D187" s="39"/>
      <c r="E187" s="39"/>
      <c r="F187" s="39"/>
      <c r="G187" s="39"/>
      <c r="H187" s="39"/>
      <c r="I187" s="39"/>
      <c r="J187" s="39"/>
      <c r="K187" s="86"/>
      <c r="L187" s="34"/>
      <c r="M187" s="34"/>
      <c r="N187" s="34"/>
      <c r="O187" s="34"/>
      <c r="P187" s="34"/>
      <c r="Q187" s="34"/>
      <c r="R187" s="34"/>
      <c r="S187" s="34"/>
      <c r="T187" s="34"/>
      <c r="U187" s="34"/>
      <c r="V187" s="34"/>
      <c r="W187" s="34"/>
      <c r="X187" s="34"/>
      <c r="Y187" s="34"/>
      <c r="Z187" s="34"/>
      <c r="AA187" s="34"/>
    </row>
    <row r="188" spans="1:27" ht="12.75" customHeight="1" x14ac:dyDescent="0.2">
      <c r="A188" s="38"/>
      <c r="B188" s="40"/>
      <c r="C188" s="39"/>
      <c r="D188" s="39"/>
      <c r="E188" s="39"/>
      <c r="F188" s="39"/>
      <c r="G188" s="39"/>
      <c r="H188" s="39"/>
      <c r="I188" s="39"/>
      <c r="J188" s="39"/>
      <c r="K188" s="86"/>
      <c r="L188" s="34"/>
      <c r="M188" s="34"/>
      <c r="N188" s="34"/>
      <c r="O188" s="34"/>
      <c r="P188" s="34"/>
      <c r="Q188" s="34"/>
      <c r="R188" s="34"/>
      <c r="S188" s="34"/>
      <c r="T188" s="34"/>
      <c r="U188" s="34"/>
      <c r="V188" s="34"/>
      <c r="W188" s="34"/>
      <c r="X188" s="34"/>
      <c r="Y188" s="34"/>
      <c r="Z188" s="34"/>
      <c r="AA188" s="34"/>
    </row>
    <row r="189" spans="1:27" ht="12.75" customHeight="1" x14ac:dyDescent="0.2">
      <c r="A189" s="38"/>
      <c r="B189" s="40"/>
      <c r="C189" s="39"/>
      <c r="D189" s="39"/>
      <c r="E189" s="39"/>
      <c r="F189" s="39"/>
      <c r="G189" s="39"/>
      <c r="H189" s="39"/>
      <c r="I189" s="39"/>
      <c r="J189" s="39"/>
      <c r="K189" s="86"/>
      <c r="L189" s="34"/>
      <c r="M189" s="34"/>
      <c r="N189" s="34"/>
      <c r="O189" s="34"/>
      <c r="P189" s="34"/>
      <c r="Q189" s="34"/>
      <c r="R189" s="34"/>
      <c r="S189" s="34"/>
      <c r="T189" s="34"/>
      <c r="U189" s="34"/>
      <c r="V189" s="34"/>
      <c r="W189" s="34"/>
      <c r="X189" s="34"/>
      <c r="Y189" s="34"/>
      <c r="Z189" s="34"/>
      <c r="AA189" s="34"/>
    </row>
    <row r="190" spans="1:27" ht="12.75" customHeight="1" x14ac:dyDescent="0.2">
      <c r="A190" s="38"/>
      <c r="B190" s="40"/>
      <c r="C190" s="39"/>
      <c r="D190" s="39"/>
      <c r="E190" s="39"/>
      <c r="F190" s="39"/>
      <c r="G190" s="39"/>
      <c r="H190" s="39"/>
      <c r="I190" s="39"/>
      <c r="J190" s="39"/>
      <c r="K190" s="86"/>
      <c r="L190" s="34"/>
      <c r="M190" s="34"/>
      <c r="N190" s="34"/>
      <c r="O190" s="34"/>
      <c r="P190" s="34"/>
      <c r="Q190" s="34"/>
      <c r="R190" s="34"/>
      <c r="S190" s="34"/>
      <c r="T190" s="34"/>
      <c r="U190" s="34"/>
      <c r="V190" s="34"/>
      <c r="W190" s="34"/>
      <c r="X190" s="34"/>
      <c r="Y190" s="34"/>
      <c r="Z190" s="34"/>
      <c r="AA190" s="34"/>
    </row>
    <row r="191" spans="1:27" ht="12.75" customHeight="1" x14ac:dyDescent="0.2">
      <c r="A191" s="38"/>
      <c r="B191" s="40"/>
      <c r="C191" s="39"/>
      <c r="D191" s="39"/>
      <c r="E191" s="39"/>
      <c r="F191" s="39"/>
      <c r="G191" s="39"/>
      <c r="H191" s="39"/>
      <c r="I191" s="39"/>
      <c r="J191" s="39"/>
      <c r="K191" s="86"/>
      <c r="L191" s="34"/>
      <c r="M191" s="34"/>
      <c r="N191" s="34"/>
      <c r="O191" s="34"/>
      <c r="P191" s="34"/>
      <c r="Q191" s="34"/>
      <c r="R191" s="34"/>
      <c r="S191" s="34"/>
      <c r="T191" s="34"/>
      <c r="U191" s="34"/>
      <c r="V191" s="34"/>
      <c r="W191" s="34"/>
      <c r="X191" s="34"/>
      <c r="Y191" s="34"/>
      <c r="Z191" s="34"/>
      <c r="AA191" s="34"/>
    </row>
    <row r="192" spans="1:27" ht="12.75" customHeight="1" x14ac:dyDescent="0.2">
      <c r="A192" s="38"/>
      <c r="B192" s="40"/>
      <c r="C192" s="39"/>
      <c r="D192" s="39"/>
      <c r="E192" s="39"/>
      <c r="F192" s="39"/>
      <c r="G192" s="39"/>
      <c r="H192" s="39"/>
      <c r="I192" s="39"/>
      <c r="J192" s="39"/>
      <c r="K192" s="86"/>
      <c r="L192" s="34"/>
      <c r="M192" s="34"/>
      <c r="N192" s="34"/>
      <c r="O192" s="34"/>
      <c r="P192" s="34"/>
      <c r="Q192" s="34"/>
      <c r="R192" s="34"/>
      <c r="S192" s="34"/>
      <c r="T192" s="34"/>
      <c r="U192" s="34"/>
      <c r="V192" s="34"/>
      <c r="W192" s="34"/>
      <c r="X192" s="34"/>
      <c r="Y192" s="34"/>
      <c r="Z192" s="34"/>
      <c r="AA192" s="34"/>
    </row>
    <row r="193" spans="1:27" ht="12.75" customHeight="1" x14ac:dyDescent="0.2">
      <c r="A193" s="38"/>
      <c r="B193" s="40"/>
      <c r="C193" s="39"/>
      <c r="D193" s="39"/>
      <c r="E193" s="39"/>
      <c r="F193" s="39"/>
      <c r="G193" s="39"/>
      <c r="H193" s="39"/>
      <c r="I193" s="39"/>
      <c r="J193" s="39"/>
      <c r="K193" s="86"/>
      <c r="L193" s="34"/>
      <c r="M193" s="34"/>
      <c r="N193" s="34"/>
      <c r="O193" s="34"/>
      <c r="P193" s="34"/>
      <c r="Q193" s="34"/>
      <c r="R193" s="34"/>
      <c r="S193" s="34"/>
      <c r="T193" s="34"/>
      <c r="U193" s="34"/>
      <c r="V193" s="34"/>
      <c r="W193" s="34"/>
      <c r="X193" s="34"/>
      <c r="Y193" s="34"/>
      <c r="Z193" s="34"/>
      <c r="AA193" s="34"/>
    </row>
    <row r="194" spans="1:27" ht="12.75" customHeight="1" x14ac:dyDescent="0.2">
      <c r="A194" s="38"/>
      <c r="B194" s="40"/>
      <c r="C194" s="39"/>
      <c r="D194" s="39"/>
      <c r="E194" s="39"/>
      <c r="F194" s="39"/>
      <c r="G194" s="39"/>
      <c r="H194" s="39"/>
      <c r="I194" s="39"/>
      <c r="J194" s="39"/>
      <c r="K194" s="86"/>
      <c r="L194" s="34"/>
      <c r="M194" s="34"/>
      <c r="N194" s="34"/>
      <c r="O194" s="34"/>
      <c r="P194" s="34"/>
      <c r="Q194" s="34"/>
      <c r="R194" s="34"/>
      <c r="S194" s="34"/>
      <c r="T194" s="34"/>
      <c r="U194" s="34"/>
      <c r="V194" s="34"/>
      <c r="W194" s="34"/>
      <c r="X194" s="34"/>
      <c r="Y194" s="34"/>
      <c r="Z194" s="34"/>
      <c r="AA194" s="34"/>
    </row>
    <row r="195" spans="1:27" ht="12.75" customHeight="1" x14ac:dyDescent="0.2">
      <c r="A195" s="38"/>
      <c r="B195" s="40"/>
      <c r="C195" s="39"/>
      <c r="D195" s="39"/>
      <c r="E195" s="39"/>
      <c r="F195" s="39"/>
      <c r="G195" s="39"/>
      <c r="H195" s="39"/>
      <c r="I195" s="39"/>
      <c r="J195" s="39"/>
      <c r="K195" s="86"/>
      <c r="L195" s="34"/>
      <c r="M195" s="34"/>
      <c r="N195" s="34"/>
      <c r="O195" s="34"/>
      <c r="P195" s="34"/>
      <c r="Q195" s="34"/>
      <c r="R195" s="34"/>
      <c r="S195" s="34"/>
      <c r="T195" s="34"/>
      <c r="U195" s="34"/>
      <c r="V195" s="34"/>
      <c r="W195" s="34"/>
      <c r="X195" s="34"/>
      <c r="Y195" s="34"/>
      <c r="Z195" s="34"/>
      <c r="AA195" s="34"/>
    </row>
    <row r="196" spans="1:27" ht="12.75" customHeight="1" x14ac:dyDescent="0.2">
      <c r="A196" s="38"/>
      <c r="B196" s="40"/>
      <c r="C196" s="39"/>
      <c r="D196" s="39"/>
      <c r="E196" s="39"/>
      <c r="F196" s="39"/>
      <c r="G196" s="39"/>
      <c r="H196" s="39"/>
      <c r="I196" s="39"/>
      <c r="J196" s="39"/>
      <c r="K196" s="86"/>
      <c r="L196" s="34"/>
      <c r="M196" s="34"/>
      <c r="N196" s="34"/>
      <c r="O196" s="34"/>
      <c r="P196" s="34"/>
      <c r="Q196" s="34"/>
      <c r="R196" s="34"/>
      <c r="S196" s="34"/>
      <c r="T196" s="34"/>
      <c r="U196" s="34"/>
      <c r="V196" s="34"/>
      <c r="W196" s="34"/>
      <c r="X196" s="34"/>
      <c r="Y196" s="34"/>
      <c r="Z196" s="34"/>
      <c r="AA196" s="34"/>
    </row>
    <row r="197" spans="1:27" ht="12.75" customHeight="1" x14ac:dyDescent="0.2">
      <c r="A197" s="38"/>
      <c r="B197" s="40"/>
      <c r="C197" s="39"/>
      <c r="D197" s="39"/>
      <c r="E197" s="39"/>
      <c r="F197" s="39"/>
      <c r="G197" s="39"/>
      <c r="H197" s="39"/>
      <c r="I197" s="39"/>
      <c r="J197" s="39"/>
      <c r="K197" s="40"/>
      <c r="L197" s="34"/>
      <c r="M197" s="34"/>
      <c r="N197" s="34"/>
      <c r="O197" s="34"/>
      <c r="P197" s="34"/>
      <c r="Q197" s="34"/>
      <c r="R197" s="34"/>
      <c r="S197" s="34"/>
      <c r="T197" s="34"/>
      <c r="U197" s="34"/>
      <c r="V197" s="34"/>
      <c r="W197" s="34"/>
      <c r="X197" s="34"/>
      <c r="Y197" s="34"/>
      <c r="Z197" s="34"/>
      <c r="AA197" s="34"/>
    </row>
    <row r="198" spans="1:27" ht="12.75" customHeight="1" x14ac:dyDescent="0.2">
      <c r="A198" s="38"/>
      <c r="B198" s="40"/>
      <c r="C198" s="39"/>
      <c r="D198" s="39"/>
      <c r="E198" s="39"/>
      <c r="F198" s="39"/>
      <c r="G198" s="39"/>
      <c r="H198" s="39"/>
      <c r="I198" s="39"/>
      <c r="J198" s="39"/>
      <c r="K198" s="40"/>
      <c r="L198" s="34"/>
      <c r="M198" s="34"/>
      <c r="N198" s="34"/>
      <c r="O198" s="34"/>
      <c r="P198" s="34"/>
      <c r="Q198" s="34"/>
      <c r="R198" s="34"/>
      <c r="S198" s="34"/>
      <c r="T198" s="34"/>
      <c r="U198" s="34"/>
      <c r="V198" s="34"/>
      <c r="W198" s="34"/>
      <c r="X198" s="34"/>
      <c r="Y198" s="34"/>
      <c r="Z198" s="34"/>
      <c r="AA198" s="34"/>
    </row>
    <row r="199" spans="1:27" ht="12.75" customHeight="1" x14ac:dyDescent="0.2">
      <c r="A199" s="38"/>
      <c r="B199" s="40"/>
      <c r="C199" s="39"/>
      <c r="D199" s="39"/>
      <c r="E199" s="39"/>
      <c r="F199" s="39"/>
      <c r="G199" s="39"/>
      <c r="H199" s="39"/>
      <c r="I199" s="39"/>
      <c r="J199" s="39"/>
      <c r="K199" s="40"/>
      <c r="L199" s="34"/>
      <c r="M199" s="34"/>
      <c r="N199" s="34"/>
      <c r="O199" s="34"/>
      <c r="P199" s="34"/>
      <c r="Q199" s="34"/>
      <c r="R199" s="34"/>
      <c r="S199" s="34"/>
      <c r="T199" s="34"/>
      <c r="U199" s="34"/>
      <c r="V199" s="34"/>
      <c r="W199" s="34"/>
      <c r="X199" s="34"/>
      <c r="Y199" s="34"/>
      <c r="Z199" s="34"/>
      <c r="AA199" s="34"/>
    </row>
    <row r="200" spans="1:27" ht="12.75" customHeight="1" x14ac:dyDescent="0.2">
      <c r="A200" s="38"/>
      <c r="B200" s="40"/>
      <c r="C200" s="39"/>
      <c r="D200" s="39"/>
      <c r="E200" s="39"/>
      <c r="F200" s="39"/>
      <c r="G200" s="39"/>
      <c r="H200" s="39"/>
      <c r="I200" s="39"/>
      <c r="J200" s="39"/>
      <c r="K200" s="40"/>
      <c r="L200" s="34"/>
      <c r="M200" s="34"/>
      <c r="N200" s="34"/>
      <c r="O200" s="34"/>
      <c r="P200" s="34"/>
      <c r="Q200" s="34"/>
      <c r="R200" s="34"/>
      <c r="S200" s="34"/>
      <c r="T200" s="34"/>
      <c r="U200" s="34"/>
      <c r="V200" s="34"/>
      <c r="W200" s="34"/>
      <c r="X200" s="34"/>
      <c r="Y200" s="34"/>
      <c r="Z200" s="34"/>
      <c r="AA200" s="34"/>
    </row>
    <row r="201" spans="1:27" ht="12.75" customHeight="1" x14ac:dyDescent="0.2">
      <c r="A201" s="38"/>
      <c r="B201" s="40"/>
      <c r="C201" s="39"/>
      <c r="D201" s="39"/>
      <c r="E201" s="39"/>
      <c r="F201" s="39"/>
      <c r="G201" s="39"/>
      <c r="H201" s="39"/>
      <c r="I201" s="39"/>
      <c r="J201" s="39"/>
      <c r="K201" s="40"/>
      <c r="L201" s="34"/>
      <c r="M201" s="34"/>
      <c r="N201" s="34"/>
      <c r="O201" s="34"/>
      <c r="P201" s="34"/>
      <c r="Q201" s="34"/>
      <c r="R201" s="34"/>
      <c r="S201" s="34"/>
      <c r="T201" s="34"/>
      <c r="U201" s="34"/>
      <c r="V201" s="34"/>
      <c r="W201" s="34"/>
      <c r="X201" s="34"/>
      <c r="Y201" s="34"/>
      <c r="Z201" s="34"/>
      <c r="AA201" s="34"/>
    </row>
    <row r="202" spans="1:27" ht="12.75" customHeight="1" x14ac:dyDescent="0.2">
      <c r="A202" s="38"/>
      <c r="B202" s="40"/>
      <c r="C202" s="39"/>
      <c r="D202" s="39"/>
      <c r="E202" s="39"/>
      <c r="F202" s="39"/>
      <c r="G202" s="39"/>
      <c r="H202" s="39"/>
      <c r="I202" s="39"/>
      <c r="J202" s="39"/>
      <c r="K202" s="40"/>
      <c r="L202" s="34"/>
      <c r="M202" s="34"/>
      <c r="N202" s="34"/>
      <c r="O202" s="34"/>
      <c r="P202" s="34"/>
      <c r="Q202" s="34"/>
      <c r="R202" s="34"/>
      <c r="S202" s="34"/>
      <c r="T202" s="34"/>
      <c r="U202" s="34"/>
      <c r="V202" s="34"/>
      <c r="W202" s="34"/>
      <c r="X202" s="34"/>
      <c r="Y202" s="34"/>
      <c r="Z202" s="34"/>
      <c r="AA202" s="34"/>
    </row>
    <row r="203" spans="1:27" ht="12.75" customHeight="1" x14ac:dyDescent="0.2">
      <c r="A203" s="38"/>
      <c r="B203" s="40"/>
      <c r="C203" s="39"/>
      <c r="D203" s="39"/>
      <c r="E203" s="39"/>
      <c r="F203" s="39"/>
      <c r="G203" s="39"/>
      <c r="H203" s="39"/>
      <c r="I203" s="39"/>
      <c r="J203" s="39"/>
      <c r="K203" s="40"/>
      <c r="L203" s="34"/>
      <c r="M203" s="34"/>
      <c r="N203" s="34"/>
      <c r="O203" s="34"/>
      <c r="P203" s="34"/>
      <c r="Q203" s="34"/>
      <c r="R203" s="34"/>
      <c r="S203" s="34"/>
      <c r="T203" s="34"/>
      <c r="U203" s="34"/>
      <c r="V203" s="34"/>
      <c r="W203" s="34"/>
      <c r="X203" s="34"/>
      <c r="Y203" s="34"/>
      <c r="Z203" s="34"/>
      <c r="AA203" s="34"/>
    </row>
    <row r="204" spans="1:27" ht="12.75" customHeight="1" x14ac:dyDescent="0.2">
      <c r="A204" s="38"/>
      <c r="B204" s="40"/>
      <c r="C204" s="39"/>
      <c r="D204" s="39"/>
      <c r="E204" s="39"/>
      <c r="F204" s="39"/>
      <c r="G204" s="39"/>
      <c r="H204" s="39"/>
      <c r="I204" s="39"/>
      <c r="J204" s="39"/>
      <c r="K204" s="40"/>
      <c r="L204" s="34"/>
      <c r="M204" s="34"/>
      <c r="N204" s="34"/>
      <c r="O204" s="34"/>
      <c r="P204" s="34"/>
      <c r="Q204" s="34"/>
      <c r="R204" s="34"/>
      <c r="S204" s="34"/>
      <c r="T204" s="34"/>
      <c r="U204" s="34"/>
      <c r="V204" s="34"/>
      <c r="W204" s="34"/>
      <c r="X204" s="34"/>
      <c r="Y204" s="34"/>
      <c r="Z204" s="34"/>
      <c r="AA204" s="34"/>
    </row>
    <row r="205" spans="1:27" ht="12.75" customHeight="1" x14ac:dyDescent="0.2">
      <c r="A205" s="38"/>
      <c r="B205" s="40"/>
      <c r="C205" s="39"/>
      <c r="D205" s="39"/>
      <c r="E205" s="39"/>
      <c r="F205" s="39"/>
      <c r="G205" s="39"/>
      <c r="H205" s="39"/>
      <c r="I205" s="39"/>
      <c r="J205" s="39"/>
      <c r="K205" s="40"/>
      <c r="L205" s="34"/>
      <c r="M205" s="34"/>
      <c r="N205" s="34"/>
      <c r="O205" s="34"/>
      <c r="P205" s="34"/>
      <c r="Q205" s="34"/>
      <c r="R205" s="34"/>
      <c r="S205" s="34"/>
      <c r="T205" s="34"/>
      <c r="U205" s="34"/>
      <c r="V205" s="34"/>
      <c r="W205" s="34"/>
      <c r="X205" s="34"/>
      <c r="Y205" s="34"/>
      <c r="Z205" s="34"/>
      <c r="AA205" s="34"/>
    </row>
    <row r="206" spans="1:27" ht="12.75" customHeight="1" x14ac:dyDescent="0.2">
      <c r="A206" s="38"/>
      <c r="B206" s="40"/>
      <c r="C206" s="39"/>
      <c r="D206" s="39"/>
      <c r="E206" s="39"/>
      <c r="F206" s="39"/>
      <c r="G206" s="39"/>
      <c r="H206" s="39"/>
      <c r="I206" s="39"/>
      <c r="J206" s="39"/>
      <c r="K206" s="40"/>
      <c r="L206" s="34"/>
      <c r="M206" s="34"/>
      <c r="N206" s="34"/>
      <c r="O206" s="34"/>
      <c r="P206" s="34"/>
      <c r="Q206" s="34"/>
      <c r="R206" s="34"/>
      <c r="S206" s="34"/>
      <c r="T206" s="34"/>
      <c r="U206" s="34"/>
      <c r="V206" s="34"/>
      <c r="W206" s="34"/>
      <c r="X206" s="34"/>
      <c r="Y206" s="34"/>
      <c r="Z206" s="34"/>
      <c r="AA206" s="34"/>
    </row>
    <row r="207" spans="1:27" ht="12.75" customHeight="1" x14ac:dyDescent="0.2">
      <c r="A207" s="38"/>
      <c r="B207" s="40"/>
      <c r="C207" s="39"/>
      <c r="D207" s="39"/>
      <c r="E207" s="39"/>
      <c r="F207" s="39"/>
      <c r="G207" s="39"/>
      <c r="H207" s="39"/>
      <c r="I207" s="39"/>
      <c r="J207" s="39"/>
      <c r="K207" s="40"/>
      <c r="L207" s="34"/>
      <c r="M207" s="34"/>
      <c r="N207" s="34"/>
      <c r="O207" s="34"/>
      <c r="P207" s="34"/>
      <c r="Q207" s="34"/>
      <c r="R207" s="34"/>
      <c r="S207" s="34"/>
      <c r="T207" s="34"/>
      <c r="U207" s="34"/>
      <c r="V207" s="34"/>
      <c r="W207" s="34"/>
      <c r="X207" s="34"/>
      <c r="Y207" s="34"/>
      <c r="Z207" s="34"/>
      <c r="AA207" s="34"/>
    </row>
    <row r="208" spans="1:27" ht="12.75" customHeight="1" x14ac:dyDescent="0.2">
      <c r="A208" s="38"/>
      <c r="B208" s="40"/>
      <c r="C208" s="39"/>
      <c r="D208" s="39"/>
      <c r="E208" s="39"/>
      <c r="F208" s="39"/>
      <c r="G208" s="39"/>
      <c r="H208" s="39"/>
      <c r="I208" s="39"/>
      <c r="J208" s="39"/>
      <c r="K208" s="40"/>
      <c r="L208" s="34"/>
      <c r="M208" s="34"/>
      <c r="N208" s="34"/>
      <c r="O208" s="34"/>
      <c r="P208" s="34"/>
      <c r="Q208" s="34"/>
      <c r="R208" s="34"/>
      <c r="S208" s="34"/>
      <c r="T208" s="34"/>
      <c r="U208" s="34"/>
      <c r="V208" s="34"/>
      <c r="W208" s="34"/>
      <c r="X208" s="34"/>
      <c r="Y208" s="34"/>
      <c r="Z208" s="34"/>
      <c r="AA208" s="34"/>
    </row>
    <row r="209" spans="1:27" ht="12.75" customHeight="1" x14ac:dyDescent="0.2">
      <c r="A209" s="38"/>
      <c r="B209" s="40"/>
      <c r="C209" s="39"/>
      <c r="D209" s="39"/>
      <c r="E209" s="39"/>
      <c r="F209" s="39"/>
      <c r="G209" s="39"/>
      <c r="H209" s="39"/>
      <c r="I209" s="39"/>
      <c r="J209" s="39"/>
      <c r="K209" s="40"/>
      <c r="L209" s="34"/>
      <c r="M209" s="34"/>
      <c r="N209" s="34"/>
      <c r="O209" s="34"/>
      <c r="P209" s="34"/>
      <c r="Q209" s="34"/>
      <c r="R209" s="34"/>
      <c r="S209" s="34"/>
      <c r="T209" s="34"/>
      <c r="U209" s="34"/>
      <c r="V209" s="34"/>
      <c r="W209" s="34"/>
      <c r="X209" s="34"/>
      <c r="Y209" s="34"/>
      <c r="Z209" s="34"/>
      <c r="AA209" s="34"/>
    </row>
    <row r="210" spans="1:27" ht="12.75" customHeight="1" x14ac:dyDescent="0.2">
      <c r="A210" s="38"/>
      <c r="B210" s="40"/>
      <c r="C210" s="39"/>
      <c r="D210" s="39"/>
      <c r="E210" s="39"/>
      <c r="F210" s="39"/>
      <c r="G210" s="39"/>
      <c r="H210" s="39"/>
      <c r="I210" s="39"/>
      <c r="J210" s="39"/>
      <c r="K210" s="40"/>
      <c r="L210" s="34"/>
      <c r="M210" s="34"/>
      <c r="N210" s="34"/>
      <c r="O210" s="34"/>
      <c r="P210" s="34"/>
      <c r="Q210" s="34"/>
      <c r="R210" s="34"/>
      <c r="S210" s="34"/>
      <c r="T210" s="34"/>
      <c r="U210" s="34"/>
      <c r="V210" s="34"/>
      <c r="W210" s="34"/>
      <c r="X210" s="34"/>
      <c r="Y210" s="34"/>
      <c r="Z210" s="34"/>
      <c r="AA210" s="34"/>
    </row>
    <row r="211" spans="1:27" ht="12.75" customHeight="1" x14ac:dyDescent="0.2">
      <c r="A211" s="38"/>
      <c r="B211" s="40"/>
      <c r="C211" s="39"/>
      <c r="D211" s="39"/>
      <c r="E211" s="39"/>
      <c r="F211" s="39"/>
      <c r="G211" s="39"/>
      <c r="H211" s="39"/>
      <c r="I211" s="39"/>
      <c r="J211" s="39"/>
      <c r="K211" s="40"/>
      <c r="L211" s="34"/>
      <c r="M211" s="34"/>
      <c r="N211" s="34"/>
      <c r="O211" s="34"/>
      <c r="P211" s="34"/>
      <c r="Q211" s="34"/>
      <c r="R211" s="34"/>
      <c r="S211" s="34"/>
      <c r="T211" s="34"/>
      <c r="U211" s="34"/>
      <c r="V211" s="34"/>
      <c r="W211" s="34"/>
      <c r="X211" s="34"/>
      <c r="Y211" s="34"/>
      <c r="Z211" s="34"/>
      <c r="AA211" s="34"/>
    </row>
    <row r="212" spans="1:27" ht="12.75" customHeight="1" x14ac:dyDescent="0.2">
      <c r="A212" s="38"/>
      <c r="B212" s="40"/>
      <c r="C212" s="39"/>
      <c r="D212" s="39"/>
      <c r="E212" s="39"/>
      <c r="F212" s="39"/>
      <c r="G212" s="39"/>
      <c r="H212" s="39"/>
      <c r="I212" s="39"/>
      <c r="J212" s="39"/>
      <c r="K212" s="40"/>
      <c r="L212" s="34"/>
      <c r="M212" s="34"/>
      <c r="N212" s="34"/>
      <c r="O212" s="34"/>
      <c r="P212" s="34"/>
      <c r="Q212" s="34"/>
      <c r="R212" s="34"/>
      <c r="S212" s="34"/>
      <c r="T212" s="34"/>
      <c r="U212" s="34"/>
      <c r="V212" s="34"/>
      <c r="W212" s="34"/>
      <c r="X212" s="34"/>
      <c r="Y212" s="34"/>
      <c r="Z212" s="34"/>
      <c r="AA212" s="34"/>
    </row>
    <row r="213" spans="1:27" ht="12.75" customHeight="1" x14ac:dyDescent="0.2">
      <c r="A213" s="38"/>
      <c r="B213" s="40"/>
      <c r="C213" s="39"/>
      <c r="D213" s="39"/>
      <c r="E213" s="39"/>
      <c r="F213" s="39"/>
      <c r="G213" s="39"/>
      <c r="H213" s="39"/>
      <c r="I213" s="39"/>
      <c r="J213" s="39"/>
      <c r="K213" s="40"/>
      <c r="L213" s="34"/>
      <c r="M213" s="34"/>
      <c r="N213" s="34"/>
      <c r="O213" s="34"/>
      <c r="P213" s="34"/>
      <c r="Q213" s="34"/>
      <c r="R213" s="34"/>
      <c r="S213" s="34"/>
      <c r="T213" s="34"/>
      <c r="U213" s="34"/>
      <c r="V213" s="34"/>
      <c r="W213" s="34"/>
      <c r="X213" s="34"/>
      <c r="Y213" s="34"/>
      <c r="Z213" s="34"/>
      <c r="AA213" s="34"/>
    </row>
    <row r="214" spans="1:27" ht="12.75" customHeight="1" x14ac:dyDescent="0.2">
      <c r="A214" s="38"/>
      <c r="B214" s="40"/>
      <c r="C214" s="39"/>
      <c r="D214" s="39"/>
      <c r="E214" s="39"/>
      <c r="F214" s="39"/>
      <c r="G214" s="39"/>
      <c r="H214" s="39"/>
      <c r="I214" s="39"/>
      <c r="J214" s="39"/>
      <c r="K214" s="40"/>
      <c r="L214" s="34"/>
      <c r="M214" s="34"/>
      <c r="N214" s="34"/>
      <c r="O214" s="34"/>
      <c r="P214" s="34"/>
      <c r="Q214" s="34"/>
      <c r="R214" s="34"/>
      <c r="S214" s="34"/>
      <c r="T214" s="34"/>
      <c r="U214" s="34"/>
      <c r="V214" s="34"/>
      <c r="W214" s="34"/>
      <c r="X214" s="34"/>
      <c r="Y214" s="34"/>
      <c r="Z214" s="34"/>
      <c r="AA214" s="34"/>
    </row>
    <row r="215" spans="1:27" ht="12.75" customHeight="1" x14ac:dyDescent="0.2">
      <c r="A215" s="38"/>
      <c r="B215" s="40"/>
      <c r="C215" s="39"/>
      <c r="D215" s="39"/>
      <c r="E215" s="39"/>
      <c r="F215" s="39"/>
      <c r="G215" s="39"/>
      <c r="H215" s="39"/>
      <c r="I215" s="39"/>
      <c r="J215" s="39"/>
      <c r="K215" s="40"/>
      <c r="L215" s="34"/>
      <c r="M215" s="34"/>
      <c r="N215" s="34"/>
      <c r="O215" s="34"/>
      <c r="P215" s="34"/>
      <c r="Q215" s="34"/>
      <c r="R215" s="34"/>
      <c r="S215" s="34"/>
      <c r="T215" s="34"/>
      <c r="U215" s="34"/>
      <c r="V215" s="34"/>
      <c r="W215" s="34"/>
      <c r="X215" s="34"/>
      <c r="Y215" s="34"/>
      <c r="Z215" s="34"/>
      <c r="AA215" s="34"/>
    </row>
    <row r="216" spans="1:27" ht="12.75" customHeight="1" x14ac:dyDescent="0.2">
      <c r="A216" s="38"/>
      <c r="B216" s="40"/>
      <c r="C216" s="39"/>
      <c r="D216" s="39"/>
      <c r="E216" s="39"/>
      <c r="F216" s="39"/>
      <c r="G216" s="39"/>
      <c r="H216" s="39"/>
      <c r="I216" s="39"/>
      <c r="J216" s="39"/>
      <c r="K216" s="40"/>
      <c r="L216" s="34"/>
      <c r="M216" s="34"/>
      <c r="N216" s="34"/>
      <c r="O216" s="34"/>
      <c r="P216" s="34"/>
      <c r="Q216" s="34"/>
      <c r="R216" s="34"/>
      <c r="S216" s="34"/>
      <c r="T216" s="34"/>
      <c r="U216" s="34"/>
      <c r="V216" s="34"/>
      <c r="W216" s="34"/>
      <c r="X216" s="34"/>
      <c r="Y216" s="34"/>
      <c r="Z216" s="34"/>
      <c r="AA216" s="34"/>
    </row>
    <row r="217" spans="1:27" ht="12.75" customHeight="1" x14ac:dyDescent="0.2">
      <c r="A217" s="38"/>
      <c r="B217" s="40"/>
      <c r="C217" s="39"/>
      <c r="D217" s="39"/>
      <c r="E217" s="39"/>
      <c r="F217" s="39"/>
      <c r="G217" s="39"/>
      <c r="H217" s="39"/>
      <c r="I217" s="39"/>
      <c r="J217" s="39"/>
      <c r="K217" s="40"/>
      <c r="L217" s="34"/>
      <c r="M217" s="34"/>
      <c r="N217" s="34"/>
      <c r="O217" s="34"/>
      <c r="P217" s="34"/>
      <c r="Q217" s="34"/>
      <c r="R217" s="34"/>
      <c r="S217" s="34"/>
      <c r="T217" s="34"/>
      <c r="U217" s="34"/>
      <c r="V217" s="34"/>
      <c r="W217" s="34"/>
      <c r="X217" s="34"/>
      <c r="Y217" s="34"/>
      <c r="Z217" s="34"/>
      <c r="AA217" s="34"/>
    </row>
    <row r="218" spans="1:27" ht="12.75" customHeight="1" x14ac:dyDescent="0.2">
      <c r="A218" s="38"/>
      <c r="B218" s="40"/>
      <c r="C218" s="39"/>
      <c r="D218" s="39"/>
      <c r="E218" s="39"/>
      <c r="F218" s="39"/>
      <c r="G218" s="39"/>
      <c r="H218" s="39"/>
      <c r="I218" s="39"/>
      <c r="J218" s="39"/>
      <c r="K218" s="40"/>
      <c r="L218" s="34"/>
      <c r="M218" s="34"/>
      <c r="N218" s="34"/>
      <c r="O218" s="34"/>
      <c r="P218" s="34"/>
      <c r="Q218" s="34"/>
      <c r="R218" s="34"/>
      <c r="S218" s="34"/>
      <c r="T218" s="34"/>
      <c r="U218" s="34"/>
      <c r="V218" s="34"/>
      <c r="W218" s="34"/>
      <c r="X218" s="34"/>
      <c r="Y218" s="34"/>
      <c r="Z218" s="34"/>
      <c r="AA218" s="34"/>
    </row>
    <row r="219" spans="1:27" ht="12.75" customHeight="1" x14ac:dyDescent="0.2">
      <c r="A219" s="38"/>
      <c r="B219" s="40"/>
      <c r="C219" s="39"/>
      <c r="D219" s="39"/>
      <c r="E219" s="39"/>
      <c r="F219" s="39"/>
      <c r="G219" s="39"/>
      <c r="H219" s="39"/>
      <c r="I219" s="39"/>
      <c r="J219" s="39"/>
      <c r="K219" s="40"/>
      <c r="L219" s="34"/>
      <c r="M219" s="34"/>
      <c r="N219" s="34"/>
      <c r="O219" s="34"/>
      <c r="P219" s="34"/>
      <c r="Q219" s="34"/>
      <c r="R219" s="34"/>
      <c r="S219" s="34"/>
      <c r="T219" s="34"/>
      <c r="U219" s="34"/>
      <c r="V219" s="34"/>
      <c r="W219" s="34"/>
      <c r="X219" s="34"/>
      <c r="Y219" s="34"/>
      <c r="Z219" s="34"/>
      <c r="AA219" s="34"/>
    </row>
    <row r="220" spans="1:27" ht="12.75" customHeight="1" x14ac:dyDescent="0.2">
      <c r="A220" s="38"/>
      <c r="B220" s="40"/>
      <c r="C220" s="39"/>
      <c r="D220" s="39"/>
      <c r="E220" s="39"/>
      <c r="F220" s="39"/>
      <c r="G220" s="39"/>
      <c r="H220" s="39"/>
      <c r="I220" s="39"/>
      <c r="J220" s="39"/>
      <c r="K220" s="40"/>
      <c r="L220" s="34"/>
      <c r="M220" s="34"/>
      <c r="N220" s="34"/>
      <c r="O220" s="34"/>
      <c r="P220" s="34"/>
      <c r="Q220" s="34"/>
      <c r="R220" s="34"/>
      <c r="S220" s="34"/>
      <c r="T220" s="34"/>
      <c r="U220" s="34"/>
      <c r="V220" s="34"/>
      <c r="W220" s="34"/>
      <c r="X220" s="34"/>
      <c r="Y220" s="34"/>
      <c r="Z220" s="34"/>
      <c r="AA220" s="34"/>
    </row>
    <row r="221" spans="1:27" ht="12.75" customHeight="1" x14ac:dyDescent="0.2">
      <c r="A221" s="38"/>
      <c r="B221" s="40"/>
      <c r="C221" s="39"/>
      <c r="D221" s="39"/>
      <c r="E221" s="39"/>
      <c r="F221" s="39"/>
      <c r="G221" s="39"/>
      <c r="H221" s="39"/>
      <c r="I221" s="39"/>
      <c r="J221" s="39"/>
      <c r="K221" s="40"/>
      <c r="L221" s="34"/>
      <c r="M221" s="34"/>
      <c r="N221" s="34"/>
      <c r="O221" s="34"/>
      <c r="P221" s="34"/>
      <c r="Q221" s="34"/>
      <c r="R221" s="34"/>
      <c r="S221" s="34"/>
      <c r="T221" s="34"/>
      <c r="U221" s="34"/>
      <c r="V221" s="34"/>
      <c r="W221" s="34"/>
      <c r="X221" s="34"/>
      <c r="Y221" s="34"/>
      <c r="Z221" s="34"/>
      <c r="AA221" s="34"/>
    </row>
    <row r="222" spans="1:27" ht="12.75" customHeight="1" x14ac:dyDescent="0.2">
      <c r="A222" s="38"/>
      <c r="B222" s="40"/>
      <c r="C222" s="39"/>
      <c r="D222" s="39"/>
      <c r="E222" s="39"/>
      <c r="F222" s="39"/>
      <c r="G222" s="39"/>
      <c r="H222" s="39"/>
      <c r="I222" s="39"/>
      <c r="J222" s="39"/>
      <c r="K222" s="40"/>
      <c r="L222" s="34"/>
      <c r="M222" s="34"/>
      <c r="N222" s="34"/>
      <c r="O222" s="34"/>
      <c r="P222" s="34"/>
      <c r="Q222" s="34"/>
      <c r="R222" s="34"/>
      <c r="S222" s="34"/>
      <c r="T222" s="34"/>
      <c r="U222" s="34"/>
      <c r="V222" s="34"/>
      <c r="W222" s="34"/>
      <c r="X222" s="34"/>
      <c r="Y222" s="34"/>
      <c r="Z222" s="34"/>
      <c r="AA222" s="34"/>
    </row>
    <row r="223" spans="1:27" ht="12.75" customHeight="1"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row>
    <row r="224" spans="1:27" ht="12.75" customHeight="1"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row>
    <row r="225" spans="1:27" ht="12.75" customHeight="1"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row>
    <row r="226" spans="1:27" ht="12.75" customHeight="1"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row>
    <row r="227" spans="1:27" ht="12.75" customHeight="1"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row>
    <row r="228" spans="1:27" ht="12.75" customHeight="1"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row>
    <row r="229" spans="1:27" ht="12.75" customHeight="1"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row>
    <row r="230" spans="1:27" ht="12.75" customHeight="1"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row>
    <row r="231" spans="1:27" ht="12.75" customHeight="1"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row>
    <row r="232" spans="1:27" ht="12.75" customHeight="1"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row>
    <row r="233" spans="1:27" ht="12.75" customHeight="1"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row>
    <row r="234" spans="1:27" ht="12.75" customHeight="1"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row>
    <row r="235" spans="1:27" ht="12.75" customHeight="1"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row>
    <row r="236" spans="1:27" ht="12.75" customHeight="1"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row>
    <row r="237" spans="1:27" ht="12.75" customHeight="1"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row>
    <row r="238" spans="1:27" ht="12.75" customHeight="1"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row>
    <row r="239" spans="1:27" ht="12.75" customHeight="1"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row>
    <row r="240" spans="1:27" ht="12.75" customHeight="1"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row>
    <row r="241" spans="1:27" ht="12.75" customHeight="1"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row>
    <row r="242" spans="1:27" ht="12.75" customHeight="1"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row>
    <row r="243" spans="1:27" ht="12.75" customHeight="1"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row>
    <row r="244" spans="1:27" ht="12.75" customHeight="1"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row>
    <row r="245" spans="1:27" ht="12.75" customHeight="1"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row>
    <row r="246" spans="1:27" ht="12.75" customHeight="1"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row>
    <row r="247" spans="1:27" ht="12.75" customHeight="1"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row>
    <row r="248" spans="1:27" ht="12.75" customHeight="1"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row>
    <row r="249" spans="1:27" ht="12.75" customHeight="1"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row>
    <row r="250" spans="1:27" ht="12.75" customHeight="1"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row>
    <row r="251" spans="1:27" ht="12.75" customHeight="1"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row>
    <row r="252" spans="1:27" ht="12.75" customHeight="1"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row>
    <row r="253" spans="1:27" ht="12.75" customHeight="1"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row>
    <row r="254" spans="1:27" ht="12.75" customHeight="1"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row>
    <row r="255" spans="1:27" ht="12.75" customHeight="1"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row>
    <row r="256" spans="1:27" ht="12.75" customHeight="1"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row>
    <row r="257" spans="1:27" ht="12.75" customHeight="1"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row>
    <row r="258" spans="1:27" ht="12.75" customHeight="1"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row>
    <row r="259" spans="1:27" ht="12.75" customHeight="1"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row>
    <row r="260" spans="1:27" ht="12.75" customHeight="1"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row>
    <row r="261" spans="1:27" ht="12.75" customHeight="1"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row>
    <row r="262" spans="1:27" ht="12.75" customHeight="1"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row>
    <row r="263" spans="1:27" ht="12.75" customHeight="1"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row>
    <row r="264" spans="1:27" ht="12.75" customHeight="1"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row>
    <row r="265" spans="1:27" ht="12.75" customHeight="1"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row>
    <row r="266" spans="1:27" ht="12.75" customHeight="1"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row>
    <row r="267" spans="1:27" ht="12.75" customHeight="1"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row>
    <row r="268" spans="1:27" ht="12.75" customHeight="1"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row>
    <row r="269" spans="1:27" ht="12.75" customHeight="1"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row>
    <row r="270" spans="1:27" ht="12.75" customHeight="1"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row>
    <row r="271" spans="1:27" ht="12.75" customHeight="1"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row>
    <row r="272" spans="1:27" ht="12.75" customHeight="1"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row>
    <row r="273" spans="1:27" ht="12.75" customHeight="1"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row>
    <row r="274" spans="1:27" ht="12.75" customHeight="1"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row>
    <row r="275" spans="1:27" ht="12.75" customHeight="1"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row>
    <row r="276" spans="1:27" ht="12.75" customHeight="1"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row>
    <row r="277" spans="1:27" ht="12.75" customHeight="1"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row>
    <row r="278" spans="1:27" ht="12.75" customHeight="1"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row>
    <row r="279" spans="1:27" ht="12.75" customHeight="1"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row>
    <row r="280" spans="1:27" ht="12.75" customHeight="1"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row>
    <row r="281" spans="1:27" ht="12.75" customHeight="1"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row>
    <row r="282" spans="1:27" ht="12.75" customHeight="1"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row>
    <row r="283" spans="1:27" ht="12.75" customHeight="1"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row>
    <row r="284" spans="1:27" ht="12.75" customHeight="1"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row>
    <row r="285" spans="1:27" ht="12.75" customHeight="1"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row>
    <row r="286" spans="1:27" ht="12.75" customHeight="1"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row>
    <row r="287" spans="1:27" ht="12.75" customHeight="1"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row>
    <row r="288" spans="1:27" ht="12.75" customHeight="1"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row>
    <row r="289" spans="1:27" ht="12.75" customHeight="1"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row>
    <row r="290" spans="1:27" ht="12.75" customHeight="1"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row>
    <row r="291" spans="1:27" ht="12.75" customHeight="1"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row>
    <row r="292" spans="1:27" ht="12.75" customHeight="1"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row>
    <row r="293" spans="1:27" ht="12.75" customHeight="1"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row>
    <row r="294" spans="1:27" ht="12.75" customHeight="1"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row>
    <row r="295" spans="1:27" ht="12.75" customHeight="1"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row>
    <row r="296" spans="1:27" ht="12.75" customHeight="1"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row>
    <row r="297" spans="1:27" ht="12.75" customHeight="1"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row>
    <row r="298" spans="1:27" ht="12.75" customHeight="1"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row>
    <row r="299" spans="1:27" ht="12.75" customHeight="1"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row>
    <row r="300" spans="1:27" ht="12.75" customHeight="1"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row>
    <row r="301" spans="1:27" ht="12.75" customHeight="1"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row>
    <row r="302" spans="1:27" ht="12.75" customHeight="1"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row>
    <row r="303" spans="1:27" ht="12.75" customHeight="1"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row>
    <row r="304" spans="1:27" ht="12.75" customHeight="1"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row>
    <row r="305" spans="1:27" ht="12.75" customHeight="1"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row>
    <row r="306" spans="1:27" ht="12.75" customHeight="1"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row>
    <row r="307" spans="1:27" ht="12.75" customHeight="1"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row>
    <row r="308" spans="1:27" ht="12.75" customHeight="1"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row>
    <row r="309" spans="1:27" ht="12.75" customHeight="1"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row>
    <row r="310" spans="1:27" ht="12.75" customHeight="1"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row>
    <row r="311" spans="1:27" ht="12.75" customHeight="1"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row>
    <row r="312" spans="1:27" ht="12.75" customHeight="1"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row>
    <row r="313" spans="1:27" ht="12.75" customHeight="1"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row>
    <row r="314" spans="1:27" ht="12.75" customHeight="1"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row>
    <row r="315" spans="1:27" ht="12.75" customHeight="1"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row>
    <row r="316" spans="1:27" ht="12.75" customHeight="1"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row>
    <row r="317" spans="1:27" ht="12.75" customHeight="1"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row>
    <row r="318" spans="1:27" ht="12.75" customHeight="1"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row>
    <row r="319" spans="1:27" ht="12.75" customHeight="1"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row>
    <row r="320" spans="1:27" ht="12.75" customHeight="1"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row>
    <row r="321" spans="1:27" ht="12.75" customHeight="1"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row>
    <row r="322" spans="1:27" ht="12.75" customHeight="1"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row>
    <row r="323" spans="1:27" ht="12.75" customHeight="1"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row>
    <row r="324" spans="1:27" ht="12.75" customHeight="1"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row>
    <row r="325" spans="1:27" ht="12.75" customHeight="1"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row>
    <row r="326" spans="1:27" ht="12.75" customHeight="1"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row>
    <row r="327" spans="1:27" ht="12.75" customHeight="1"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row>
    <row r="328" spans="1:27" ht="12.75" customHeight="1"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row>
    <row r="329" spans="1:27" ht="12.75" customHeight="1"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row>
    <row r="330" spans="1:27" ht="12.75" customHeight="1"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row>
    <row r="331" spans="1:27" ht="12.75" customHeight="1"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row>
    <row r="332" spans="1:27" ht="12.75" customHeight="1"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row>
    <row r="333" spans="1:27" ht="12.75" customHeight="1"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row>
    <row r="334" spans="1:27" ht="12.75" customHeight="1"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row>
    <row r="335" spans="1:27" ht="12.75" customHeight="1"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row>
    <row r="336" spans="1:27" ht="12.75" customHeight="1"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row>
    <row r="337" spans="1:27" ht="12.75" customHeight="1"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row>
    <row r="338" spans="1:27" ht="12.75" customHeight="1"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row>
    <row r="339" spans="1:27" ht="12.75" customHeight="1"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row>
    <row r="340" spans="1:27" ht="12.75" customHeight="1"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row>
    <row r="341" spans="1:27" ht="12.75" customHeight="1"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row>
    <row r="342" spans="1:27" ht="12.75" customHeight="1"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row>
    <row r="343" spans="1:27" ht="12.75" customHeight="1"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row>
    <row r="344" spans="1:27" ht="12.75" customHeight="1"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row>
    <row r="345" spans="1:27" ht="12.75" customHeight="1"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row>
    <row r="346" spans="1:27" ht="12.75" customHeight="1"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row>
    <row r="347" spans="1:27" ht="12.75" customHeight="1"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row>
    <row r="348" spans="1:27" ht="12.75" customHeight="1"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row>
    <row r="349" spans="1:27" ht="12.75" customHeight="1"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row>
    <row r="350" spans="1:27" ht="12.75" customHeight="1"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row>
    <row r="351" spans="1:27" ht="12.75" customHeight="1"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row>
    <row r="352" spans="1:27" ht="12.75" customHeight="1"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row>
    <row r="353" spans="1:27" ht="12.75" customHeight="1"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row>
    <row r="354" spans="1:27" ht="12.75" customHeight="1"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row>
    <row r="355" spans="1:27" ht="12.75" customHeight="1"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row>
    <row r="356" spans="1:27" ht="12.75" customHeight="1"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row>
    <row r="357" spans="1:27" ht="12.75" customHeight="1"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row>
    <row r="358" spans="1:27" ht="12.75" customHeight="1"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row>
    <row r="359" spans="1:27" ht="12.75" customHeight="1"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row>
    <row r="360" spans="1:27" ht="12.75" customHeight="1"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row>
    <row r="361" spans="1:27" ht="12.75" customHeight="1"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row>
    <row r="362" spans="1:27" ht="12.75" customHeight="1"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row>
    <row r="363" spans="1:27" ht="12.75" customHeight="1"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row>
    <row r="364" spans="1:27" ht="12.75" customHeight="1"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row>
    <row r="365" spans="1:27" ht="12.75" customHeight="1"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row>
    <row r="366" spans="1:27" ht="12.75" customHeight="1"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row>
    <row r="367" spans="1:27" ht="12.75" customHeight="1"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row>
    <row r="368" spans="1:27" ht="12.75" customHeight="1"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row>
    <row r="369" spans="1:27" ht="12.75" customHeight="1"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row>
    <row r="370" spans="1:27" ht="12.75" customHeight="1"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row>
    <row r="371" spans="1:27" ht="12.75" customHeight="1"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row>
    <row r="372" spans="1:27" ht="12.75" customHeight="1"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row>
    <row r="373" spans="1:27" ht="12.75" customHeight="1"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row>
    <row r="374" spans="1:27" ht="12.75" customHeight="1"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row>
    <row r="375" spans="1:27" ht="12.75" customHeight="1"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row>
    <row r="376" spans="1:27" ht="12.75" customHeight="1"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row>
    <row r="377" spans="1:27" ht="12.75" customHeight="1"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row>
    <row r="378" spans="1:27" ht="12.75" customHeight="1"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row>
    <row r="379" spans="1:27" ht="12.75" customHeight="1"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row>
    <row r="380" spans="1:27" ht="12.75" customHeight="1"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row>
    <row r="381" spans="1:27" ht="12.75" customHeight="1"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row>
    <row r="382" spans="1:27" ht="12.75" customHeight="1"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row>
    <row r="383" spans="1:27" ht="12.75" customHeight="1"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row>
    <row r="384" spans="1:27" ht="12.75" customHeight="1"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row>
    <row r="385" spans="1:27" ht="12.75" customHeight="1"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row>
    <row r="386" spans="1:27" ht="12.75" customHeight="1"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row>
    <row r="387" spans="1:27" ht="12.75" customHeight="1"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row>
    <row r="388" spans="1:27" ht="12.75" customHeight="1"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row>
    <row r="389" spans="1:27" ht="12.75" customHeight="1"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row>
    <row r="390" spans="1:27" ht="12.75" customHeight="1"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row>
    <row r="391" spans="1:27" ht="12.75" customHeight="1"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row>
    <row r="392" spans="1:27" ht="12.75" customHeight="1"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row>
    <row r="393" spans="1:27" ht="12.75" customHeight="1"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row>
    <row r="394" spans="1:27" ht="12.75" customHeight="1"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row>
    <row r="395" spans="1:27" ht="12.75" customHeight="1"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row>
    <row r="396" spans="1:27" ht="12.75" customHeight="1"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row>
    <row r="397" spans="1:27" ht="12.75" customHeight="1"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row>
    <row r="398" spans="1:27" ht="12.75" customHeight="1"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row>
    <row r="399" spans="1:27" ht="12.75" customHeight="1"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row>
    <row r="400" spans="1:27" ht="12.75" customHeight="1"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row>
    <row r="401" spans="1:27" ht="12.75" customHeight="1"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row>
    <row r="402" spans="1:27" ht="12.75" customHeight="1"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row>
    <row r="403" spans="1:27" ht="12.75" customHeight="1"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row>
    <row r="404" spans="1:27" ht="12.75" customHeight="1"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row>
    <row r="405" spans="1:27" ht="12.75" customHeight="1"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row>
    <row r="406" spans="1:27" ht="12.75" customHeight="1"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row>
    <row r="407" spans="1:27" ht="12.75" customHeight="1"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row>
    <row r="408" spans="1:27" ht="12.75" customHeight="1"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row>
    <row r="409" spans="1:27" ht="12.75" customHeight="1"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row>
    <row r="410" spans="1:27" ht="12.75" customHeight="1"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row>
    <row r="411" spans="1:27" ht="12.75" customHeight="1"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row>
    <row r="412" spans="1:27" ht="12.75" customHeight="1"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row>
    <row r="413" spans="1:27" ht="12.75" customHeight="1"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row>
    <row r="414" spans="1:27" ht="12.75" customHeight="1"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row>
    <row r="415" spans="1:27" ht="12.75" customHeight="1"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row>
    <row r="416" spans="1:27" ht="12.75" customHeight="1"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row>
    <row r="417" spans="1:27" ht="12.75" customHeight="1"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row>
    <row r="418" spans="1:27" ht="12.75" customHeight="1"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row>
    <row r="419" spans="1:27" ht="12.75" customHeight="1"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row>
    <row r="420" spans="1:27" ht="12.75" customHeight="1"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row>
    <row r="421" spans="1:27" ht="12.75" customHeight="1"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row>
    <row r="422" spans="1:27" ht="12.75" customHeight="1"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row>
    <row r="423" spans="1:27" ht="12.75" customHeight="1"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row>
    <row r="424" spans="1:27" ht="12.75" customHeight="1"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row>
    <row r="425" spans="1:27" ht="12.75" customHeight="1"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row>
    <row r="426" spans="1:27" ht="12.75" customHeight="1"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row>
    <row r="427" spans="1:27" ht="12.75" customHeight="1"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row>
    <row r="428" spans="1:27" ht="12.75" customHeight="1"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row>
    <row r="429" spans="1:27" ht="12.75" customHeight="1"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row>
    <row r="430" spans="1:27" ht="12.75" customHeight="1"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row>
    <row r="431" spans="1:27" ht="12.75" customHeight="1"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row>
    <row r="432" spans="1:27" ht="12.75" customHeight="1"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row>
    <row r="433" spans="1:27" ht="12.75" customHeight="1"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row>
    <row r="434" spans="1:27" ht="12.75" customHeight="1"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row>
    <row r="435" spans="1:27" ht="12.75" customHeight="1"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row>
    <row r="436" spans="1:27" ht="12.75" customHeight="1"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row>
    <row r="437" spans="1:27" ht="12.75" customHeight="1"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row>
    <row r="438" spans="1:27" ht="12.75" customHeight="1"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row>
    <row r="439" spans="1:27" ht="12.75" customHeight="1"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row>
    <row r="440" spans="1:27" ht="12.75" customHeight="1"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row>
    <row r="441" spans="1:27" ht="12.75" customHeight="1"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row>
    <row r="442" spans="1:27" ht="12.75" customHeight="1"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row>
    <row r="443" spans="1:27" ht="12.75" customHeight="1"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row>
    <row r="444" spans="1:27" ht="12.75" customHeight="1"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row>
    <row r="445" spans="1:27" ht="12.75" customHeight="1"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row>
    <row r="446" spans="1:27" ht="12.75" customHeight="1"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row>
    <row r="447" spans="1:27" ht="12.75" customHeight="1"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row>
    <row r="448" spans="1:27" ht="12.75" customHeight="1"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row>
    <row r="449" spans="1:27" ht="12.75" customHeight="1"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row>
    <row r="450" spans="1:27" ht="12.75" customHeight="1"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row>
    <row r="451" spans="1:27" ht="12.75" customHeight="1"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row>
    <row r="452" spans="1:27" ht="12.75" customHeight="1"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row>
    <row r="453" spans="1:27" ht="12.75" customHeight="1"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row>
    <row r="454" spans="1:27" ht="12.75" customHeight="1"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row>
    <row r="455" spans="1:27" ht="12.75" customHeight="1"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row>
    <row r="456" spans="1:27" ht="12.75" customHeight="1"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row>
    <row r="457" spans="1:27" ht="12.75" customHeight="1"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row>
    <row r="458" spans="1:27" ht="12.75" customHeight="1"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row>
    <row r="459" spans="1:27" ht="12.75" customHeight="1"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row>
    <row r="460" spans="1:27" ht="12.75" customHeight="1"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row>
    <row r="461" spans="1:27" ht="12.75" customHeight="1"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row>
    <row r="462" spans="1:27" ht="12.75" customHeight="1"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row>
    <row r="463" spans="1:27" ht="12.75" customHeight="1"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row>
    <row r="464" spans="1:27" ht="12.75" customHeight="1"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row>
    <row r="465" spans="1:27" ht="12.75" customHeight="1"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row>
    <row r="466" spans="1:27" ht="12.75" customHeight="1"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row>
    <row r="467" spans="1:27" ht="12.75" customHeight="1"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row>
    <row r="468" spans="1:27" ht="12.75" customHeight="1"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row>
    <row r="469" spans="1:27" ht="12.75" customHeight="1"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row>
    <row r="470" spans="1:27" ht="12.75" customHeight="1"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row>
    <row r="471" spans="1:27" ht="12.75" customHeight="1"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row>
    <row r="472" spans="1:27" ht="12.75" customHeight="1"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row>
    <row r="473" spans="1:27" ht="12.75" customHeight="1"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row>
    <row r="474" spans="1:27" ht="12.75" customHeight="1"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row>
    <row r="475" spans="1:27" ht="12.75" customHeight="1"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row>
    <row r="476" spans="1:27" ht="12.75" customHeight="1"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row>
    <row r="477" spans="1:27" ht="12.75" customHeight="1"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row>
    <row r="478" spans="1:27" ht="12.75" customHeight="1"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row>
    <row r="479" spans="1:27" ht="12.75" customHeight="1"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row>
    <row r="480" spans="1:27" ht="12.75" customHeight="1"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row>
    <row r="481" spans="1:27" ht="12.75" customHeight="1"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row>
    <row r="482" spans="1:27" ht="12.75" customHeight="1"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row>
    <row r="483" spans="1:27" ht="12.75" customHeight="1"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row>
    <row r="484" spans="1:27" ht="12.75" customHeight="1"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row>
    <row r="485" spans="1:27" ht="12.75" customHeight="1"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row>
    <row r="486" spans="1:27" ht="12.75" customHeight="1"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row>
    <row r="487" spans="1:27" ht="12.75" customHeight="1"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row>
    <row r="488" spans="1:27" ht="12.75" customHeight="1"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row>
    <row r="489" spans="1:27" ht="12.75" customHeight="1"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row>
    <row r="490" spans="1:27" ht="12.75" customHeight="1"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row>
    <row r="491" spans="1:27" ht="12.75" customHeight="1"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row>
    <row r="492" spans="1:27" ht="12.75" customHeight="1"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row>
    <row r="493" spans="1:27" ht="12.75" customHeight="1"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row>
    <row r="494" spans="1:27" ht="12.75" customHeight="1"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row>
    <row r="495" spans="1:27" ht="12.75" customHeight="1"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row>
    <row r="496" spans="1:27" ht="12.75" customHeight="1"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row>
    <row r="497" spans="1:27" ht="12.75" customHeight="1"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row>
    <row r="498" spans="1:27" ht="12.75" customHeight="1"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row>
    <row r="499" spans="1:27" ht="12.75" customHeight="1"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row>
    <row r="500" spans="1:27" ht="12.75" customHeight="1"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row>
    <row r="501" spans="1:27" ht="12.75" customHeight="1"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row>
    <row r="502" spans="1:27" ht="12.75" customHeight="1"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row>
    <row r="503" spans="1:27" ht="12.75" customHeight="1"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row>
    <row r="504" spans="1:27" ht="12.75" customHeight="1"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row>
    <row r="505" spans="1:27" ht="12.75" customHeight="1"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row>
    <row r="506" spans="1:27" ht="12.75" customHeight="1"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row>
    <row r="507" spans="1:27" ht="12.75" customHeight="1"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row>
    <row r="508" spans="1:27" ht="12.75" customHeight="1"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row>
    <row r="509" spans="1:27" ht="12.75" customHeight="1"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row>
    <row r="510" spans="1:27" ht="12.75" customHeight="1"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row>
    <row r="511" spans="1:27" ht="12.75" customHeight="1"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row>
    <row r="512" spans="1:27" ht="12.75" customHeight="1"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row>
    <row r="513" spans="1:27" ht="12.75" customHeight="1"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row>
    <row r="514" spans="1:27" ht="12.75" customHeight="1"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row>
    <row r="515" spans="1:27" ht="12.75" customHeight="1"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row>
    <row r="516" spans="1:27" ht="12.75" customHeight="1"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row>
    <row r="517" spans="1:27" ht="12.75" customHeight="1"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row>
    <row r="518" spans="1:27" ht="12.75" customHeight="1"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row>
    <row r="519" spans="1:27" ht="12.75" customHeight="1"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row>
    <row r="520" spans="1:27" ht="12.75" customHeight="1"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row>
    <row r="521" spans="1:27" ht="12.75" customHeight="1"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row>
    <row r="522" spans="1:27" ht="12.75" customHeight="1"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row>
    <row r="523" spans="1:27" ht="12.75" customHeight="1"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row>
    <row r="524" spans="1:27" ht="12.75" customHeight="1"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row>
    <row r="525" spans="1:27" ht="12.75" customHeight="1"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row>
    <row r="526" spans="1:27" ht="12.75" customHeight="1"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row>
    <row r="527" spans="1:27" ht="12.75" customHeight="1"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row>
    <row r="528" spans="1:27" ht="12.75" customHeight="1"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row>
    <row r="529" spans="1:27" ht="12.75" customHeight="1"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row>
    <row r="530" spans="1:27" ht="12.75" customHeight="1"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row>
    <row r="531" spans="1:27" ht="12.75" customHeight="1"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row>
    <row r="532" spans="1:27" ht="12.75" customHeight="1"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row>
    <row r="533" spans="1:27" ht="12.75" customHeight="1"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row>
    <row r="534" spans="1:27" ht="12.75" customHeight="1"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row>
    <row r="535" spans="1:27" ht="12.75" customHeight="1"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row>
    <row r="536" spans="1:27" ht="12.75" customHeight="1"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row>
    <row r="537" spans="1:27" ht="12.75" customHeight="1"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row>
    <row r="538" spans="1:27" ht="12.75" customHeight="1"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row>
    <row r="539" spans="1:27" ht="12.75" customHeight="1"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row>
    <row r="540" spans="1:27" ht="12.75" customHeight="1"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row>
    <row r="541" spans="1:27" ht="12.75" customHeight="1"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row>
    <row r="542" spans="1:27" ht="12.75" customHeight="1"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row>
    <row r="543" spans="1:27" ht="12.75" customHeight="1"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row>
    <row r="544" spans="1:27" ht="12.75" customHeight="1"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row>
    <row r="545" spans="1:27" ht="12.75" customHeight="1"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row>
    <row r="546" spans="1:27" ht="12.75" customHeight="1"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row>
    <row r="547" spans="1:27" ht="12.75" customHeight="1"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row>
    <row r="548" spans="1:27" ht="12.75" customHeight="1"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row>
    <row r="549" spans="1:27" ht="12.75" customHeight="1"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row>
    <row r="550" spans="1:27" ht="12.75" customHeight="1"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row>
    <row r="551" spans="1:27" ht="12.75" customHeight="1"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row>
    <row r="552" spans="1:27" ht="12.75" customHeight="1"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row>
    <row r="553" spans="1:27" ht="12.75" customHeight="1"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row>
    <row r="554" spans="1:27" ht="12.75" customHeight="1"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row>
    <row r="555" spans="1:27" ht="12.75" customHeight="1"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row>
    <row r="556" spans="1:27" ht="12.75" customHeight="1"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row>
    <row r="557" spans="1:27" ht="12.75" customHeight="1"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row>
    <row r="558" spans="1:27" ht="12.75" customHeight="1"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row>
    <row r="559" spans="1:27" ht="12.75" customHeight="1"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row>
    <row r="560" spans="1:27" ht="12.75" customHeight="1"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row>
    <row r="561" spans="1:27" ht="12.75" customHeight="1"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row>
    <row r="562" spans="1:27" ht="12.75" customHeight="1"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row>
    <row r="563" spans="1:27" ht="12.75" customHeight="1"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row>
    <row r="564" spans="1:27" ht="12.75" customHeight="1"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row>
    <row r="565" spans="1:27" ht="12.75" customHeight="1"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row>
    <row r="566" spans="1:27" ht="12.75" customHeight="1"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row>
    <row r="567" spans="1:27" ht="12.75" customHeight="1"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row>
    <row r="568" spans="1:27" ht="12.75" customHeight="1"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row>
    <row r="569" spans="1:27" ht="12.75" customHeight="1"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row>
    <row r="570" spans="1:27" ht="12.75" customHeight="1"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row>
    <row r="571" spans="1:27" ht="12.75" customHeight="1"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row>
    <row r="572" spans="1:27" ht="12.75" customHeight="1"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row>
    <row r="573" spans="1:27" ht="12.75" customHeight="1"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row>
    <row r="574" spans="1:27" ht="12.75" customHeight="1"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row>
    <row r="575" spans="1:27" ht="12.75" customHeight="1"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row>
    <row r="576" spans="1:27" ht="12.75" customHeight="1"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row>
    <row r="577" spans="1:27" ht="12.75" customHeight="1"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row>
    <row r="578" spans="1:27" ht="12.75" customHeight="1"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row>
    <row r="579" spans="1:27" ht="12.75" customHeight="1"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row>
    <row r="580" spans="1:27" ht="12.75" customHeight="1"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row>
    <row r="581" spans="1:27" ht="12.75" customHeight="1"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row>
    <row r="582" spans="1:27" ht="12.75" customHeight="1"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row>
    <row r="583" spans="1:27" ht="12.75" customHeight="1"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row>
    <row r="584" spans="1:27" ht="12.75" customHeight="1"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row>
    <row r="585" spans="1:27" ht="12.75" customHeight="1"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row>
    <row r="586" spans="1:27" ht="12.75" customHeight="1"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row>
    <row r="587" spans="1:27" ht="12.75" customHeight="1"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row>
    <row r="588" spans="1:27" ht="12.75" customHeight="1"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row>
    <row r="589" spans="1:27" ht="12.75" customHeight="1"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row>
    <row r="590" spans="1:27" ht="12.75" customHeight="1"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row>
    <row r="591" spans="1:27" ht="12.75" customHeight="1"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row>
    <row r="592" spans="1:27" ht="12.75" customHeight="1"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row>
    <row r="593" spans="1:27" ht="12.75" customHeight="1"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row>
    <row r="594" spans="1:27" ht="12.75" customHeight="1"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row>
    <row r="595" spans="1:27" ht="12.75" customHeight="1"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row>
    <row r="596" spans="1:27" ht="12.75" customHeight="1"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row>
    <row r="597" spans="1:27" ht="12.75" customHeight="1"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row>
    <row r="598" spans="1:27" ht="12.75" customHeight="1"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row>
    <row r="599" spans="1:27" ht="12.75" customHeight="1"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row>
    <row r="600" spans="1:27" ht="12.75" customHeight="1"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row>
    <row r="601" spans="1:27" ht="12.75" customHeight="1"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row>
    <row r="602" spans="1:27" ht="12.75" customHeight="1"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row>
    <row r="603" spans="1:27" ht="12.75" customHeight="1"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row>
    <row r="604" spans="1:27" ht="12.75" customHeight="1"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row>
    <row r="605" spans="1:27" ht="12.75" customHeight="1"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row>
    <row r="606" spans="1:27" ht="12.75" customHeight="1"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row>
    <row r="607" spans="1:27" ht="12.75" customHeight="1"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row>
    <row r="608" spans="1:27" ht="12.75" customHeight="1"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row>
    <row r="609" spans="1:27" ht="12.75" customHeight="1"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row>
    <row r="610" spans="1:27" ht="12.75" customHeight="1"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row>
    <row r="611" spans="1:27" ht="12.75" customHeight="1"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row>
    <row r="612" spans="1:27" ht="12.75" customHeight="1"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row>
    <row r="613" spans="1:27" ht="12.75" customHeight="1"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row>
    <row r="614" spans="1:27" ht="12.75" customHeight="1"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row>
    <row r="615" spans="1:27" ht="12.75" customHeight="1"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row>
    <row r="616" spans="1:27" ht="12.75" customHeight="1"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row>
    <row r="617" spans="1:27" ht="12.75" customHeight="1"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row>
    <row r="618" spans="1:27" ht="12.75" customHeight="1"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row>
    <row r="619" spans="1:27" ht="12.75" customHeight="1"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row>
    <row r="620" spans="1:27" ht="12.75" customHeight="1"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row>
    <row r="621" spans="1:27" ht="12.75" customHeight="1"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row>
    <row r="622" spans="1:27" ht="12.75" customHeight="1"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row>
    <row r="623" spans="1:27" ht="12.75" customHeight="1"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row>
    <row r="624" spans="1:27" ht="12.75" customHeight="1"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row>
    <row r="625" spans="1:27" ht="12.75" customHeight="1"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row>
    <row r="626" spans="1:27" ht="12.75" customHeight="1"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row>
    <row r="627" spans="1:27" ht="12.75" customHeight="1"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row>
    <row r="628" spans="1:27" ht="12.75" customHeight="1"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row>
    <row r="629" spans="1:27" ht="12.75" customHeight="1"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row>
    <row r="630" spans="1:27" ht="12.75" customHeight="1"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row>
    <row r="631" spans="1:27" ht="12.75" customHeight="1"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row>
    <row r="632" spans="1:27" ht="12.75" customHeight="1"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row>
    <row r="633" spans="1:27" ht="12.75" customHeight="1"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row>
    <row r="634" spans="1:27" ht="12.75" customHeight="1"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row>
    <row r="635" spans="1:27" ht="12.75" customHeight="1"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row>
    <row r="636" spans="1:27" ht="12.75" customHeight="1"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row>
    <row r="637" spans="1:27" ht="12.75" customHeight="1"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row>
    <row r="638" spans="1:27" ht="12.75" customHeight="1"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row>
    <row r="639" spans="1:27" ht="12.75" customHeight="1"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row>
    <row r="640" spans="1:27" ht="12.75" customHeight="1"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row>
    <row r="641" spans="1:27" ht="12.75" customHeight="1"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row>
    <row r="642" spans="1:27" ht="12.75" customHeight="1"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row>
    <row r="643" spans="1:27" ht="12.75" customHeight="1"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row>
    <row r="644" spans="1:27" ht="12.75" customHeight="1"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row>
    <row r="645" spans="1:27" ht="12.75" customHeight="1"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row>
    <row r="646" spans="1:27" ht="12.75" customHeight="1"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row>
    <row r="647" spans="1:27" ht="12.75" customHeight="1"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row>
    <row r="648" spans="1:27" ht="12.75" customHeight="1"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row>
    <row r="649" spans="1:27" ht="12.75" customHeight="1"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row>
    <row r="650" spans="1:27" ht="12.75" customHeight="1"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row>
    <row r="651" spans="1:27" ht="12.75" customHeight="1"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row>
    <row r="652" spans="1:27" ht="12.75" customHeight="1"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row>
    <row r="653" spans="1:27" ht="12.75" customHeight="1"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row>
    <row r="654" spans="1:27" ht="12.75" customHeight="1"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row>
    <row r="655" spans="1:27" ht="12.75" customHeight="1"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row>
    <row r="656" spans="1:27" ht="12.75" customHeight="1"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row>
    <row r="657" spans="1:27" ht="12.75" customHeight="1"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row>
    <row r="658" spans="1:27" ht="12.75" customHeight="1"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row>
    <row r="659" spans="1:27" ht="12.75" customHeight="1"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row>
    <row r="660" spans="1:27" ht="12.75" customHeight="1"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row>
    <row r="661" spans="1:27" ht="12.75" customHeight="1"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row>
    <row r="662" spans="1:27" ht="12.75" customHeight="1"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row>
    <row r="663" spans="1:27" ht="12.75" customHeight="1"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row>
    <row r="664" spans="1:27" ht="12.75" customHeight="1"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row>
    <row r="665" spans="1:27" ht="12.75" customHeight="1"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row>
    <row r="666" spans="1:27" ht="12.75" customHeight="1"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row>
    <row r="667" spans="1:27" ht="12.75" customHeight="1"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row>
    <row r="668" spans="1:27" ht="12.75" customHeight="1"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row>
    <row r="669" spans="1:27" ht="12.75" customHeight="1"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row>
    <row r="670" spans="1:27" ht="12.75" customHeight="1"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row>
    <row r="671" spans="1:27" ht="12.75" customHeight="1"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row>
    <row r="672" spans="1:27" ht="12.75" customHeight="1"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row>
    <row r="673" spans="1:27" ht="12.75" customHeight="1"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row>
    <row r="674" spans="1:27" ht="12.75" customHeight="1"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row>
    <row r="675" spans="1:27" ht="12.75" customHeight="1"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row>
    <row r="676" spans="1:27" ht="12.75" customHeight="1"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row>
    <row r="677" spans="1:27" ht="12.75" customHeight="1"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row>
    <row r="678" spans="1:27" ht="12.75" customHeight="1"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row>
    <row r="679" spans="1:27" ht="12.75" customHeight="1"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row>
    <row r="680" spans="1:27" ht="12.75" customHeight="1"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row>
    <row r="681" spans="1:27" ht="12.75" customHeight="1"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row>
    <row r="682" spans="1:27" ht="12.75" customHeight="1"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row>
    <row r="683" spans="1:27" ht="12.75" customHeight="1"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row>
    <row r="684" spans="1:27" ht="12.75" customHeight="1"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row>
    <row r="685" spans="1:27" ht="12.75" customHeight="1"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row>
    <row r="686" spans="1:27" ht="12.75" customHeight="1"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row>
    <row r="687" spans="1:27" ht="12.75" customHeight="1"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row>
    <row r="688" spans="1:27" ht="12.75" customHeight="1"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row>
    <row r="689" spans="1:27" ht="12.75" customHeight="1"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row>
    <row r="690" spans="1:27" ht="12.75" customHeight="1"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row>
    <row r="691" spans="1:27" ht="12.75" customHeight="1"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row>
    <row r="692" spans="1:27" ht="12.75" customHeight="1"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row>
    <row r="693" spans="1:27" ht="12.75" customHeight="1"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row>
    <row r="694" spans="1:27" ht="12.75" customHeight="1"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row>
    <row r="695" spans="1:27" ht="12.75" customHeight="1"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row>
    <row r="696" spans="1:27" ht="12.75" customHeight="1"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row>
    <row r="697" spans="1:27" ht="12.75" customHeight="1"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row>
    <row r="698" spans="1:27" ht="12.75" customHeight="1"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row>
    <row r="699" spans="1:27" ht="12.75" customHeight="1"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row>
    <row r="700" spans="1:27" ht="12.75" customHeight="1"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row>
    <row r="701" spans="1:27" ht="12.75" customHeight="1"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row>
    <row r="702" spans="1:27" ht="12.75" customHeight="1"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row>
    <row r="703" spans="1:27" ht="12.75" customHeight="1"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row>
    <row r="704" spans="1:27" ht="12.75" customHeight="1"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row>
    <row r="705" spans="1:27" ht="12.75" customHeight="1"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row>
    <row r="706" spans="1:27" ht="12.75" customHeight="1"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row>
    <row r="707" spans="1:27" ht="12.75" customHeight="1"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row>
    <row r="708" spans="1:27" ht="12.75" customHeight="1"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row>
    <row r="709" spans="1:27" ht="12.75" customHeight="1"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row>
    <row r="710" spans="1:27" ht="12.75" customHeight="1"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row>
    <row r="711" spans="1:27" ht="12.75" customHeight="1"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row>
    <row r="712" spans="1:27" ht="12.75" customHeight="1"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row>
    <row r="713" spans="1:27" ht="12.75" customHeight="1"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row>
    <row r="714" spans="1:27" ht="12.75" customHeight="1"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row>
    <row r="715" spans="1:27" ht="12.75" customHeight="1"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row>
    <row r="716" spans="1:27" ht="12.75" customHeight="1"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row>
    <row r="717" spans="1:27" ht="12.75" customHeight="1"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row>
    <row r="718" spans="1:27" ht="12.75" customHeight="1"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row>
    <row r="719" spans="1:27" ht="12.75" customHeight="1"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row>
    <row r="720" spans="1:27" ht="12.75" customHeight="1"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row>
    <row r="721" spans="1:27" ht="12.75" customHeight="1"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row>
    <row r="722" spans="1:27" ht="12.75" customHeight="1"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row>
    <row r="723" spans="1:27" ht="12.75" customHeight="1"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row>
    <row r="724" spans="1:27" ht="12.75" customHeight="1"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row>
    <row r="725" spans="1:27" ht="12.75" customHeight="1"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row>
    <row r="726" spans="1:27" ht="12.75" customHeight="1"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row>
    <row r="727" spans="1:27" ht="12.75" customHeight="1"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row>
    <row r="728" spans="1:27" ht="12.75" customHeight="1"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row>
    <row r="729" spans="1:27" ht="12.75" customHeight="1"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row>
    <row r="730" spans="1:27" ht="12.75" customHeight="1"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row>
    <row r="731" spans="1:27" ht="12.75" customHeight="1"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row>
    <row r="732" spans="1:27" ht="12.75" customHeight="1"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row>
    <row r="733" spans="1:27" ht="12.75" customHeight="1"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row>
    <row r="734" spans="1:27" ht="12.75" customHeight="1"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row>
    <row r="735" spans="1:27" ht="12.75" customHeight="1"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row>
    <row r="736" spans="1:27" ht="12.75" customHeight="1"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row>
    <row r="737" spans="1:27" ht="12.75" customHeight="1"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row>
    <row r="738" spans="1:27" ht="12.75" customHeight="1"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row>
    <row r="739" spans="1:27" ht="12.75" customHeight="1"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row>
    <row r="740" spans="1:27" ht="12.75" customHeight="1"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row>
    <row r="741" spans="1:27" ht="12.75" customHeight="1"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row>
    <row r="742" spans="1:27" ht="12.75" customHeight="1"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row>
    <row r="743" spans="1:27" ht="12.75" customHeight="1"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row>
    <row r="744" spans="1:27" ht="12.75" customHeight="1"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row>
    <row r="745" spans="1:27" ht="12.75" customHeight="1"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row>
    <row r="746" spans="1:27" ht="12.75" customHeight="1"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row>
    <row r="747" spans="1:27" ht="12.75" customHeight="1"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row>
    <row r="748" spans="1:27" ht="12.75" customHeight="1"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row>
    <row r="749" spans="1:27" ht="12.75" customHeight="1"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row>
    <row r="750" spans="1:27" ht="12.75" customHeight="1"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row>
    <row r="751" spans="1:27" ht="12.75" customHeight="1"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row>
    <row r="752" spans="1:27" ht="12.75" customHeight="1"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row>
    <row r="753" spans="1:27" ht="12.75" customHeight="1"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row>
    <row r="754" spans="1:27" ht="12.75" customHeight="1"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row>
    <row r="755" spans="1:27" ht="12.75" customHeight="1"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row>
    <row r="756" spans="1:27" ht="12.75" customHeight="1"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row>
    <row r="757" spans="1:27" ht="12.75" customHeight="1"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row>
    <row r="758" spans="1:27" ht="12.75" customHeight="1"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row>
    <row r="759" spans="1:27" ht="12.75" customHeight="1"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row>
    <row r="760" spans="1:27" ht="12.75" customHeight="1"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row>
    <row r="761" spans="1:27" ht="12.75" customHeight="1"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row>
    <row r="762" spans="1:27" ht="12.75" customHeight="1"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row>
    <row r="763" spans="1:27" ht="12.75" customHeight="1"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row>
    <row r="764" spans="1:27" ht="12.75" customHeight="1"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row>
    <row r="765" spans="1:27" ht="12.75" customHeight="1"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row>
    <row r="766" spans="1:27" ht="12.75" customHeight="1"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row>
    <row r="767" spans="1:27" ht="12.75" customHeight="1"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row>
    <row r="768" spans="1:27" ht="12.75" customHeight="1"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row>
    <row r="769" spans="1:27" ht="12.75" customHeight="1"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row>
    <row r="770" spans="1:27" ht="12.75" customHeight="1"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row>
    <row r="771" spans="1:27" ht="12.75" customHeight="1"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row>
    <row r="772" spans="1:27" ht="12.75" customHeight="1"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row>
    <row r="773" spans="1:27" ht="12.75" customHeight="1"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row>
    <row r="774" spans="1:27" ht="12.75" customHeight="1"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row>
    <row r="775" spans="1:27" ht="12.75" customHeight="1"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row>
    <row r="776" spans="1:27" ht="12.75" customHeight="1"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row>
    <row r="777" spans="1:27" ht="12.75" customHeight="1"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row>
    <row r="778" spans="1:27" ht="12.75" customHeight="1"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row>
    <row r="779" spans="1:27" ht="12.75" customHeight="1"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row>
    <row r="780" spans="1:27" ht="12.75" customHeight="1"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row>
    <row r="781" spans="1:27" ht="12.75" customHeight="1"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row>
    <row r="782" spans="1:27" ht="12.75" customHeight="1"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row>
    <row r="783" spans="1:27" ht="12.75" customHeight="1"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row>
    <row r="784" spans="1:27" ht="12.75" customHeight="1"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row>
    <row r="785" spans="1:27" ht="12.75" customHeight="1"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row>
    <row r="786" spans="1:27" ht="12.75" customHeight="1"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row>
    <row r="787" spans="1:27" ht="12.75" customHeight="1"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row>
    <row r="788" spans="1:27" ht="12.75" customHeight="1"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row>
    <row r="789" spans="1:27" ht="12.75" customHeight="1"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row>
    <row r="790" spans="1:27" ht="12.75" customHeight="1"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row>
    <row r="791" spans="1:27" ht="12.75" customHeight="1"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row>
    <row r="792" spans="1:27" ht="12.75" customHeight="1"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row>
    <row r="793" spans="1:27" ht="12.75" customHeight="1"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row>
    <row r="794" spans="1:27" ht="12.75" customHeight="1"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row>
    <row r="795" spans="1:27" ht="12.75" customHeight="1"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row>
    <row r="796" spans="1:27" ht="12.75" customHeight="1"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row>
    <row r="797" spans="1:27" ht="12.75" customHeight="1"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row>
    <row r="798" spans="1:27" ht="12.75" customHeight="1"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row>
    <row r="799" spans="1:27" ht="12.75" customHeight="1"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row>
    <row r="800" spans="1:27" ht="12.75" customHeight="1"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row>
    <row r="801" spans="1:27" ht="12.75" customHeight="1"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row>
    <row r="802" spans="1:27" ht="12.75" customHeight="1"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row>
    <row r="803" spans="1:27" ht="12.75" customHeight="1"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row>
    <row r="804" spans="1:27" ht="12.75" customHeight="1"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row>
    <row r="805" spans="1:27" ht="12.75" customHeight="1"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row>
    <row r="806" spans="1:27" ht="12.75" customHeight="1"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row>
    <row r="807" spans="1:27" ht="12.75" customHeight="1"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row>
    <row r="808" spans="1:27" ht="12.75" customHeight="1"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row>
    <row r="809" spans="1:27" ht="12.75" customHeight="1"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row>
    <row r="810" spans="1:27" ht="12.75" customHeight="1"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row>
    <row r="811" spans="1:27" ht="12.75" customHeight="1"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row>
    <row r="812" spans="1:27" ht="12.75" customHeight="1"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row>
    <row r="813" spans="1:27" ht="12.75" customHeight="1"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row>
    <row r="814" spans="1:27" ht="12.75" customHeight="1"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row>
    <row r="815" spans="1:27" ht="12.75" customHeight="1"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row>
    <row r="816" spans="1:27" ht="12.75" customHeight="1"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row>
    <row r="817" spans="1:27" ht="12.75" customHeight="1"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row>
    <row r="818" spans="1:27" ht="12.75" customHeight="1"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row>
    <row r="819" spans="1:27" ht="12.75" customHeight="1"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row>
    <row r="820" spans="1:27" ht="12.75" customHeight="1"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row>
    <row r="821" spans="1:27" ht="12.75" customHeight="1"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row>
    <row r="822" spans="1:27" ht="12.75" customHeight="1"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row>
    <row r="823" spans="1:27" ht="12.75" customHeight="1"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row>
    <row r="824" spans="1:27" ht="12.75" customHeight="1"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row>
    <row r="825" spans="1:27" ht="12.75" customHeight="1"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row>
    <row r="826" spans="1:27" ht="12.75" customHeight="1"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row>
    <row r="827" spans="1:27" ht="12.75" customHeight="1"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row>
    <row r="828" spans="1:27" ht="12.75" customHeight="1"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row>
    <row r="829" spans="1:27" ht="12.75" customHeight="1"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row>
    <row r="830" spans="1:27" ht="12.75" customHeight="1"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row>
    <row r="831" spans="1:27" ht="12.75" customHeight="1"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row>
    <row r="832" spans="1:27" ht="12.75" customHeight="1"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row>
    <row r="833" spans="1:27" ht="12.75" customHeight="1"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row>
    <row r="834" spans="1:27" ht="12.75" customHeight="1"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row>
    <row r="835" spans="1:27" ht="12.75" customHeight="1"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row>
    <row r="836" spans="1:27" ht="12.75" customHeight="1"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row>
    <row r="837" spans="1:27" ht="12.75" customHeight="1"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row>
    <row r="838" spans="1:27" ht="12.75" customHeight="1"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row>
    <row r="839" spans="1:27" ht="12.75" customHeight="1"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row>
    <row r="840" spans="1:27" ht="12.75" customHeight="1"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row>
    <row r="841" spans="1:27" ht="12.75" customHeight="1"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row>
    <row r="842" spans="1:27" ht="12.75" customHeight="1"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row>
    <row r="843" spans="1:27" ht="12.75" customHeight="1"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row>
    <row r="844" spans="1:27" ht="12.75" customHeight="1"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row>
    <row r="845" spans="1:27" ht="12.75" customHeight="1"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row>
    <row r="846" spans="1:27" ht="12.75" customHeight="1"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row>
    <row r="847" spans="1:27" ht="12.75" customHeight="1"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row>
    <row r="848" spans="1:27" ht="12.75" customHeight="1"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row>
    <row r="849" spans="1:27" ht="12.75" customHeight="1"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row>
    <row r="850" spans="1:27" ht="12.75" customHeight="1"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row>
    <row r="851" spans="1:27" ht="12.75" customHeight="1"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row>
    <row r="852" spans="1:27" ht="12.75" customHeight="1"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row>
    <row r="853" spans="1:27" ht="12.75" customHeight="1"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row>
    <row r="854" spans="1:27" ht="12.75" customHeight="1"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row>
    <row r="855" spans="1:27" ht="12.75" customHeight="1"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row>
    <row r="856" spans="1:27" ht="12.75" customHeight="1"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row>
    <row r="857" spans="1:27" ht="12.75" customHeight="1"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row>
    <row r="858" spans="1:27" ht="12.75" customHeight="1"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row>
    <row r="859" spans="1:27" ht="12.75" customHeight="1"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row>
    <row r="860" spans="1:27" ht="12.75" customHeight="1"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row>
    <row r="861" spans="1:27" ht="12.75" customHeight="1"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row>
    <row r="862" spans="1:27" ht="12.75" customHeight="1"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row>
    <row r="863" spans="1:27" ht="12.75" customHeight="1"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row>
    <row r="864" spans="1:27" ht="12.75" customHeight="1"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row>
    <row r="865" spans="1:27" ht="12.75" customHeight="1"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row>
    <row r="866" spans="1:27" ht="12.75" customHeight="1"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row>
    <row r="867" spans="1:27" ht="12.75" customHeight="1"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row>
    <row r="868" spans="1:27" ht="12.75" customHeight="1"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row>
    <row r="869" spans="1:27" ht="12.75" customHeight="1"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row>
    <row r="870" spans="1:27" ht="12.75" customHeight="1"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row>
    <row r="871" spans="1:27" ht="12.75" customHeight="1"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row>
    <row r="872" spans="1:27" ht="12.75" customHeight="1"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row>
    <row r="873" spans="1:27" ht="12.75" customHeight="1"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row>
    <row r="874" spans="1:27" ht="12.75" customHeight="1"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row>
    <row r="875" spans="1:27" ht="12.75" customHeight="1"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row>
    <row r="876" spans="1:27" ht="12.75" customHeight="1"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row>
    <row r="877" spans="1:27" ht="12.75" customHeight="1"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row>
    <row r="878" spans="1:27" ht="12.75" customHeight="1"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row>
    <row r="879" spans="1:27" ht="12.75" customHeight="1"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row>
    <row r="880" spans="1:27" ht="12.75" customHeight="1"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row>
    <row r="881" spans="1:27" ht="12.75" customHeight="1"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row>
    <row r="882" spans="1:27" ht="12.75" customHeight="1"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row>
    <row r="883" spans="1:27" ht="12.75" customHeight="1"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row>
    <row r="884" spans="1:27" ht="12.75" customHeight="1"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row>
    <row r="885" spans="1:27" ht="12.75" customHeight="1"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row>
    <row r="886" spans="1:27" ht="12.75" customHeight="1"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row>
    <row r="887" spans="1:27" ht="12.75" customHeight="1"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row>
    <row r="888" spans="1:27" ht="12.75" customHeight="1"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row>
    <row r="889" spans="1:27" ht="12.75" customHeight="1"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row>
    <row r="890" spans="1:27" ht="12.75" customHeight="1"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row>
    <row r="891" spans="1:27" ht="12.75" customHeight="1"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row>
    <row r="892" spans="1:27" ht="12.75" customHeight="1"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row>
    <row r="893" spans="1:27" ht="12.75" customHeight="1"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row>
    <row r="894" spans="1:27" ht="12.75" customHeight="1"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row>
    <row r="895" spans="1:27" ht="12.75" customHeight="1"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row>
    <row r="896" spans="1:27" ht="12.75" customHeight="1"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row>
    <row r="897" spans="1:27" ht="12.75" customHeight="1"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row>
    <row r="898" spans="1:27" ht="12.75" customHeight="1"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row>
    <row r="899" spans="1:27" ht="12.75" customHeight="1"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row>
    <row r="900" spans="1:27" ht="12.75" customHeight="1"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row>
    <row r="901" spans="1:27" ht="12.75" customHeight="1"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row>
    <row r="902" spans="1:27" ht="12.75" customHeight="1"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row>
    <row r="903" spans="1:27" ht="12.75" customHeight="1"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row>
    <row r="904" spans="1:27" ht="12.75" customHeight="1"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row>
    <row r="905" spans="1:27" ht="12.75" customHeight="1"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row>
    <row r="906" spans="1:27" ht="12.75" customHeight="1"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row>
    <row r="907" spans="1:27" ht="12.75" customHeight="1"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row>
    <row r="908" spans="1:27" ht="12.75" customHeight="1"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row>
    <row r="909" spans="1:27" ht="12.75" customHeight="1"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row>
    <row r="910" spans="1:27" ht="12.75" customHeight="1"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row>
    <row r="911" spans="1:27" ht="12.75" customHeight="1"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row>
    <row r="912" spans="1:27" ht="12.75" customHeight="1"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row>
    <row r="913" spans="1:27" ht="12.75" customHeight="1"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row>
    <row r="914" spans="1:27" ht="12.75" customHeight="1"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row>
    <row r="915" spans="1:27" ht="12.75" customHeight="1"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row>
    <row r="916" spans="1:27" ht="12.75" customHeight="1"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row>
    <row r="917" spans="1:27" ht="12.75" customHeight="1"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row>
    <row r="918" spans="1:27" ht="12.75" customHeight="1"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row>
    <row r="919" spans="1:27" ht="12.75" customHeight="1"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row>
    <row r="920" spans="1:27" ht="12.75" customHeight="1"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row>
    <row r="921" spans="1:27" ht="12.75" customHeight="1"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row>
    <row r="922" spans="1:27" ht="12.75" customHeight="1"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row>
    <row r="923" spans="1:27" ht="12.75" customHeight="1"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row>
    <row r="924" spans="1:27" ht="12.75" customHeight="1"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row>
    <row r="925" spans="1:27" ht="12.75" customHeight="1"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row>
    <row r="926" spans="1:27" ht="12.75" customHeight="1"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row>
    <row r="927" spans="1:27" ht="12.75" customHeight="1"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row>
    <row r="928" spans="1:27" ht="12.75" customHeight="1"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row>
    <row r="929" spans="1:27" ht="12.75" customHeight="1"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row>
    <row r="930" spans="1:27" ht="12.75" customHeight="1"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row>
    <row r="931" spans="1:27" ht="12.75" customHeight="1"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row>
    <row r="932" spans="1:27" ht="12.75" customHeight="1"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row>
    <row r="933" spans="1:27" ht="12.75" customHeight="1"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row>
    <row r="934" spans="1:27" ht="12.75" customHeight="1"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row>
    <row r="935" spans="1:27" ht="12.75" customHeight="1"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row>
    <row r="936" spans="1:27" ht="12.75" customHeight="1"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row>
    <row r="937" spans="1:27" ht="12.75" customHeight="1"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row>
    <row r="938" spans="1:27" ht="12.75" customHeight="1"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row>
    <row r="939" spans="1:27" ht="12.75" customHeight="1"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row>
    <row r="940" spans="1:27" ht="12.75" customHeight="1"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row>
    <row r="941" spans="1:27" ht="12.75" customHeight="1"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row>
    <row r="942" spans="1:27" ht="12.75" customHeight="1"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row>
    <row r="943" spans="1:27" ht="12.75" customHeight="1"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row>
    <row r="944" spans="1:27" ht="12.75" customHeight="1"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row>
    <row r="945" spans="1:27" ht="12.75" customHeight="1"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row>
    <row r="946" spans="1:27" ht="12.75" customHeight="1"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row>
    <row r="947" spans="1:27" ht="12.75" customHeight="1"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row>
    <row r="948" spans="1:27" ht="12.75" customHeight="1"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row>
    <row r="949" spans="1:27" ht="12.75" customHeight="1"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row>
    <row r="950" spans="1:27" ht="12.75" customHeight="1"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row>
    <row r="951" spans="1:27" ht="12.75" customHeight="1"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row>
    <row r="952" spans="1:27" ht="12.75" customHeight="1"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row>
    <row r="953" spans="1:27" ht="12.75" customHeight="1"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row>
    <row r="954" spans="1:27" ht="12.75" customHeight="1"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row>
    <row r="955" spans="1:27" ht="12.75" customHeight="1"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row>
    <row r="956" spans="1:27" ht="12.75" customHeight="1"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row>
    <row r="957" spans="1:27" ht="12.75" customHeight="1"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row>
    <row r="958" spans="1:27" ht="12.75" customHeight="1"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row>
    <row r="959" spans="1:27" ht="12.75" customHeight="1"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row>
    <row r="960" spans="1:27" ht="12.75" customHeight="1"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row>
    <row r="961" spans="1:27" ht="12.75" customHeight="1"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row>
    <row r="962" spans="1:27" ht="12.75" customHeight="1"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row>
    <row r="963" spans="1:27" ht="12.75" customHeight="1"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row>
    <row r="964" spans="1:27" ht="12.75" customHeight="1"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row>
    <row r="965" spans="1:27" ht="12.75" customHeight="1"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row>
    <row r="966" spans="1:27" ht="12.75" customHeight="1"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row>
    <row r="967" spans="1:27" ht="12.75" customHeight="1"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row>
    <row r="968" spans="1:27" ht="12.75" customHeight="1"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row>
    <row r="969" spans="1:27" ht="12.75" customHeight="1"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row>
    <row r="970" spans="1:27" ht="12.75" customHeight="1"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row>
    <row r="971" spans="1:27" ht="12.75" customHeight="1"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row>
    <row r="972" spans="1:27" ht="12.75" customHeight="1"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row>
    <row r="973" spans="1:27" ht="12.75" customHeight="1"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row>
    <row r="974" spans="1:27" ht="12.75" customHeight="1"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row>
    <row r="975" spans="1:27" ht="12.75" customHeight="1"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row>
    <row r="976" spans="1:27" ht="12.75" customHeight="1"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row>
    <row r="977" spans="1:27" ht="12.75" customHeight="1"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row>
    <row r="978" spans="1:27" ht="12.75" customHeight="1"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row>
    <row r="979" spans="1:27" ht="12.75" customHeight="1"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row>
    <row r="980" spans="1:27" ht="12.75" customHeight="1"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row>
    <row r="981" spans="1:27" ht="12.75" customHeight="1"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row>
    <row r="982" spans="1:27" ht="12.75" customHeight="1"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row>
    <row r="983" spans="1:27" ht="12.75" customHeight="1"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row>
    <row r="984" spans="1:27" ht="12.75" customHeight="1"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row>
    <row r="985" spans="1:27" ht="12.75" customHeight="1"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row>
    <row r="986" spans="1:27" ht="12.75" customHeight="1"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row>
    <row r="987" spans="1:27" ht="12.75" customHeight="1"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row>
    <row r="988" spans="1:27" ht="12.75" customHeight="1"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row>
    <row r="989" spans="1:27" ht="12.75" customHeight="1"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row>
    <row r="990" spans="1:27" ht="12.75" customHeight="1"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row>
    <row r="991" spans="1:27" ht="12.75" customHeight="1"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row>
    <row r="992" spans="1:27" ht="12.75" customHeight="1"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row>
    <row r="993" spans="1:27" ht="12.75" customHeight="1"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row>
    <row r="994" spans="1:27" ht="12.75" customHeight="1"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row>
    <row r="995" spans="1:27" ht="12.75" customHeight="1"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row>
    <row r="996" spans="1:27" ht="12.75" customHeight="1"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row>
    <row r="997" spans="1:27" ht="12.75" customHeight="1"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row>
    <row r="998" spans="1:27" ht="12.75" customHeight="1"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row>
    <row r="999" spans="1:27" ht="12.75" customHeight="1"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row>
    <row r="1000" spans="1:27" ht="12.75" customHeight="1"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row>
  </sheetData>
  <conditionalFormatting sqref="G11:G13 I13:J17">
    <cfRule type="cellIs" dxfId="12" priority="5" stopIfTrue="1" operator="equal">
      <formula>1</formula>
    </cfRule>
  </conditionalFormatting>
  <conditionalFormatting sqref="G17:G32">
    <cfRule type="cellIs" dxfId="11" priority="4" stopIfTrue="1" operator="equal">
      <formula>1</formula>
    </cfRule>
  </conditionalFormatting>
  <conditionalFormatting sqref="G14:H16">
    <cfRule type="cellIs" dxfId="10" priority="13" stopIfTrue="1" operator="equal">
      <formula>1</formula>
    </cfRule>
  </conditionalFormatting>
  <conditionalFormatting sqref="H13">
    <cfRule type="cellIs" dxfId="9" priority="20" stopIfTrue="1" operator="equal">
      <formula>1</formula>
    </cfRule>
  </conditionalFormatting>
  <conditionalFormatting sqref="I19:J21">
    <cfRule type="cellIs" dxfId="8" priority="2" stopIfTrue="1" operator="equal">
      <formula>1</formula>
    </cfRule>
  </conditionalFormatting>
  <conditionalFormatting sqref="I24:J24">
    <cfRule type="cellIs" dxfId="7" priority="1" stopIfTrue="1" operator="equal">
      <formula>1</formula>
    </cfRule>
  </conditionalFormatting>
  <conditionalFormatting sqref="K13:K196">
    <cfRule type="cellIs" dxfId="6" priority="3" stopIfTrue="1" operator="equal">
      <formula>1</formula>
    </cfRule>
  </conditionalFormatting>
  <hyperlinks>
    <hyperlink ref="A5" location="INDICE!A8" display="VOLVER AL INDICE" xr:uid="{49BCD3BF-7E57-4373-BB66-A77C4863789E}"/>
    <hyperlink ref="F9" location="'4'!B34" display="Eventos turísticos (1)" xr:uid="{8D525A3D-97D7-4297-A2D8-023AA20EB96A}"/>
  </hyperlinks>
  <printOptions gridLines="1"/>
  <pageMargins left="0.39370078740157483" right="0.39370078740157483" top="0.59055118110236227" bottom="0.59055118110236227" header="0" footer="0"/>
  <pageSetup paperSize="9" scale="1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988"/>
  <sheetViews>
    <sheetView zoomScale="130" zoomScaleNormal="130" workbookViewId="0">
      <pane xSplit="1" ySplit="9" topLeftCell="B82" activePane="bottomRight" state="frozen"/>
      <selection pane="topRight" activeCell="B1" sqref="B1"/>
      <selection pane="bottomLeft" activeCell="A10" sqref="A10"/>
      <selection pane="bottomRight" activeCell="A5" sqref="A5"/>
    </sheetView>
  </sheetViews>
  <sheetFormatPr baseColWidth="10" defaultColWidth="14.42578125" defaultRowHeight="15" customHeight="1" x14ac:dyDescent="0.2"/>
  <cols>
    <col min="1" max="1" width="9.85546875" style="81" customWidth="1"/>
    <col min="2" max="14" width="15.140625" style="81" customWidth="1"/>
    <col min="15" max="16" width="15.140625" style="76" customWidth="1"/>
    <col min="17" max="36" width="11.42578125" style="81" customWidth="1"/>
    <col min="37" max="16384" width="14.42578125" style="81"/>
  </cols>
  <sheetData>
    <row r="1" spans="1:36" ht="3" customHeight="1" x14ac:dyDescent="0.2">
      <c r="A1" s="436"/>
      <c r="B1" s="236"/>
      <c r="C1" s="29"/>
      <c r="D1" s="29"/>
      <c r="E1" s="80"/>
      <c r="F1" s="80"/>
      <c r="G1" s="80"/>
      <c r="H1" s="80"/>
      <c r="I1" s="80"/>
      <c r="J1" s="80"/>
      <c r="K1" s="80"/>
      <c r="L1" s="80"/>
      <c r="M1" s="80"/>
      <c r="N1" s="215"/>
      <c r="O1" s="297"/>
      <c r="P1" s="298"/>
      <c r="Q1" s="80"/>
      <c r="R1" s="80"/>
      <c r="S1" s="80"/>
      <c r="T1" s="80"/>
      <c r="U1" s="80"/>
      <c r="V1" s="80"/>
      <c r="W1" s="80"/>
      <c r="X1" s="80"/>
      <c r="Y1" s="80"/>
      <c r="Z1" s="80"/>
      <c r="AA1" s="80"/>
      <c r="AB1" s="80"/>
      <c r="AC1" s="80"/>
      <c r="AD1" s="80"/>
      <c r="AE1" s="80"/>
      <c r="AF1" s="80"/>
      <c r="AG1" s="80"/>
      <c r="AH1" s="80"/>
      <c r="AI1" s="80"/>
      <c r="AJ1" s="80"/>
    </row>
    <row r="2" spans="1:36" ht="11.25" customHeight="1" x14ac:dyDescent="0.2">
      <c r="A2" s="488" t="s">
        <v>13</v>
      </c>
      <c r="B2" s="450" t="s">
        <v>102</v>
      </c>
      <c r="C2" s="184"/>
      <c r="D2" s="184"/>
      <c r="E2" s="184"/>
      <c r="F2" s="184"/>
      <c r="G2" s="199"/>
      <c r="H2" s="199"/>
      <c r="I2" s="184"/>
      <c r="J2" s="184"/>
      <c r="K2" s="184"/>
      <c r="L2" s="199"/>
      <c r="M2" s="199"/>
      <c r="N2" s="185"/>
      <c r="O2" s="199"/>
      <c r="P2" s="185"/>
      <c r="Q2" s="80"/>
      <c r="R2" s="80"/>
      <c r="S2" s="80"/>
      <c r="T2" s="80"/>
      <c r="U2" s="80"/>
      <c r="V2" s="80"/>
      <c r="W2" s="80"/>
      <c r="X2" s="80"/>
      <c r="Y2" s="80"/>
      <c r="Z2" s="80"/>
      <c r="AA2" s="80"/>
      <c r="AB2" s="80"/>
      <c r="AC2" s="80"/>
      <c r="AD2" s="80"/>
      <c r="AE2" s="80"/>
      <c r="AF2" s="80"/>
      <c r="AG2" s="80"/>
      <c r="AH2" s="80"/>
      <c r="AI2" s="80"/>
      <c r="AJ2" s="80"/>
    </row>
    <row r="3" spans="1:36" ht="11.25" customHeight="1" x14ac:dyDescent="0.2">
      <c r="A3" s="488" t="s">
        <v>14</v>
      </c>
      <c r="B3" s="450" t="s">
        <v>77</v>
      </c>
      <c r="C3" s="184"/>
      <c r="D3" s="184"/>
      <c r="E3" s="184"/>
      <c r="F3" s="184"/>
      <c r="G3" s="199"/>
      <c r="H3" s="199"/>
      <c r="I3" s="184"/>
      <c r="J3" s="184"/>
      <c r="K3" s="184"/>
      <c r="L3" s="199"/>
      <c r="M3" s="199"/>
      <c r="N3" s="185"/>
      <c r="O3" s="199"/>
      <c r="P3" s="185"/>
      <c r="Q3" s="80"/>
      <c r="R3" s="80"/>
      <c r="S3" s="80"/>
      <c r="T3" s="80"/>
      <c r="U3" s="80"/>
      <c r="V3" s="80"/>
      <c r="W3" s="80"/>
      <c r="X3" s="80"/>
      <c r="Y3" s="80"/>
      <c r="Z3" s="80"/>
      <c r="AA3" s="80"/>
      <c r="AB3" s="80"/>
      <c r="AC3" s="80"/>
      <c r="AD3" s="80"/>
      <c r="AE3" s="80"/>
      <c r="AF3" s="80"/>
      <c r="AG3" s="80"/>
      <c r="AH3" s="80"/>
      <c r="AI3" s="80"/>
      <c r="AJ3" s="80"/>
    </row>
    <row r="4" spans="1:36" ht="3" customHeight="1" x14ac:dyDescent="0.2">
      <c r="A4" s="489"/>
      <c r="B4" s="296"/>
      <c r="C4" s="139"/>
      <c r="D4" s="139"/>
      <c r="E4" s="87"/>
      <c r="F4" s="87"/>
      <c r="G4" s="87"/>
      <c r="H4" s="87"/>
      <c r="I4" s="87"/>
      <c r="J4" s="87"/>
      <c r="K4" s="87"/>
      <c r="L4" s="87"/>
      <c r="M4" s="87"/>
      <c r="N4" s="296"/>
      <c r="O4" s="300"/>
      <c r="P4" s="301"/>
      <c r="Q4" s="80"/>
      <c r="R4" s="80"/>
      <c r="S4" s="80"/>
      <c r="T4" s="80"/>
      <c r="U4" s="80"/>
      <c r="V4" s="80"/>
      <c r="W4" s="80"/>
      <c r="X4" s="80"/>
      <c r="Y4" s="80"/>
      <c r="Z4" s="80"/>
      <c r="AA4" s="80"/>
      <c r="AB4" s="80"/>
      <c r="AC4" s="80"/>
      <c r="AD4" s="80"/>
      <c r="AE4" s="80"/>
      <c r="AF4" s="80"/>
      <c r="AG4" s="80"/>
      <c r="AH4" s="80"/>
      <c r="AI4" s="80"/>
      <c r="AJ4" s="80"/>
    </row>
    <row r="5" spans="1:36" ht="21" customHeight="1" x14ac:dyDescent="0.2">
      <c r="A5" s="438" t="s">
        <v>84</v>
      </c>
      <c r="B5" s="90"/>
      <c r="C5" s="90"/>
      <c r="D5" s="90"/>
      <c r="E5" s="80"/>
      <c r="F5" s="80"/>
      <c r="G5" s="80"/>
      <c r="H5" s="80"/>
      <c r="I5" s="80"/>
      <c r="J5" s="80"/>
      <c r="K5" s="80"/>
      <c r="L5" s="80"/>
      <c r="M5" s="80"/>
      <c r="N5" s="87"/>
      <c r="O5" s="302"/>
      <c r="P5" s="303"/>
      <c r="Q5" s="80"/>
      <c r="R5" s="80"/>
      <c r="S5" s="80"/>
      <c r="T5" s="80"/>
      <c r="U5" s="80"/>
      <c r="V5" s="80"/>
      <c r="W5" s="80"/>
      <c r="X5" s="80"/>
      <c r="Y5" s="80"/>
      <c r="Z5" s="80"/>
      <c r="AA5" s="80"/>
      <c r="AB5" s="80"/>
      <c r="AC5" s="80"/>
      <c r="AD5" s="80"/>
      <c r="AE5" s="80"/>
      <c r="AF5" s="80"/>
      <c r="AG5" s="80"/>
      <c r="AH5" s="80"/>
      <c r="AI5" s="80"/>
      <c r="AJ5" s="80"/>
    </row>
    <row r="6" spans="1:36" ht="3" customHeight="1" x14ac:dyDescent="0.2">
      <c r="A6" s="490"/>
      <c r="B6" s="90"/>
      <c r="C6" s="90"/>
      <c r="D6" s="90"/>
      <c r="E6" s="80"/>
      <c r="F6" s="80"/>
      <c r="G6" s="80"/>
      <c r="H6" s="80"/>
      <c r="I6" s="80"/>
      <c r="J6" s="80"/>
      <c r="K6" s="80"/>
      <c r="L6" s="80"/>
      <c r="M6" s="80"/>
      <c r="N6" s="80"/>
      <c r="O6" s="302"/>
      <c r="P6" s="303"/>
      <c r="Q6" s="80"/>
      <c r="R6" s="80"/>
      <c r="S6" s="80"/>
      <c r="T6" s="80"/>
      <c r="U6" s="80"/>
      <c r="V6" s="80"/>
      <c r="W6" s="80"/>
      <c r="X6" s="80"/>
      <c r="Y6" s="80"/>
      <c r="Z6" s="80"/>
      <c r="AA6" s="80"/>
      <c r="AB6" s="80"/>
      <c r="AC6" s="80"/>
      <c r="AD6" s="80"/>
      <c r="AE6" s="80"/>
      <c r="AF6" s="80"/>
      <c r="AG6" s="80"/>
      <c r="AH6" s="80"/>
      <c r="AI6" s="80"/>
      <c r="AJ6" s="80"/>
    </row>
    <row r="7" spans="1:36" ht="21" customHeight="1" x14ac:dyDescent="0.2">
      <c r="A7" s="441" t="s">
        <v>15</v>
      </c>
      <c r="B7" s="140" t="s">
        <v>19</v>
      </c>
      <c r="C7" s="95" t="s">
        <v>19</v>
      </c>
      <c r="D7" s="95" t="s">
        <v>19</v>
      </c>
      <c r="E7" s="95" t="s">
        <v>19</v>
      </c>
      <c r="F7" s="95" t="s">
        <v>19</v>
      </c>
      <c r="G7" s="54" t="s">
        <v>19</v>
      </c>
      <c r="H7" s="140" t="s">
        <v>19</v>
      </c>
      <c r="I7" s="95" t="s">
        <v>23</v>
      </c>
      <c r="J7" s="95" t="s">
        <v>23</v>
      </c>
      <c r="K7" s="95" t="s">
        <v>19</v>
      </c>
      <c r="L7" s="54" t="s">
        <v>19</v>
      </c>
      <c r="M7" s="296" t="s">
        <v>19</v>
      </c>
      <c r="N7" s="278" t="s">
        <v>19</v>
      </c>
      <c r="O7" s="54" t="s">
        <v>19</v>
      </c>
      <c r="P7" s="501" t="s">
        <v>19</v>
      </c>
      <c r="Q7" s="80"/>
      <c r="R7" s="80"/>
      <c r="S7" s="80"/>
      <c r="T7" s="80"/>
      <c r="U7" s="80"/>
      <c r="V7" s="80"/>
      <c r="W7" s="80"/>
      <c r="X7" s="80"/>
      <c r="Y7" s="80"/>
      <c r="Z7" s="80"/>
      <c r="AA7" s="80"/>
      <c r="AB7" s="80"/>
      <c r="AC7" s="80"/>
      <c r="AD7" s="80"/>
      <c r="AE7" s="80"/>
      <c r="AF7" s="80"/>
      <c r="AG7" s="80"/>
      <c r="AH7" s="80"/>
      <c r="AI7" s="80"/>
      <c r="AJ7" s="80"/>
    </row>
    <row r="8" spans="1:36" ht="12.75" hidden="1" customHeight="1" x14ac:dyDescent="0.2">
      <c r="A8" s="489"/>
      <c r="B8" s="140"/>
      <c r="C8" s="95"/>
      <c r="D8" s="95"/>
      <c r="E8" s="95"/>
      <c r="F8" s="95"/>
      <c r="G8" s="280"/>
      <c r="H8" s="280"/>
      <c r="I8" s="95"/>
      <c r="J8" s="95"/>
      <c r="K8" s="95"/>
      <c r="L8" s="278"/>
      <c r="M8" s="278"/>
      <c r="N8" s="278"/>
      <c r="O8" s="299"/>
      <c r="P8" s="304"/>
      <c r="Q8" s="80"/>
      <c r="R8" s="80"/>
      <c r="S8" s="80"/>
      <c r="T8" s="80"/>
      <c r="U8" s="80"/>
      <c r="V8" s="80"/>
      <c r="W8" s="80"/>
      <c r="X8" s="80"/>
      <c r="Y8" s="80"/>
      <c r="Z8" s="80"/>
      <c r="AA8" s="80"/>
      <c r="AB8" s="80"/>
      <c r="AC8" s="80"/>
      <c r="AD8" s="80"/>
      <c r="AE8" s="80"/>
      <c r="AF8" s="80"/>
      <c r="AG8" s="80"/>
      <c r="AH8" s="80"/>
      <c r="AI8" s="80"/>
      <c r="AJ8" s="80"/>
    </row>
    <row r="9" spans="1:36" ht="52.5" customHeight="1" thickBot="1" x14ac:dyDescent="0.25">
      <c r="A9" s="507" t="s">
        <v>24</v>
      </c>
      <c r="B9" s="502" t="s">
        <v>207</v>
      </c>
      <c r="C9" s="503" t="s">
        <v>212</v>
      </c>
      <c r="D9" s="503" t="s">
        <v>213</v>
      </c>
      <c r="E9" s="503" t="s">
        <v>214</v>
      </c>
      <c r="F9" s="503" t="s">
        <v>215</v>
      </c>
      <c r="G9" s="503" t="s">
        <v>112</v>
      </c>
      <c r="H9" s="504" t="s">
        <v>113</v>
      </c>
      <c r="I9" s="740" t="s">
        <v>219</v>
      </c>
      <c r="J9" s="740" t="s">
        <v>220</v>
      </c>
      <c r="K9" s="740" t="s">
        <v>221</v>
      </c>
      <c r="L9" s="503" t="s">
        <v>110</v>
      </c>
      <c r="M9" s="504" t="s">
        <v>111</v>
      </c>
      <c r="N9" s="741" t="s">
        <v>223</v>
      </c>
      <c r="O9" s="505" t="s">
        <v>114</v>
      </c>
      <c r="P9" s="506" t="s">
        <v>115</v>
      </c>
      <c r="Q9" s="80"/>
      <c r="R9" s="80"/>
      <c r="S9" s="80"/>
      <c r="T9" s="80"/>
      <c r="U9" s="80"/>
      <c r="V9" s="80"/>
      <c r="W9" s="80"/>
      <c r="X9" s="80"/>
      <c r="Y9" s="80"/>
      <c r="Z9" s="80"/>
      <c r="AA9" s="80"/>
      <c r="AB9" s="80"/>
      <c r="AC9" s="80"/>
      <c r="AD9" s="80"/>
      <c r="AE9" s="80"/>
      <c r="AF9" s="80"/>
      <c r="AG9" s="80"/>
      <c r="AH9" s="80"/>
      <c r="AI9" s="80"/>
      <c r="AJ9" s="80"/>
    </row>
    <row r="10" spans="1:36" ht="12.75" customHeight="1" x14ac:dyDescent="0.2">
      <c r="A10" s="453">
        <v>2007.01</v>
      </c>
      <c r="B10" s="1061">
        <v>25</v>
      </c>
      <c r="C10" s="738"/>
      <c r="D10" s="1062">
        <v>11639</v>
      </c>
      <c r="E10" s="737">
        <v>69626</v>
      </c>
      <c r="F10" s="1063">
        <v>21146</v>
      </c>
      <c r="G10" s="122"/>
      <c r="H10" s="415"/>
      <c r="I10" s="1064">
        <v>37.619999999999997</v>
      </c>
      <c r="J10" s="736">
        <v>30.37</v>
      </c>
      <c r="K10" s="1063">
        <v>13102</v>
      </c>
      <c r="L10" s="122"/>
      <c r="M10" s="415"/>
      <c r="N10" s="1065">
        <v>1.6139520683865058</v>
      </c>
      <c r="O10" s="122"/>
      <c r="P10" s="121"/>
      <c r="Q10" s="84"/>
      <c r="R10" s="84"/>
      <c r="S10" s="84"/>
      <c r="T10" s="84"/>
      <c r="U10" s="84"/>
      <c r="V10" s="84"/>
      <c r="W10" s="84"/>
      <c r="X10" s="84"/>
      <c r="Y10" s="84"/>
      <c r="Z10" s="84"/>
      <c r="AA10" s="84"/>
      <c r="AB10" s="84"/>
      <c r="AC10" s="84"/>
      <c r="AD10" s="84"/>
      <c r="AE10" s="84"/>
      <c r="AF10" s="84"/>
      <c r="AG10" s="84"/>
      <c r="AH10" s="84"/>
      <c r="AI10" s="84"/>
      <c r="AJ10" s="84"/>
    </row>
    <row r="11" spans="1:36" ht="12.75" customHeight="1" x14ac:dyDescent="0.2">
      <c r="A11" s="453">
        <v>2007.02</v>
      </c>
      <c r="B11" s="142">
        <v>25</v>
      </c>
      <c r="C11" s="143"/>
      <c r="D11" s="92">
        <v>11692</v>
      </c>
      <c r="E11" s="92">
        <v>62692</v>
      </c>
      <c r="F11" s="92">
        <v>19601</v>
      </c>
      <c r="G11" s="118"/>
      <c r="H11" s="281"/>
      <c r="I11" s="85">
        <v>41.84</v>
      </c>
      <c r="J11" s="85">
        <v>31.27</v>
      </c>
      <c r="K11" s="92">
        <v>12573</v>
      </c>
      <c r="L11" s="118"/>
      <c r="M11" s="281"/>
      <c r="N11" s="85">
        <v>1.5589755825976299</v>
      </c>
      <c r="O11" s="118"/>
      <c r="P11" s="121"/>
      <c r="Q11" s="84"/>
      <c r="R11" s="84"/>
      <c r="S11" s="84"/>
      <c r="T11" s="84"/>
      <c r="U11" s="84"/>
      <c r="V11" s="84"/>
      <c r="W11" s="84"/>
      <c r="X11" s="84"/>
      <c r="Y11" s="84"/>
      <c r="Z11" s="84"/>
      <c r="AA11" s="84"/>
      <c r="AB11" s="84"/>
      <c r="AC11" s="84"/>
      <c r="AD11" s="84"/>
      <c r="AE11" s="84"/>
      <c r="AF11" s="84"/>
      <c r="AG11" s="84"/>
      <c r="AH11" s="84"/>
      <c r="AI11" s="84"/>
      <c r="AJ11" s="84"/>
    </row>
    <row r="12" spans="1:36" ht="12.75" customHeight="1" x14ac:dyDescent="0.2">
      <c r="A12" s="453">
        <v>2007.03</v>
      </c>
      <c r="B12" s="142">
        <v>25</v>
      </c>
      <c r="C12" s="143"/>
      <c r="D12" s="92">
        <v>12122</v>
      </c>
      <c r="E12" s="92">
        <v>69471</v>
      </c>
      <c r="F12" s="92">
        <v>19479</v>
      </c>
      <c r="G12" s="282"/>
      <c r="H12" s="283"/>
      <c r="I12" s="85">
        <v>39.18</v>
      </c>
      <c r="J12" s="85">
        <v>28.04</v>
      </c>
      <c r="K12" s="92">
        <v>12728</v>
      </c>
      <c r="L12" s="282"/>
      <c r="M12" s="283"/>
      <c r="N12" s="85">
        <v>1.5304054054054055</v>
      </c>
      <c r="O12" s="282"/>
      <c r="P12" s="409"/>
      <c r="Q12" s="84"/>
      <c r="R12" s="84"/>
      <c r="S12" s="84"/>
      <c r="T12" s="84"/>
      <c r="U12" s="84"/>
      <c r="V12" s="84"/>
      <c r="W12" s="84"/>
      <c r="X12" s="84"/>
      <c r="Y12" s="84"/>
      <c r="Z12" s="84"/>
      <c r="AA12" s="84"/>
      <c r="AB12" s="84"/>
      <c r="AC12" s="84"/>
      <c r="AD12" s="84"/>
      <c r="AE12" s="84"/>
      <c r="AF12" s="84"/>
      <c r="AG12" s="84"/>
      <c r="AH12" s="84"/>
      <c r="AI12" s="84"/>
      <c r="AJ12" s="84"/>
    </row>
    <row r="13" spans="1:36" ht="12.75" customHeight="1" x14ac:dyDescent="0.2">
      <c r="A13" s="453">
        <v>2007.04</v>
      </c>
      <c r="B13" s="142">
        <v>25</v>
      </c>
      <c r="C13" s="143"/>
      <c r="D13" s="92">
        <v>11217</v>
      </c>
      <c r="E13" s="92">
        <v>66690</v>
      </c>
      <c r="F13" s="92">
        <v>18231</v>
      </c>
      <c r="G13" s="282"/>
      <c r="H13" s="283"/>
      <c r="I13" s="85">
        <v>37.69</v>
      </c>
      <c r="J13" s="85">
        <v>27.34</v>
      </c>
      <c r="K13" s="92">
        <v>13512</v>
      </c>
      <c r="L13" s="282"/>
      <c r="M13" s="283"/>
      <c r="N13" s="85">
        <v>1.3492451154529308</v>
      </c>
      <c r="O13" s="282"/>
      <c r="P13" s="409"/>
      <c r="Q13" s="84"/>
      <c r="R13" s="84"/>
      <c r="S13" s="84"/>
      <c r="T13" s="84"/>
      <c r="U13" s="84"/>
      <c r="V13" s="84"/>
      <c r="W13" s="84"/>
      <c r="X13" s="84"/>
      <c r="Y13" s="84"/>
      <c r="Z13" s="84"/>
      <c r="AA13" s="84"/>
      <c r="AB13" s="84"/>
      <c r="AC13" s="84"/>
      <c r="AD13" s="84"/>
      <c r="AE13" s="84"/>
      <c r="AF13" s="84"/>
      <c r="AG13" s="84"/>
      <c r="AH13" s="84"/>
      <c r="AI13" s="84"/>
      <c r="AJ13" s="84"/>
    </row>
    <row r="14" spans="1:36" ht="12.75" customHeight="1" x14ac:dyDescent="0.2">
      <c r="A14" s="453">
        <v>2007.05</v>
      </c>
      <c r="B14" s="142">
        <v>25</v>
      </c>
      <c r="C14" s="143"/>
      <c r="D14" s="92">
        <v>13715</v>
      </c>
      <c r="E14" s="92">
        <v>69688</v>
      </c>
      <c r="F14" s="92">
        <v>22237</v>
      </c>
      <c r="G14" s="282"/>
      <c r="H14" s="283"/>
      <c r="I14" s="85">
        <v>45.1</v>
      </c>
      <c r="J14" s="85">
        <v>31.91</v>
      </c>
      <c r="K14" s="92">
        <v>14378</v>
      </c>
      <c r="L14" s="282"/>
      <c r="M14" s="283"/>
      <c r="N14" s="85">
        <v>1.5465989706496035</v>
      </c>
      <c r="O14" s="282"/>
      <c r="P14" s="409"/>
      <c r="Q14" s="84"/>
      <c r="R14" s="84"/>
      <c r="S14" s="84"/>
      <c r="T14" s="84"/>
      <c r="U14" s="84"/>
      <c r="V14" s="84"/>
      <c r="W14" s="84"/>
      <c r="X14" s="84"/>
      <c r="Y14" s="84"/>
      <c r="Z14" s="84"/>
      <c r="AA14" s="84"/>
      <c r="AB14" s="84"/>
      <c r="AC14" s="84"/>
      <c r="AD14" s="84"/>
      <c r="AE14" s="84"/>
      <c r="AF14" s="84"/>
      <c r="AG14" s="84"/>
      <c r="AH14" s="84"/>
      <c r="AI14" s="84"/>
      <c r="AJ14" s="84"/>
    </row>
    <row r="15" spans="1:36" ht="12.75" customHeight="1" x14ac:dyDescent="0.2">
      <c r="A15" s="453">
        <v>2007.06</v>
      </c>
      <c r="B15" s="142">
        <v>25</v>
      </c>
      <c r="C15" s="143"/>
      <c r="D15" s="92">
        <v>12297</v>
      </c>
      <c r="E15" s="92">
        <v>66900</v>
      </c>
      <c r="F15" s="92">
        <v>19312</v>
      </c>
      <c r="G15" s="282"/>
      <c r="H15" s="283"/>
      <c r="I15" s="85">
        <v>41.91</v>
      </c>
      <c r="J15" s="85">
        <v>28.87</v>
      </c>
      <c r="K15" s="92">
        <v>12898</v>
      </c>
      <c r="L15" s="282"/>
      <c r="M15" s="283"/>
      <c r="N15" s="85">
        <v>1.4972864009924018</v>
      </c>
      <c r="O15" s="282"/>
      <c r="P15" s="409"/>
      <c r="Q15" s="84"/>
      <c r="R15" s="84"/>
      <c r="S15" s="84"/>
      <c r="T15" s="84"/>
      <c r="U15" s="84"/>
      <c r="V15" s="84"/>
      <c r="W15" s="84"/>
      <c r="X15" s="84"/>
      <c r="Y15" s="84"/>
      <c r="Z15" s="84"/>
      <c r="AA15" s="84"/>
      <c r="AB15" s="84"/>
      <c r="AC15" s="84"/>
      <c r="AD15" s="84"/>
      <c r="AE15" s="84"/>
      <c r="AF15" s="84"/>
      <c r="AG15" s="84"/>
      <c r="AH15" s="84"/>
      <c r="AI15" s="84"/>
      <c r="AJ15" s="84"/>
    </row>
    <row r="16" spans="1:36" ht="12.75" customHeight="1" x14ac:dyDescent="0.2">
      <c r="A16" s="453">
        <v>2007.07</v>
      </c>
      <c r="B16" s="142">
        <v>25</v>
      </c>
      <c r="C16" s="143"/>
      <c r="D16" s="92">
        <v>15914</v>
      </c>
      <c r="E16" s="92">
        <v>68820</v>
      </c>
      <c r="F16" s="92">
        <v>27260</v>
      </c>
      <c r="G16" s="282"/>
      <c r="H16" s="283"/>
      <c r="I16" s="85">
        <v>52.49</v>
      </c>
      <c r="J16" s="85">
        <v>39.61</v>
      </c>
      <c r="K16" s="92">
        <v>16701</v>
      </c>
      <c r="L16" s="282"/>
      <c r="M16" s="283"/>
      <c r="N16" s="85">
        <v>1.6322375905634394</v>
      </c>
      <c r="O16" s="282"/>
      <c r="P16" s="409"/>
      <c r="Q16" s="84"/>
      <c r="R16" s="84"/>
      <c r="S16" s="84"/>
      <c r="T16" s="84"/>
      <c r="U16" s="84"/>
      <c r="V16" s="84"/>
      <c r="W16" s="84"/>
      <c r="X16" s="84"/>
      <c r="Y16" s="84"/>
      <c r="Z16" s="84"/>
      <c r="AA16" s="84"/>
      <c r="AB16" s="84"/>
      <c r="AC16" s="84"/>
      <c r="AD16" s="84"/>
      <c r="AE16" s="84"/>
      <c r="AF16" s="84"/>
      <c r="AG16" s="84"/>
      <c r="AH16" s="84"/>
      <c r="AI16" s="84"/>
      <c r="AJ16" s="84"/>
    </row>
    <row r="17" spans="1:36" ht="12.75" customHeight="1" x14ac:dyDescent="0.2">
      <c r="A17" s="453">
        <v>2007.08</v>
      </c>
      <c r="B17" s="142">
        <v>25</v>
      </c>
      <c r="C17" s="143"/>
      <c r="D17" s="92">
        <v>16749</v>
      </c>
      <c r="E17" s="92">
        <v>69843</v>
      </c>
      <c r="F17" s="92">
        <v>28751</v>
      </c>
      <c r="G17" s="282"/>
      <c r="H17" s="283"/>
      <c r="I17" s="85">
        <v>54.03</v>
      </c>
      <c r="J17" s="85">
        <v>41.17</v>
      </c>
      <c r="K17" s="92">
        <v>17896</v>
      </c>
      <c r="L17" s="282"/>
      <c r="M17" s="283"/>
      <c r="N17" s="85">
        <v>1.6065601251676351</v>
      </c>
      <c r="O17" s="282"/>
      <c r="P17" s="409"/>
      <c r="Q17" s="84"/>
      <c r="R17" s="84"/>
      <c r="S17" s="84"/>
      <c r="T17" s="84"/>
      <c r="U17" s="84"/>
      <c r="V17" s="84"/>
      <c r="W17" s="84"/>
      <c r="X17" s="84"/>
      <c r="Y17" s="84"/>
      <c r="Z17" s="84"/>
      <c r="AA17" s="84"/>
      <c r="AB17" s="84"/>
      <c r="AC17" s="84"/>
      <c r="AD17" s="84"/>
      <c r="AE17" s="84"/>
      <c r="AF17" s="84"/>
      <c r="AG17" s="84"/>
      <c r="AH17" s="84"/>
      <c r="AI17" s="84"/>
      <c r="AJ17" s="84"/>
    </row>
    <row r="18" spans="1:36" ht="12.75" customHeight="1" x14ac:dyDescent="0.2">
      <c r="A18" s="453">
        <v>2007.09</v>
      </c>
      <c r="B18" s="142">
        <v>25</v>
      </c>
      <c r="C18" s="143"/>
      <c r="D18" s="92">
        <v>17487</v>
      </c>
      <c r="E18" s="92">
        <v>67320</v>
      </c>
      <c r="F18" s="92">
        <v>28062</v>
      </c>
      <c r="G18" s="282"/>
      <c r="H18" s="283"/>
      <c r="I18" s="85">
        <v>58.76</v>
      </c>
      <c r="J18" s="85">
        <v>41.68</v>
      </c>
      <c r="K18" s="92">
        <v>18463</v>
      </c>
      <c r="L18" s="282"/>
      <c r="M18" s="283"/>
      <c r="N18" s="85">
        <v>1.5199046742132913</v>
      </c>
      <c r="O18" s="282"/>
      <c r="P18" s="409"/>
      <c r="Q18" s="84"/>
      <c r="R18" s="84"/>
      <c r="S18" s="84"/>
      <c r="T18" s="84"/>
      <c r="U18" s="84"/>
      <c r="V18" s="84"/>
      <c r="W18" s="84"/>
      <c r="X18" s="84"/>
      <c r="Y18" s="84"/>
      <c r="Z18" s="84"/>
      <c r="AA18" s="84"/>
      <c r="AB18" s="84"/>
      <c r="AC18" s="84"/>
      <c r="AD18" s="84"/>
      <c r="AE18" s="84"/>
      <c r="AF18" s="84"/>
      <c r="AG18" s="84"/>
      <c r="AH18" s="84"/>
      <c r="AI18" s="84"/>
      <c r="AJ18" s="84"/>
    </row>
    <row r="19" spans="1:36" ht="12.75" customHeight="1" x14ac:dyDescent="0.2">
      <c r="A19" s="453">
        <v>2007.1</v>
      </c>
      <c r="B19" s="142">
        <v>25</v>
      </c>
      <c r="C19" s="143"/>
      <c r="D19" s="92">
        <v>14288</v>
      </c>
      <c r="E19" s="92">
        <v>69564</v>
      </c>
      <c r="F19" s="92">
        <v>27451</v>
      </c>
      <c r="G19" s="282"/>
      <c r="H19" s="283"/>
      <c r="I19" s="85">
        <v>46.46</v>
      </c>
      <c r="J19" s="85">
        <v>39.46</v>
      </c>
      <c r="K19" s="92">
        <v>17772</v>
      </c>
      <c r="L19" s="282"/>
      <c r="M19" s="283"/>
      <c r="N19" s="85">
        <v>1.5446207517443169</v>
      </c>
      <c r="O19" s="282"/>
      <c r="P19" s="409"/>
      <c r="Q19" s="84"/>
      <c r="R19" s="84"/>
      <c r="S19" s="84"/>
      <c r="T19" s="84"/>
      <c r="U19" s="84"/>
      <c r="V19" s="84"/>
      <c r="W19" s="84"/>
      <c r="X19" s="84"/>
      <c r="Y19" s="84"/>
      <c r="Z19" s="84"/>
      <c r="AA19" s="84"/>
      <c r="AB19" s="84"/>
      <c r="AC19" s="84"/>
      <c r="AD19" s="84"/>
      <c r="AE19" s="84"/>
      <c r="AF19" s="84"/>
      <c r="AG19" s="84"/>
      <c r="AH19" s="84"/>
      <c r="AI19" s="84"/>
      <c r="AJ19" s="84"/>
    </row>
    <row r="20" spans="1:36" ht="12.75" customHeight="1" x14ac:dyDescent="0.2">
      <c r="A20" s="453">
        <v>2007.11</v>
      </c>
      <c r="B20" s="142">
        <v>25</v>
      </c>
      <c r="C20" s="143"/>
      <c r="D20" s="92">
        <v>17511</v>
      </c>
      <c r="E20" s="92">
        <v>67230</v>
      </c>
      <c r="F20" s="92">
        <v>28767</v>
      </c>
      <c r="G20" s="282"/>
      <c r="H20" s="283"/>
      <c r="I20" s="85">
        <v>58.02</v>
      </c>
      <c r="J20" s="85">
        <v>42.79</v>
      </c>
      <c r="K20" s="92">
        <v>18901</v>
      </c>
      <c r="L20" s="282"/>
      <c r="M20" s="283"/>
      <c r="N20" s="85">
        <v>1.5219829638643458</v>
      </c>
      <c r="O20" s="282"/>
      <c r="P20" s="409"/>
      <c r="Q20" s="84"/>
      <c r="R20" s="84"/>
      <c r="S20" s="84"/>
      <c r="T20" s="84"/>
      <c r="U20" s="84"/>
      <c r="V20" s="84"/>
      <c r="W20" s="84"/>
      <c r="X20" s="84"/>
      <c r="Y20" s="84"/>
      <c r="Z20" s="84"/>
      <c r="AA20" s="84"/>
      <c r="AB20" s="84"/>
      <c r="AC20" s="84"/>
      <c r="AD20" s="84"/>
      <c r="AE20" s="84"/>
      <c r="AF20" s="84"/>
      <c r="AG20" s="84"/>
      <c r="AH20" s="84"/>
      <c r="AI20" s="84"/>
      <c r="AJ20" s="84"/>
    </row>
    <row r="21" spans="1:36" ht="12.75" customHeight="1" thickBot="1" x14ac:dyDescent="0.25">
      <c r="A21" s="453">
        <v>2007.12</v>
      </c>
      <c r="B21" s="142">
        <v>25</v>
      </c>
      <c r="C21" s="143"/>
      <c r="D21" s="92">
        <v>14184</v>
      </c>
      <c r="E21" s="92">
        <v>68939</v>
      </c>
      <c r="F21" s="92">
        <v>23320</v>
      </c>
      <c r="G21" s="282"/>
      <c r="H21" s="283"/>
      <c r="I21" s="85">
        <v>46.22</v>
      </c>
      <c r="J21" s="85">
        <v>33.83</v>
      </c>
      <c r="K21" s="92">
        <v>15129</v>
      </c>
      <c r="L21" s="282"/>
      <c r="M21" s="283"/>
      <c r="N21" s="85">
        <v>1.5414105360565802</v>
      </c>
      <c r="O21" s="282"/>
      <c r="P21" s="409"/>
      <c r="Q21" s="84"/>
      <c r="R21" s="84"/>
      <c r="S21" s="84"/>
      <c r="T21" s="84"/>
      <c r="U21" s="84"/>
      <c r="V21" s="84"/>
      <c r="W21" s="84"/>
      <c r="X21" s="84"/>
      <c r="Y21" s="84"/>
      <c r="Z21" s="84"/>
      <c r="AA21" s="84"/>
      <c r="AB21" s="84"/>
      <c r="AC21" s="84"/>
      <c r="AD21" s="84"/>
      <c r="AE21" s="84"/>
      <c r="AF21" s="84"/>
      <c r="AG21" s="84"/>
      <c r="AH21" s="84"/>
      <c r="AI21" s="84"/>
      <c r="AJ21" s="84"/>
    </row>
    <row r="22" spans="1:36" ht="12.75" customHeight="1" x14ac:dyDescent="0.2">
      <c r="A22" s="453">
        <f t="shared" ref="A22:A177" si="0">A10+1</f>
        <v>2008.01</v>
      </c>
      <c r="B22" s="739">
        <v>25</v>
      </c>
      <c r="C22" s="737">
        <v>30938</v>
      </c>
      <c r="D22" s="92">
        <v>11774</v>
      </c>
      <c r="E22" s="92">
        <v>68572</v>
      </c>
      <c r="F22" s="92">
        <v>18403</v>
      </c>
      <c r="G22" s="282"/>
      <c r="H22" s="283"/>
      <c r="I22" s="85">
        <v>38.06</v>
      </c>
      <c r="J22" s="85">
        <v>26.84</v>
      </c>
      <c r="K22" s="92">
        <v>12021</v>
      </c>
      <c r="L22" s="282"/>
      <c r="M22" s="283"/>
      <c r="N22" s="85">
        <v>1.5309042508942683</v>
      </c>
      <c r="O22" s="282"/>
      <c r="P22" s="409"/>
      <c r="Q22" s="84"/>
      <c r="R22" s="84"/>
      <c r="S22" s="84"/>
      <c r="T22" s="84"/>
      <c r="U22" s="84"/>
      <c r="V22" s="84"/>
      <c r="W22" s="84"/>
      <c r="X22" s="84"/>
      <c r="Y22" s="84"/>
      <c r="Z22" s="84"/>
      <c r="AA22" s="84"/>
      <c r="AB22" s="84"/>
      <c r="AC22" s="84"/>
      <c r="AD22" s="84"/>
      <c r="AE22" s="84"/>
      <c r="AF22" s="84"/>
      <c r="AG22" s="84"/>
      <c r="AH22" s="84"/>
      <c r="AI22" s="84"/>
      <c r="AJ22" s="84"/>
    </row>
    <row r="23" spans="1:36" ht="12.75" customHeight="1" x14ac:dyDescent="0.2">
      <c r="A23" s="453">
        <f t="shared" si="0"/>
        <v>2008.02</v>
      </c>
      <c r="B23" s="142">
        <v>25</v>
      </c>
      <c r="C23" s="92">
        <v>29058</v>
      </c>
      <c r="D23" s="92">
        <v>11565</v>
      </c>
      <c r="E23" s="92">
        <v>64148</v>
      </c>
      <c r="F23" s="92">
        <v>19677</v>
      </c>
      <c r="G23" s="282"/>
      <c r="H23" s="283"/>
      <c r="I23" s="85">
        <v>39.799999999999997</v>
      </c>
      <c r="J23" s="85">
        <v>30.67</v>
      </c>
      <c r="K23" s="92">
        <v>13224</v>
      </c>
      <c r="L23" s="282"/>
      <c r="M23" s="283"/>
      <c r="N23" s="85">
        <v>1.4879764065335752</v>
      </c>
      <c r="O23" s="282"/>
      <c r="P23" s="409"/>
      <c r="Q23" s="84"/>
      <c r="R23" s="84"/>
      <c r="S23" s="84"/>
      <c r="T23" s="84"/>
      <c r="U23" s="84"/>
      <c r="V23" s="84"/>
      <c r="W23" s="84"/>
      <c r="X23" s="84"/>
      <c r="Y23" s="84"/>
      <c r="Z23" s="84"/>
      <c r="AA23" s="84"/>
      <c r="AB23" s="84"/>
      <c r="AC23" s="84"/>
      <c r="AD23" s="84"/>
      <c r="AE23" s="84"/>
      <c r="AF23" s="84"/>
      <c r="AG23" s="84"/>
      <c r="AH23" s="84"/>
      <c r="AI23" s="84"/>
      <c r="AJ23" s="84"/>
    </row>
    <row r="24" spans="1:36" ht="12.75" customHeight="1" x14ac:dyDescent="0.2">
      <c r="A24" s="453">
        <f t="shared" si="0"/>
        <v>2008.03</v>
      </c>
      <c r="B24" s="142">
        <v>25</v>
      </c>
      <c r="C24" s="92">
        <v>31062</v>
      </c>
      <c r="D24" s="92">
        <v>11761</v>
      </c>
      <c r="E24" s="92">
        <v>68851</v>
      </c>
      <c r="F24" s="92">
        <v>18272</v>
      </c>
      <c r="G24" s="282"/>
      <c r="H24" s="283"/>
      <c r="I24" s="85">
        <v>37.86</v>
      </c>
      <c r="J24" s="85">
        <v>26.54</v>
      </c>
      <c r="K24" s="92">
        <v>12310</v>
      </c>
      <c r="L24" s="282"/>
      <c r="M24" s="283"/>
      <c r="N24" s="85">
        <v>1.4843216896831843</v>
      </c>
      <c r="O24" s="282"/>
      <c r="P24" s="409"/>
      <c r="Q24" s="84"/>
      <c r="R24" s="84"/>
      <c r="S24" s="84"/>
      <c r="T24" s="84"/>
      <c r="U24" s="84"/>
      <c r="V24" s="84"/>
      <c r="W24" s="84"/>
      <c r="X24" s="84"/>
      <c r="Y24" s="84"/>
      <c r="Z24" s="84"/>
      <c r="AA24" s="84"/>
      <c r="AB24" s="84"/>
      <c r="AC24" s="84"/>
      <c r="AD24" s="84"/>
      <c r="AE24" s="84"/>
      <c r="AF24" s="84"/>
      <c r="AG24" s="84"/>
      <c r="AH24" s="84"/>
      <c r="AI24" s="84"/>
      <c r="AJ24" s="84"/>
    </row>
    <row r="25" spans="1:36" ht="12.75" customHeight="1" x14ac:dyDescent="0.2">
      <c r="A25" s="453">
        <f t="shared" si="0"/>
        <v>2008.04</v>
      </c>
      <c r="B25" s="142">
        <v>25</v>
      </c>
      <c r="C25" s="92">
        <v>29730</v>
      </c>
      <c r="D25" s="92">
        <v>11443</v>
      </c>
      <c r="E25" s="92">
        <v>67050</v>
      </c>
      <c r="F25" s="92">
        <v>19091</v>
      </c>
      <c r="G25" s="282"/>
      <c r="H25" s="283"/>
      <c r="I25" s="85">
        <v>38.49</v>
      </c>
      <c r="J25" s="85">
        <v>28.47</v>
      </c>
      <c r="K25" s="92">
        <v>11026</v>
      </c>
      <c r="L25" s="282"/>
      <c r="M25" s="283"/>
      <c r="N25" s="85">
        <v>1.7314529294395067</v>
      </c>
      <c r="O25" s="282"/>
      <c r="P25" s="409"/>
      <c r="Q25" s="84"/>
      <c r="R25" s="84"/>
      <c r="S25" s="84"/>
      <c r="T25" s="84"/>
      <c r="U25" s="84"/>
      <c r="V25" s="84"/>
      <c r="W25" s="84"/>
      <c r="X25" s="84"/>
      <c r="Y25" s="84"/>
      <c r="Z25" s="84"/>
      <c r="AA25" s="84"/>
      <c r="AB25" s="84"/>
      <c r="AC25" s="84"/>
      <c r="AD25" s="84"/>
      <c r="AE25" s="84"/>
      <c r="AF25" s="84"/>
      <c r="AG25" s="84"/>
      <c r="AH25" s="84"/>
      <c r="AI25" s="84"/>
      <c r="AJ25" s="84"/>
    </row>
    <row r="26" spans="1:36" ht="12.75" customHeight="1" x14ac:dyDescent="0.2">
      <c r="A26" s="453">
        <f t="shared" si="0"/>
        <v>2008.05</v>
      </c>
      <c r="B26" s="142">
        <v>25</v>
      </c>
      <c r="C26" s="92">
        <v>31620</v>
      </c>
      <c r="D26" s="92">
        <v>13404</v>
      </c>
      <c r="E26" s="92">
        <v>68510</v>
      </c>
      <c r="F26" s="92">
        <v>21225</v>
      </c>
      <c r="G26" s="282"/>
      <c r="H26" s="283"/>
      <c r="I26" s="85">
        <v>42.39</v>
      </c>
      <c r="J26" s="85">
        <v>30.98</v>
      </c>
      <c r="K26" s="92">
        <v>13707</v>
      </c>
      <c r="L26" s="282"/>
      <c r="M26" s="283"/>
      <c r="N26" s="85">
        <v>1.5484788794046838</v>
      </c>
      <c r="O26" s="282"/>
      <c r="P26" s="409"/>
      <c r="Q26" s="84"/>
      <c r="R26" s="84"/>
      <c r="S26" s="84"/>
      <c r="T26" s="84"/>
      <c r="U26" s="84"/>
      <c r="V26" s="84"/>
      <c r="W26" s="84"/>
      <c r="X26" s="84"/>
      <c r="Y26" s="84"/>
      <c r="Z26" s="84"/>
      <c r="AA26" s="84"/>
      <c r="AB26" s="84"/>
      <c r="AC26" s="84"/>
      <c r="AD26" s="84"/>
      <c r="AE26" s="84"/>
      <c r="AF26" s="84"/>
      <c r="AG26" s="84"/>
      <c r="AH26" s="84"/>
      <c r="AI26" s="84"/>
      <c r="AJ26" s="84"/>
    </row>
    <row r="27" spans="1:36" ht="12.75" customHeight="1" x14ac:dyDescent="0.2">
      <c r="A27" s="453">
        <f t="shared" si="0"/>
        <v>2008.06</v>
      </c>
      <c r="B27" s="142">
        <v>25</v>
      </c>
      <c r="C27" s="92">
        <v>31080</v>
      </c>
      <c r="D27" s="92">
        <v>10069</v>
      </c>
      <c r="E27" s="92">
        <v>66870</v>
      </c>
      <c r="F27" s="92">
        <v>15889</v>
      </c>
      <c r="G27" s="282"/>
      <c r="H27" s="283"/>
      <c r="I27" s="85">
        <v>32.4</v>
      </c>
      <c r="J27" s="85">
        <v>23.76</v>
      </c>
      <c r="K27" s="92">
        <v>10170</v>
      </c>
      <c r="L27" s="282"/>
      <c r="M27" s="283"/>
      <c r="N27" s="85">
        <v>1.5623402163225173</v>
      </c>
      <c r="O27" s="282"/>
      <c r="P27" s="409"/>
      <c r="Q27" s="84"/>
      <c r="R27" s="84"/>
      <c r="S27" s="84"/>
      <c r="T27" s="84"/>
      <c r="U27" s="84"/>
      <c r="V27" s="84"/>
      <c r="W27" s="84"/>
      <c r="X27" s="84"/>
      <c r="Y27" s="84"/>
      <c r="Z27" s="84"/>
      <c r="AA27" s="84"/>
      <c r="AB27" s="84"/>
      <c r="AC27" s="84"/>
      <c r="AD27" s="84"/>
      <c r="AE27" s="84"/>
      <c r="AF27" s="84"/>
      <c r="AG27" s="84"/>
      <c r="AH27" s="84"/>
      <c r="AI27" s="84"/>
      <c r="AJ27" s="84"/>
    </row>
    <row r="28" spans="1:36" ht="12.75" customHeight="1" x14ac:dyDescent="0.2">
      <c r="A28" s="453">
        <f t="shared" si="0"/>
        <v>2008.07</v>
      </c>
      <c r="B28" s="142">
        <v>25</v>
      </c>
      <c r="C28" s="92">
        <v>30287</v>
      </c>
      <c r="D28" s="92">
        <v>12283</v>
      </c>
      <c r="E28" s="92">
        <v>68107</v>
      </c>
      <c r="F28" s="92">
        <v>21048</v>
      </c>
      <c r="G28" s="282"/>
      <c r="H28" s="283"/>
      <c r="I28" s="85">
        <v>40.56</v>
      </c>
      <c r="J28" s="85">
        <v>30.9</v>
      </c>
      <c r="K28" s="92">
        <v>12441</v>
      </c>
      <c r="L28" s="282"/>
      <c r="M28" s="283"/>
      <c r="N28" s="85">
        <v>1.691825415963347</v>
      </c>
      <c r="O28" s="282"/>
      <c r="P28" s="409"/>
      <c r="Q28" s="84"/>
      <c r="R28" s="84"/>
      <c r="S28" s="84"/>
      <c r="T28" s="84"/>
      <c r="U28" s="84"/>
      <c r="V28" s="84"/>
      <c r="W28" s="84"/>
      <c r="X28" s="84"/>
      <c r="Y28" s="84"/>
      <c r="Z28" s="84"/>
      <c r="AA28" s="84"/>
      <c r="AB28" s="84"/>
      <c r="AC28" s="84"/>
      <c r="AD28" s="84"/>
      <c r="AE28" s="84"/>
      <c r="AF28" s="84"/>
      <c r="AG28" s="84"/>
      <c r="AH28" s="84"/>
      <c r="AI28" s="84"/>
      <c r="AJ28" s="84"/>
    </row>
    <row r="29" spans="1:36" ht="12.75" customHeight="1" x14ac:dyDescent="0.2">
      <c r="A29" s="453">
        <f t="shared" si="0"/>
        <v>2008.08</v>
      </c>
      <c r="B29" s="142">
        <v>25</v>
      </c>
      <c r="C29" s="92">
        <v>30349</v>
      </c>
      <c r="D29" s="92">
        <v>13762</v>
      </c>
      <c r="E29" s="92">
        <v>68479</v>
      </c>
      <c r="F29" s="92">
        <v>23099</v>
      </c>
      <c r="G29" s="282"/>
      <c r="H29" s="283"/>
      <c r="I29" s="85">
        <v>45.35</v>
      </c>
      <c r="J29" s="85">
        <v>33.729999999999997</v>
      </c>
      <c r="K29" s="92">
        <v>14663</v>
      </c>
      <c r="L29" s="282"/>
      <c r="M29" s="283"/>
      <c r="N29" s="85">
        <v>1.5753256495942167</v>
      </c>
      <c r="O29" s="282"/>
      <c r="P29" s="409"/>
      <c r="Q29" s="84"/>
      <c r="R29" s="84"/>
      <c r="S29" s="84"/>
      <c r="T29" s="84"/>
      <c r="U29" s="84"/>
      <c r="V29" s="84"/>
      <c r="W29" s="84"/>
      <c r="X29" s="84"/>
      <c r="Y29" s="84"/>
      <c r="Z29" s="84"/>
      <c r="AA29" s="84"/>
      <c r="AB29" s="84"/>
      <c r="AC29" s="84"/>
      <c r="AD29" s="84"/>
      <c r="AE29" s="84"/>
      <c r="AF29" s="84"/>
      <c r="AG29" s="84"/>
      <c r="AH29" s="84"/>
      <c r="AI29" s="84"/>
      <c r="AJ29" s="84"/>
    </row>
    <row r="30" spans="1:36" ht="12.75" customHeight="1" x14ac:dyDescent="0.2">
      <c r="A30" s="453">
        <f t="shared" si="0"/>
        <v>2008.09</v>
      </c>
      <c r="B30" s="142">
        <v>25</v>
      </c>
      <c r="C30" s="92">
        <v>29370</v>
      </c>
      <c r="D30" s="92">
        <v>12956</v>
      </c>
      <c r="E30" s="92">
        <v>66270</v>
      </c>
      <c r="F30" s="92">
        <v>20734</v>
      </c>
      <c r="G30" s="282"/>
      <c r="H30" s="283"/>
      <c r="I30" s="85">
        <v>44.11</v>
      </c>
      <c r="J30" s="85">
        <v>31.29</v>
      </c>
      <c r="K30" s="92">
        <v>13186</v>
      </c>
      <c r="L30" s="282"/>
      <c r="M30" s="283"/>
      <c r="N30" s="85">
        <v>1.5724252995601395</v>
      </c>
      <c r="O30" s="282"/>
      <c r="P30" s="409"/>
      <c r="Q30" s="84"/>
      <c r="R30" s="84"/>
      <c r="S30" s="84"/>
      <c r="T30" s="84"/>
      <c r="U30" s="84"/>
      <c r="V30" s="84"/>
      <c r="W30" s="84"/>
      <c r="X30" s="84"/>
      <c r="Y30" s="84"/>
      <c r="Z30" s="84"/>
      <c r="AA30" s="84"/>
      <c r="AB30" s="84"/>
      <c r="AC30" s="84"/>
      <c r="AD30" s="84"/>
      <c r="AE30" s="84"/>
      <c r="AF30" s="84"/>
      <c r="AG30" s="84"/>
      <c r="AH30" s="84"/>
      <c r="AI30" s="84"/>
      <c r="AJ30" s="84"/>
    </row>
    <row r="31" spans="1:36" ht="12.75" customHeight="1" x14ac:dyDescent="0.2">
      <c r="A31" s="453">
        <f t="shared" si="0"/>
        <v>2008.1</v>
      </c>
      <c r="B31" s="142">
        <v>25</v>
      </c>
      <c r="C31" s="92">
        <v>31682</v>
      </c>
      <c r="D31" s="92">
        <v>15017</v>
      </c>
      <c r="E31" s="92">
        <v>68758</v>
      </c>
      <c r="F31" s="92">
        <v>25108</v>
      </c>
      <c r="G31" s="282"/>
      <c r="H31" s="283"/>
      <c r="I31" s="85">
        <v>47.4</v>
      </c>
      <c r="J31" s="85">
        <v>36.520000000000003</v>
      </c>
      <c r="K31" s="92">
        <v>16166</v>
      </c>
      <c r="L31" s="282"/>
      <c r="M31" s="283"/>
      <c r="N31" s="85">
        <v>1.5531362118025485</v>
      </c>
      <c r="O31" s="282"/>
      <c r="P31" s="409"/>
      <c r="Q31" s="84"/>
      <c r="R31" s="84"/>
      <c r="S31" s="84"/>
      <c r="T31" s="84"/>
      <c r="U31" s="84"/>
      <c r="V31" s="84"/>
      <c r="W31" s="84"/>
      <c r="X31" s="84"/>
      <c r="Y31" s="84"/>
      <c r="Z31" s="84"/>
      <c r="AA31" s="84"/>
      <c r="AB31" s="84"/>
      <c r="AC31" s="84"/>
      <c r="AD31" s="84"/>
      <c r="AE31" s="84"/>
      <c r="AF31" s="84"/>
      <c r="AG31" s="84"/>
      <c r="AH31" s="84"/>
      <c r="AI31" s="84"/>
      <c r="AJ31" s="84"/>
    </row>
    <row r="32" spans="1:36" ht="12.75" customHeight="1" x14ac:dyDescent="0.2">
      <c r="A32" s="453">
        <f t="shared" si="0"/>
        <v>2008.11</v>
      </c>
      <c r="B32" s="142">
        <v>25</v>
      </c>
      <c r="C32" s="92">
        <v>30180</v>
      </c>
      <c r="D32" s="92">
        <v>12156</v>
      </c>
      <c r="E32" s="92">
        <v>66720</v>
      </c>
      <c r="F32" s="92">
        <v>20265</v>
      </c>
      <c r="G32" s="282"/>
      <c r="H32" s="283"/>
      <c r="I32" s="85">
        <v>40.28</v>
      </c>
      <c r="J32" s="85">
        <v>30.37</v>
      </c>
      <c r="K32" s="92">
        <v>12484</v>
      </c>
      <c r="L32" s="282"/>
      <c r="M32" s="283"/>
      <c r="N32" s="85">
        <v>1.6232777955783402</v>
      </c>
      <c r="O32" s="282"/>
      <c r="P32" s="409"/>
      <c r="Q32" s="84"/>
      <c r="R32" s="84"/>
      <c r="S32" s="84"/>
      <c r="T32" s="84"/>
      <c r="U32" s="84"/>
      <c r="V32" s="84"/>
      <c r="W32" s="84"/>
      <c r="X32" s="84"/>
      <c r="Y32" s="84"/>
      <c r="Z32" s="84"/>
      <c r="AA32" s="84"/>
      <c r="AB32" s="84"/>
      <c r="AC32" s="84"/>
      <c r="AD32" s="84"/>
      <c r="AE32" s="84"/>
      <c r="AF32" s="84"/>
      <c r="AG32" s="84"/>
      <c r="AH32" s="84"/>
      <c r="AI32" s="84"/>
      <c r="AJ32" s="84"/>
    </row>
    <row r="33" spans="1:36" ht="12.75" customHeight="1" x14ac:dyDescent="0.2">
      <c r="A33" s="453">
        <f t="shared" si="0"/>
        <v>2008.12</v>
      </c>
      <c r="B33" s="142">
        <v>25</v>
      </c>
      <c r="C33" s="92">
        <v>31372</v>
      </c>
      <c r="D33" s="92">
        <v>8986</v>
      </c>
      <c r="E33" s="92">
        <v>69905</v>
      </c>
      <c r="F33" s="92">
        <v>15217</v>
      </c>
      <c r="G33" s="282"/>
      <c r="H33" s="283"/>
      <c r="I33" s="85">
        <v>28.64</v>
      </c>
      <c r="J33" s="85">
        <v>21.77</v>
      </c>
      <c r="K33" s="92">
        <v>9420</v>
      </c>
      <c r="L33" s="282"/>
      <c r="M33" s="283"/>
      <c r="N33" s="85">
        <v>1.6153927813163482</v>
      </c>
      <c r="O33" s="282"/>
      <c r="P33" s="409"/>
      <c r="Q33" s="84"/>
      <c r="R33" s="84"/>
      <c r="S33" s="84"/>
      <c r="T33" s="84"/>
      <c r="U33" s="84"/>
      <c r="V33" s="84"/>
      <c r="W33" s="84"/>
      <c r="X33" s="84"/>
      <c r="Y33" s="84"/>
      <c r="Z33" s="84"/>
      <c r="AA33" s="84"/>
      <c r="AB33" s="84"/>
      <c r="AC33" s="84"/>
      <c r="AD33" s="84"/>
      <c r="AE33" s="84"/>
      <c r="AF33" s="84"/>
      <c r="AG33" s="84"/>
      <c r="AH33" s="84"/>
      <c r="AI33" s="84"/>
      <c r="AJ33" s="84"/>
    </row>
    <row r="34" spans="1:36" ht="12.75" customHeight="1" x14ac:dyDescent="0.2">
      <c r="A34" s="453">
        <f t="shared" si="0"/>
        <v>2009.01</v>
      </c>
      <c r="B34" s="142">
        <v>24</v>
      </c>
      <c r="C34" s="92">
        <v>29815</v>
      </c>
      <c r="D34" s="92">
        <v>7508</v>
      </c>
      <c r="E34" s="92">
        <v>67630</v>
      </c>
      <c r="F34" s="92">
        <v>12602</v>
      </c>
      <c r="G34" s="282"/>
      <c r="H34" s="283"/>
      <c r="I34" s="144">
        <v>25.18</v>
      </c>
      <c r="J34" s="144">
        <v>18.63</v>
      </c>
      <c r="K34" s="92">
        <v>9217</v>
      </c>
      <c r="L34" s="282"/>
      <c r="M34" s="283"/>
      <c r="N34" s="144">
        <v>1.3672561571010089</v>
      </c>
      <c r="O34" s="282"/>
      <c r="P34" s="409"/>
      <c r="Q34" s="84"/>
      <c r="R34" s="84"/>
      <c r="S34" s="84"/>
      <c r="T34" s="84"/>
      <c r="U34" s="84"/>
      <c r="V34" s="84"/>
      <c r="W34" s="84"/>
      <c r="X34" s="84"/>
      <c r="Y34" s="84"/>
      <c r="Z34" s="84"/>
      <c r="AA34" s="84"/>
      <c r="AB34" s="84"/>
      <c r="AC34" s="84"/>
      <c r="AD34" s="84"/>
      <c r="AE34" s="84"/>
      <c r="AF34" s="84"/>
      <c r="AG34" s="84"/>
      <c r="AH34" s="84"/>
      <c r="AI34" s="84"/>
      <c r="AJ34" s="84"/>
    </row>
    <row r="35" spans="1:36" ht="12.75" customHeight="1" x14ac:dyDescent="0.2">
      <c r="A35" s="453">
        <f t="shared" si="0"/>
        <v>2009.02</v>
      </c>
      <c r="B35" s="142">
        <v>24</v>
      </c>
      <c r="C35" s="92">
        <v>27720</v>
      </c>
      <c r="D35" s="92">
        <v>9116</v>
      </c>
      <c r="E35" s="92">
        <v>61432</v>
      </c>
      <c r="F35" s="92">
        <v>14284</v>
      </c>
      <c r="G35" s="282"/>
      <c r="H35" s="283"/>
      <c r="I35" s="144">
        <v>32.89</v>
      </c>
      <c r="J35" s="144">
        <v>23.25</v>
      </c>
      <c r="K35" s="92">
        <v>10269</v>
      </c>
      <c r="L35" s="282"/>
      <c r="M35" s="283"/>
      <c r="N35" s="144">
        <v>1.3909825688966793</v>
      </c>
      <c r="O35" s="282"/>
      <c r="P35" s="409"/>
      <c r="Q35" s="84"/>
      <c r="R35" s="84"/>
      <c r="S35" s="84"/>
      <c r="T35" s="84"/>
      <c r="U35" s="84"/>
      <c r="V35" s="84"/>
      <c r="W35" s="84"/>
      <c r="X35" s="84"/>
      <c r="Y35" s="84"/>
      <c r="Z35" s="84"/>
      <c r="AA35" s="84"/>
      <c r="AB35" s="84"/>
      <c r="AC35" s="84"/>
      <c r="AD35" s="84"/>
      <c r="AE35" s="84"/>
      <c r="AF35" s="84"/>
      <c r="AG35" s="84"/>
      <c r="AH35" s="84"/>
      <c r="AI35" s="84"/>
      <c r="AJ35" s="84"/>
    </row>
    <row r="36" spans="1:36" ht="12.75" customHeight="1" x14ac:dyDescent="0.2">
      <c r="A36" s="453">
        <f t="shared" si="0"/>
        <v>2009.03</v>
      </c>
      <c r="B36" s="142">
        <v>24</v>
      </c>
      <c r="C36" s="92">
        <v>31341</v>
      </c>
      <c r="D36" s="92">
        <v>9967</v>
      </c>
      <c r="E36" s="92">
        <v>68789</v>
      </c>
      <c r="F36" s="92">
        <v>14359</v>
      </c>
      <c r="G36" s="282"/>
      <c r="H36" s="283"/>
      <c r="I36" s="144">
        <v>31.8</v>
      </c>
      <c r="J36" s="144">
        <v>20.87</v>
      </c>
      <c r="K36" s="92">
        <v>11503</v>
      </c>
      <c r="L36" s="282"/>
      <c r="M36" s="283"/>
      <c r="N36" s="144">
        <v>1.248283056593932</v>
      </c>
      <c r="O36" s="282"/>
      <c r="P36" s="409"/>
      <c r="Q36" s="84"/>
      <c r="R36" s="84"/>
      <c r="S36" s="84"/>
      <c r="T36" s="84"/>
      <c r="U36" s="84"/>
      <c r="V36" s="84"/>
      <c r="W36" s="84"/>
      <c r="X36" s="84"/>
      <c r="Y36" s="84"/>
      <c r="Z36" s="84"/>
      <c r="AA36" s="84"/>
      <c r="AB36" s="84"/>
      <c r="AC36" s="84"/>
      <c r="AD36" s="84"/>
      <c r="AE36" s="84"/>
      <c r="AF36" s="84"/>
      <c r="AG36" s="84"/>
      <c r="AH36" s="84"/>
      <c r="AI36" s="84"/>
      <c r="AJ36" s="84"/>
    </row>
    <row r="37" spans="1:36" ht="12.75" customHeight="1" x14ac:dyDescent="0.2">
      <c r="A37" s="453">
        <f t="shared" si="0"/>
        <v>2009.04</v>
      </c>
      <c r="B37" s="142">
        <v>24</v>
      </c>
      <c r="C37" s="92">
        <v>29700</v>
      </c>
      <c r="D37" s="92">
        <v>9741</v>
      </c>
      <c r="E37" s="92">
        <v>64950</v>
      </c>
      <c r="F37" s="92">
        <v>14470</v>
      </c>
      <c r="G37" s="282"/>
      <c r="H37" s="283"/>
      <c r="I37" s="144">
        <v>32.799999999999997</v>
      </c>
      <c r="J37" s="144">
        <v>22.28</v>
      </c>
      <c r="K37" s="92">
        <v>11328</v>
      </c>
      <c r="L37" s="282"/>
      <c r="M37" s="283"/>
      <c r="N37" s="144">
        <v>1.2773658192090396</v>
      </c>
      <c r="O37" s="282"/>
      <c r="P37" s="409"/>
      <c r="Q37" s="84"/>
      <c r="R37" s="84"/>
      <c r="S37" s="84"/>
      <c r="T37" s="84"/>
      <c r="U37" s="84"/>
      <c r="V37" s="84"/>
      <c r="W37" s="84"/>
      <c r="X37" s="84"/>
      <c r="Y37" s="84"/>
      <c r="Z37" s="84"/>
      <c r="AA37" s="84"/>
      <c r="AB37" s="84"/>
      <c r="AC37" s="84"/>
      <c r="AD37" s="84"/>
      <c r="AE37" s="84"/>
      <c r="AF37" s="84"/>
      <c r="AG37" s="84"/>
      <c r="AH37" s="84"/>
      <c r="AI37" s="84"/>
      <c r="AJ37" s="84"/>
    </row>
    <row r="38" spans="1:36" ht="12.75" customHeight="1" x14ac:dyDescent="0.2">
      <c r="A38" s="453">
        <f t="shared" si="0"/>
        <v>2009.05</v>
      </c>
      <c r="B38" s="142">
        <v>24</v>
      </c>
      <c r="C38" s="92">
        <v>30442</v>
      </c>
      <c r="D38" s="92">
        <v>10885</v>
      </c>
      <c r="E38" s="92">
        <v>67828</v>
      </c>
      <c r="F38" s="92">
        <v>16974</v>
      </c>
      <c r="G38" s="282"/>
      <c r="H38" s="283"/>
      <c r="I38" s="144">
        <v>35.76</v>
      </c>
      <c r="J38" s="144">
        <v>25.03</v>
      </c>
      <c r="K38" s="92">
        <v>12953</v>
      </c>
      <c r="L38" s="282"/>
      <c r="M38" s="283"/>
      <c r="N38" s="144">
        <v>1.3104300162124605</v>
      </c>
      <c r="O38" s="282"/>
      <c r="P38" s="409"/>
      <c r="Q38" s="84"/>
      <c r="R38" s="84"/>
      <c r="S38" s="84"/>
      <c r="T38" s="84"/>
      <c r="U38" s="84"/>
      <c r="V38" s="84"/>
      <c r="W38" s="84"/>
      <c r="X38" s="84"/>
      <c r="Y38" s="84"/>
      <c r="Z38" s="84"/>
      <c r="AA38" s="84"/>
      <c r="AB38" s="84"/>
      <c r="AC38" s="84"/>
      <c r="AD38" s="84"/>
      <c r="AE38" s="84"/>
      <c r="AF38" s="84"/>
      <c r="AG38" s="84"/>
      <c r="AH38" s="84"/>
      <c r="AI38" s="84"/>
      <c r="AJ38" s="84"/>
    </row>
    <row r="39" spans="1:36" ht="12.75" customHeight="1" x14ac:dyDescent="0.2">
      <c r="A39" s="453">
        <f t="shared" si="0"/>
        <v>2009.06</v>
      </c>
      <c r="B39" s="142">
        <v>24</v>
      </c>
      <c r="C39" s="92">
        <v>29250</v>
      </c>
      <c r="D39" s="92">
        <v>10548</v>
      </c>
      <c r="E39" s="92">
        <v>65130</v>
      </c>
      <c r="F39" s="92">
        <v>15304</v>
      </c>
      <c r="G39" s="282"/>
      <c r="H39" s="283"/>
      <c r="I39" s="144">
        <v>36.06</v>
      </c>
      <c r="J39" s="144">
        <v>23.5</v>
      </c>
      <c r="K39" s="92">
        <v>12078</v>
      </c>
      <c r="L39" s="282"/>
      <c r="M39" s="283"/>
      <c r="N39" s="144">
        <v>1.267097201523431</v>
      </c>
      <c r="O39" s="282"/>
      <c r="P39" s="409"/>
      <c r="Q39" s="84"/>
      <c r="R39" s="84"/>
      <c r="S39" s="84"/>
      <c r="T39" s="84"/>
      <c r="U39" s="84"/>
      <c r="V39" s="84"/>
      <c r="W39" s="84"/>
      <c r="X39" s="84"/>
      <c r="Y39" s="84"/>
      <c r="Z39" s="84"/>
      <c r="AA39" s="84"/>
      <c r="AB39" s="84"/>
      <c r="AC39" s="84"/>
      <c r="AD39" s="84"/>
      <c r="AE39" s="84"/>
      <c r="AF39" s="84"/>
      <c r="AG39" s="84"/>
      <c r="AH39" s="84"/>
      <c r="AI39" s="84"/>
      <c r="AJ39" s="84"/>
    </row>
    <row r="40" spans="1:36" ht="12.75" customHeight="1" x14ac:dyDescent="0.2">
      <c r="A40" s="453">
        <f t="shared" si="0"/>
        <v>2009.07</v>
      </c>
      <c r="B40" s="142">
        <v>24</v>
      </c>
      <c r="C40" s="92">
        <v>30442</v>
      </c>
      <c r="D40" s="92">
        <v>8290</v>
      </c>
      <c r="E40" s="92">
        <v>67828</v>
      </c>
      <c r="F40" s="92">
        <v>12422</v>
      </c>
      <c r="G40" s="282"/>
      <c r="H40" s="283"/>
      <c r="I40" s="144">
        <v>27.23</v>
      </c>
      <c r="J40" s="144">
        <v>18.309999999999999</v>
      </c>
      <c r="K40" s="92">
        <v>9819</v>
      </c>
      <c r="L40" s="282"/>
      <c r="M40" s="283"/>
      <c r="N40" s="144">
        <v>1.2650982788471332</v>
      </c>
      <c r="O40" s="282"/>
      <c r="P40" s="409"/>
      <c r="Q40" s="84"/>
      <c r="R40" s="84"/>
      <c r="S40" s="84"/>
      <c r="T40" s="84"/>
      <c r="U40" s="84"/>
      <c r="V40" s="84"/>
      <c r="W40" s="84"/>
      <c r="X40" s="84"/>
      <c r="Y40" s="84"/>
      <c r="Z40" s="84"/>
      <c r="AA40" s="84"/>
      <c r="AB40" s="84"/>
      <c r="AC40" s="84"/>
      <c r="AD40" s="84"/>
      <c r="AE40" s="84"/>
      <c r="AF40" s="84"/>
      <c r="AG40" s="84"/>
      <c r="AH40" s="84"/>
      <c r="AI40" s="84"/>
      <c r="AJ40" s="84"/>
    </row>
    <row r="41" spans="1:36" ht="12.75" customHeight="1" x14ac:dyDescent="0.2">
      <c r="A41" s="453">
        <f t="shared" si="0"/>
        <v>2009.08</v>
      </c>
      <c r="B41" s="142">
        <v>24</v>
      </c>
      <c r="C41" s="92">
        <v>31155</v>
      </c>
      <c r="D41" s="92">
        <v>10858</v>
      </c>
      <c r="E41" s="92">
        <v>67890</v>
      </c>
      <c r="F41" s="92">
        <v>16441</v>
      </c>
      <c r="G41" s="282"/>
      <c r="H41" s="283"/>
      <c r="I41" s="144">
        <v>34.85</v>
      </c>
      <c r="J41" s="144">
        <v>24.22</v>
      </c>
      <c r="K41" s="92">
        <v>12862</v>
      </c>
      <c r="L41" s="282"/>
      <c r="M41" s="283"/>
      <c r="N41" s="144">
        <v>1.2782615456383144</v>
      </c>
      <c r="O41" s="282"/>
      <c r="P41" s="409"/>
      <c r="Q41" s="84"/>
      <c r="R41" s="84"/>
      <c r="S41" s="84"/>
      <c r="T41" s="84"/>
      <c r="U41" s="84"/>
      <c r="V41" s="84"/>
      <c r="W41" s="84"/>
      <c r="X41" s="84"/>
      <c r="Y41" s="84"/>
      <c r="Z41" s="84"/>
      <c r="AA41" s="84"/>
      <c r="AB41" s="84"/>
      <c r="AC41" s="84"/>
      <c r="AD41" s="84"/>
      <c r="AE41" s="84"/>
      <c r="AF41" s="84"/>
      <c r="AG41" s="84"/>
      <c r="AH41" s="84"/>
      <c r="AI41" s="84"/>
      <c r="AJ41" s="84"/>
    </row>
    <row r="42" spans="1:36" ht="12.75" customHeight="1" x14ac:dyDescent="0.2">
      <c r="A42" s="453">
        <f t="shared" si="0"/>
        <v>2009.09</v>
      </c>
      <c r="B42" s="142">
        <v>24</v>
      </c>
      <c r="C42" s="92">
        <v>28590</v>
      </c>
      <c r="D42" s="92">
        <v>10344</v>
      </c>
      <c r="E42" s="92">
        <v>66000</v>
      </c>
      <c r="F42" s="92">
        <v>14944</v>
      </c>
      <c r="G42" s="282"/>
      <c r="H42" s="283"/>
      <c r="I42" s="144">
        <v>36.18</v>
      </c>
      <c r="J42" s="144">
        <v>22.64</v>
      </c>
      <c r="K42" s="92">
        <v>12061</v>
      </c>
      <c r="L42" s="282"/>
      <c r="M42" s="283"/>
      <c r="N42" s="144">
        <v>1.2390349058950336</v>
      </c>
      <c r="O42" s="282"/>
      <c r="P42" s="409"/>
      <c r="Q42" s="84"/>
      <c r="R42" s="84"/>
      <c r="S42" s="84"/>
      <c r="T42" s="84"/>
      <c r="U42" s="84"/>
      <c r="V42" s="84"/>
      <c r="W42" s="84"/>
      <c r="X42" s="84"/>
      <c r="Y42" s="84"/>
      <c r="Z42" s="84"/>
      <c r="AA42" s="84"/>
      <c r="AB42" s="84"/>
      <c r="AC42" s="84"/>
      <c r="AD42" s="84"/>
      <c r="AE42" s="84"/>
      <c r="AF42" s="84"/>
      <c r="AG42" s="84"/>
      <c r="AH42" s="84"/>
      <c r="AI42" s="84"/>
      <c r="AJ42" s="84"/>
    </row>
    <row r="43" spans="1:36" ht="12.75" customHeight="1" x14ac:dyDescent="0.2">
      <c r="A43" s="453">
        <f t="shared" si="0"/>
        <v>2009.1</v>
      </c>
      <c r="B43" s="142">
        <v>24</v>
      </c>
      <c r="C43" s="92">
        <v>30535</v>
      </c>
      <c r="D43" s="92">
        <v>13552</v>
      </c>
      <c r="E43" s="92">
        <v>68479</v>
      </c>
      <c r="F43" s="92">
        <v>21394</v>
      </c>
      <c r="G43" s="282"/>
      <c r="H43" s="283"/>
      <c r="I43" s="144">
        <v>44.38</v>
      </c>
      <c r="J43" s="144">
        <v>31.24</v>
      </c>
      <c r="K43" s="92">
        <v>15994</v>
      </c>
      <c r="L43" s="282"/>
      <c r="M43" s="283"/>
      <c r="N43" s="144">
        <v>1.3376266099787419</v>
      </c>
      <c r="O43" s="282"/>
      <c r="P43" s="409"/>
      <c r="Q43" s="84"/>
      <c r="R43" s="84"/>
      <c r="S43" s="84"/>
      <c r="T43" s="84"/>
      <c r="U43" s="84"/>
      <c r="V43" s="84"/>
      <c r="W43" s="84"/>
      <c r="X43" s="84"/>
      <c r="Y43" s="84"/>
      <c r="Z43" s="84"/>
      <c r="AA43" s="84"/>
      <c r="AB43" s="84"/>
      <c r="AC43" s="84"/>
      <c r="AD43" s="84"/>
      <c r="AE43" s="84"/>
      <c r="AF43" s="84"/>
      <c r="AG43" s="84"/>
      <c r="AH43" s="84"/>
      <c r="AI43" s="84"/>
      <c r="AJ43" s="84"/>
    </row>
    <row r="44" spans="1:36" ht="12.75" customHeight="1" x14ac:dyDescent="0.2">
      <c r="A44" s="453">
        <f t="shared" si="0"/>
        <v>2009.11</v>
      </c>
      <c r="B44" s="142">
        <v>24</v>
      </c>
      <c r="C44" s="92">
        <v>29970</v>
      </c>
      <c r="D44" s="92">
        <v>11539</v>
      </c>
      <c r="E44" s="92">
        <v>67470</v>
      </c>
      <c r="F44" s="92">
        <v>17457</v>
      </c>
      <c r="G44" s="282"/>
      <c r="H44" s="283"/>
      <c r="I44" s="144">
        <v>38.5</v>
      </c>
      <c r="J44" s="144">
        <v>25.87</v>
      </c>
      <c r="K44" s="92">
        <v>13624</v>
      </c>
      <c r="L44" s="282"/>
      <c r="M44" s="283"/>
      <c r="N44" s="144">
        <v>1.2813417498532003</v>
      </c>
      <c r="O44" s="282"/>
      <c r="P44" s="409"/>
      <c r="Q44" s="84"/>
      <c r="R44" s="84"/>
      <c r="S44" s="84"/>
      <c r="T44" s="84"/>
      <c r="U44" s="84"/>
      <c r="V44" s="84"/>
      <c r="W44" s="84"/>
      <c r="X44" s="84"/>
      <c r="Y44" s="84"/>
      <c r="Z44" s="84"/>
      <c r="AA44" s="84"/>
      <c r="AB44" s="84"/>
      <c r="AC44" s="84"/>
      <c r="AD44" s="84"/>
      <c r="AE44" s="84"/>
      <c r="AF44" s="84"/>
      <c r="AG44" s="84"/>
      <c r="AH44" s="84"/>
      <c r="AI44" s="84"/>
      <c r="AJ44" s="84"/>
    </row>
    <row r="45" spans="1:36" ht="12.75" customHeight="1" x14ac:dyDescent="0.2">
      <c r="A45" s="453">
        <f t="shared" si="0"/>
        <v>2009.12</v>
      </c>
      <c r="B45" s="142">
        <v>24</v>
      </c>
      <c r="C45" s="92">
        <v>29217</v>
      </c>
      <c r="D45" s="92">
        <v>7722</v>
      </c>
      <c r="E45" s="92">
        <v>67340</v>
      </c>
      <c r="F45" s="92">
        <v>11965</v>
      </c>
      <c r="G45" s="282"/>
      <c r="H45" s="283"/>
      <c r="I45" s="144">
        <v>26.43</v>
      </c>
      <c r="J45" s="144">
        <v>17.77</v>
      </c>
      <c r="K45" s="92">
        <v>9214</v>
      </c>
      <c r="L45" s="282"/>
      <c r="M45" s="283"/>
      <c r="N45" s="144">
        <v>1.2985673974386802</v>
      </c>
      <c r="O45" s="282"/>
      <c r="P45" s="409"/>
      <c r="Q45" s="84"/>
      <c r="R45" s="84"/>
      <c r="S45" s="84"/>
      <c r="T45" s="84"/>
      <c r="U45" s="84"/>
      <c r="V45" s="84"/>
      <c r="W45" s="84"/>
      <c r="X45" s="84"/>
      <c r="Y45" s="84"/>
      <c r="Z45" s="84"/>
      <c r="AA45" s="84"/>
      <c r="AB45" s="84"/>
      <c r="AC45" s="84"/>
      <c r="AD45" s="84"/>
      <c r="AE45" s="84"/>
      <c r="AF45" s="84"/>
      <c r="AG45" s="84"/>
      <c r="AH45" s="84"/>
      <c r="AI45" s="84"/>
      <c r="AJ45" s="84"/>
    </row>
    <row r="46" spans="1:36" ht="12.75" customHeight="1" x14ac:dyDescent="0.2">
      <c r="A46" s="453">
        <f t="shared" si="0"/>
        <v>2010.01</v>
      </c>
      <c r="B46" s="142">
        <v>22</v>
      </c>
      <c r="C46" s="92">
        <v>29425</v>
      </c>
      <c r="D46" s="92">
        <v>6863</v>
      </c>
      <c r="E46" s="92">
        <v>64667</v>
      </c>
      <c r="F46" s="92">
        <v>11110</v>
      </c>
      <c r="G46" s="282"/>
      <c r="H46" s="283"/>
      <c r="I46" s="144">
        <v>23.32</v>
      </c>
      <c r="J46" s="144">
        <v>17.18</v>
      </c>
      <c r="K46" s="92">
        <v>8747</v>
      </c>
      <c r="L46" s="282"/>
      <c r="M46" s="283"/>
      <c r="N46" s="144">
        <v>1.2701497656339316</v>
      </c>
      <c r="O46" s="282"/>
      <c r="P46" s="409"/>
      <c r="Q46" s="84"/>
      <c r="R46" s="84"/>
      <c r="S46" s="84"/>
      <c r="T46" s="84"/>
      <c r="U46" s="84"/>
      <c r="V46" s="84"/>
      <c r="W46" s="84"/>
      <c r="X46" s="84"/>
      <c r="Y46" s="84"/>
      <c r="Z46" s="84"/>
      <c r="AA46" s="84"/>
      <c r="AB46" s="84"/>
      <c r="AC46" s="84"/>
      <c r="AD46" s="84"/>
      <c r="AE46" s="84"/>
      <c r="AF46" s="84"/>
      <c r="AG46" s="84"/>
      <c r="AH46" s="84"/>
      <c r="AI46" s="84"/>
      <c r="AJ46" s="84"/>
    </row>
    <row r="47" spans="1:36" ht="12.75" customHeight="1" x14ac:dyDescent="0.2">
      <c r="A47" s="453">
        <f t="shared" si="0"/>
        <v>2010.02</v>
      </c>
      <c r="B47" s="142">
        <v>23</v>
      </c>
      <c r="C47" s="92">
        <v>27468</v>
      </c>
      <c r="D47" s="92">
        <v>7002</v>
      </c>
      <c r="E47" s="92">
        <v>61404</v>
      </c>
      <c r="F47" s="92">
        <v>11060</v>
      </c>
      <c r="G47" s="282"/>
      <c r="H47" s="283"/>
      <c r="I47" s="144">
        <v>25.49</v>
      </c>
      <c r="J47" s="144">
        <v>18.010000000000002</v>
      </c>
      <c r="K47" s="92">
        <v>8370</v>
      </c>
      <c r="L47" s="282"/>
      <c r="M47" s="283"/>
      <c r="N47" s="144">
        <v>1.3213859020310634</v>
      </c>
      <c r="O47" s="282"/>
      <c r="P47" s="409"/>
      <c r="Q47" s="84"/>
      <c r="R47" s="84"/>
      <c r="S47" s="84"/>
      <c r="T47" s="84"/>
      <c r="U47" s="84"/>
      <c r="V47" s="84"/>
      <c r="W47" s="84"/>
      <c r="X47" s="84"/>
      <c r="Y47" s="84"/>
      <c r="Z47" s="84"/>
      <c r="AA47" s="84"/>
      <c r="AB47" s="84"/>
      <c r="AC47" s="84"/>
      <c r="AD47" s="84"/>
      <c r="AE47" s="84"/>
      <c r="AF47" s="84"/>
      <c r="AG47" s="84"/>
      <c r="AH47" s="84"/>
      <c r="AI47" s="84"/>
      <c r="AJ47" s="84"/>
    </row>
    <row r="48" spans="1:36" ht="12.75" customHeight="1" x14ac:dyDescent="0.2">
      <c r="A48" s="453">
        <f t="shared" si="0"/>
        <v>2010.03</v>
      </c>
      <c r="B48" s="142">
        <v>23</v>
      </c>
      <c r="C48" s="92">
        <v>29977</v>
      </c>
      <c r="D48" s="92">
        <v>7367</v>
      </c>
      <c r="E48" s="92">
        <v>68634</v>
      </c>
      <c r="F48" s="92">
        <v>10949</v>
      </c>
      <c r="G48" s="282"/>
      <c r="H48" s="283"/>
      <c r="I48" s="144">
        <v>24.58</v>
      </c>
      <c r="J48" s="144">
        <v>15.95</v>
      </c>
      <c r="K48" s="92">
        <v>8341</v>
      </c>
      <c r="L48" s="282"/>
      <c r="M48" s="283"/>
      <c r="N48" s="144">
        <v>1.3126723414458699</v>
      </c>
      <c r="O48" s="282"/>
      <c r="P48" s="409"/>
      <c r="Q48" s="84"/>
      <c r="R48" s="84"/>
      <c r="S48" s="84"/>
      <c r="T48" s="84"/>
      <c r="U48" s="84"/>
      <c r="V48" s="84"/>
      <c r="W48" s="84"/>
      <c r="X48" s="84"/>
      <c r="Y48" s="84"/>
      <c r="Z48" s="84"/>
      <c r="AA48" s="84"/>
      <c r="AB48" s="84"/>
      <c r="AC48" s="84"/>
      <c r="AD48" s="84"/>
      <c r="AE48" s="84"/>
      <c r="AF48" s="84"/>
      <c r="AG48" s="84"/>
      <c r="AH48" s="84"/>
      <c r="AI48" s="84"/>
      <c r="AJ48" s="84"/>
    </row>
    <row r="49" spans="1:36" ht="12.75" customHeight="1" x14ac:dyDescent="0.2">
      <c r="A49" s="453">
        <f t="shared" si="0"/>
        <v>2010.04</v>
      </c>
      <c r="B49" s="142">
        <v>23</v>
      </c>
      <c r="C49" s="92">
        <v>29370</v>
      </c>
      <c r="D49" s="92">
        <v>8326</v>
      </c>
      <c r="E49" s="92">
        <v>66030</v>
      </c>
      <c r="F49" s="92">
        <v>12720</v>
      </c>
      <c r="G49" s="282"/>
      <c r="H49" s="283"/>
      <c r="I49" s="144">
        <v>28.35</v>
      </c>
      <c r="J49" s="144">
        <v>19.260000000000002</v>
      </c>
      <c r="K49" s="92">
        <v>9769</v>
      </c>
      <c r="L49" s="282"/>
      <c r="M49" s="283"/>
      <c r="N49" s="144">
        <v>1.3020780018425633</v>
      </c>
      <c r="O49" s="282"/>
      <c r="P49" s="409"/>
      <c r="Q49" s="84"/>
      <c r="R49" s="84"/>
      <c r="S49" s="84"/>
      <c r="T49" s="84"/>
      <c r="U49" s="84"/>
      <c r="V49" s="84"/>
      <c r="W49" s="84"/>
      <c r="X49" s="84"/>
      <c r="Y49" s="84"/>
      <c r="Z49" s="84"/>
      <c r="AA49" s="84"/>
      <c r="AB49" s="84"/>
      <c r="AC49" s="84"/>
      <c r="AD49" s="84"/>
      <c r="AE49" s="84"/>
      <c r="AF49" s="84"/>
      <c r="AG49" s="84"/>
      <c r="AH49" s="84"/>
      <c r="AI49" s="84"/>
      <c r="AJ49" s="84"/>
    </row>
    <row r="50" spans="1:36" ht="12.75" customHeight="1" x14ac:dyDescent="0.2">
      <c r="A50" s="453">
        <f t="shared" si="0"/>
        <v>2010.05</v>
      </c>
      <c r="B50" s="142">
        <v>23</v>
      </c>
      <c r="C50" s="92">
        <v>30473</v>
      </c>
      <c r="D50" s="92">
        <v>9236</v>
      </c>
      <c r="E50" s="92">
        <v>68169</v>
      </c>
      <c r="F50" s="92">
        <v>14178</v>
      </c>
      <c r="G50" s="282"/>
      <c r="H50" s="283"/>
      <c r="I50" s="144">
        <v>30.31</v>
      </c>
      <c r="J50" s="144">
        <v>20.8</v>
      </c>
      <c r="K50" s="92">
        <v>10779</v>
      </c>
      <c r="L50" s="282"/>
      <c r="M50" s="283"/>
      <c r="N50" s="144">
        <v>1.3153353743389924</v>
      </c>
      <c r="O50" s="282"/>
      <c r="P50" s="409"/>
      <c r="Q50" s="84"/>
      <c r="R50" s="84"/>
      <c r="S50" s="84"/>
      <c r="T50" s="84"/>
      <c r="U50" s="84"/>
      <c r="V50" s="84"/>
      <c r="W50" s="84"/>
      <c r="X50" s="84"/>
      <c r="Y50" s="84"/>
      <c r="Z50" s="84"/>
      <c r="AA50" s="84"/>
      <c r="AB50" s="84"/>
      <c r="AC50" s="84"/>
      <c r="AD50" s="84"/>
      <c r="AE50" s="84"/>
      <c r="AF50" s="84"/>
      <c r="AG50" s="84"/>
      <c r="AH50" s="84"/>
      <c r="AI50" s="84"/>
      <c r="AJ50" s="84"/>
    </row>
    <row r="51" spans="1:36" ht="12.75" customHeight="1" x14ac:dyDescent="0.2">
      <c r="A51" s="453">
        <f t="shared" si="0"/>
        <v>2010.06</v>
      </c>
      <c r="B51" s="142">
        <v>23</v>
      </c>
      <c r="C51" s="92">
        <v>29430</v>
      </c>
      <c r="D51" s="92">
        <v>8702</v>
      </c>
      <c r="E51" s="92">
        <v>65790</v>
      </c>
      <c r="F51" s="92">
        <v>13549</v>
      </c>
      <c r="G51" s="282"/>
      <c r="H51" s="283"/>
      <c r="I51" s="144">
        <v>29.57</v>
      </c>
      <c r="J51" s="144">
        <v>20.59</v>
      </c>
      <c r="K51" s="92">
        <v>9542</v>
      </c>
      <c r="L51" s="282"/>
      <c r="M51" s="283"/>
      <c r="N51" s="144">
        <v>1.419932928107315</v>
      </c>
      <c r="O51" s="282"/>
      <c r="P51" s="409"/>
      <c r="Q51" s="84"/>
      <c r="R51" s="84"/>
      <c r="S51" s="84"/>
      <c r="T51" s="84"/>
      <c r="U51" s="84"/>
      <c r="V51" s="84"/>
      <c r="W51" s="84"/>
      <c r="X51" s="84"/>
      <c r="Y51" s="84"/>
      <c r="Z51" s="84"/>
      <c r="AA51" s="84"/>
      <c r="AB51" s="84"/>
      <c r="AC51" s="84"/>
      <c r="AD51" s="84"/>
      <c r="AE51" s="84"/>
      <c r="AF51" s="84"/>
      <c r="AG51" s="84"/>
      <c r="AH51" s="84"/>
      <c r="AI51" s="84"/>
      <c r="AJ51" s="84"/>
    </row>
    <row r="52" spans="1:36" ht="12.75" customHeight="1" x14ac:dyDescent="0.2">
      <c r="A52" s="453">
        <f t="shared" si="0"/>
        <v>2010.07</v>
      </c>
      <c r="B52" s="142">
        <v>23</v>
      </c>
      <c r="C52" s="92">
        <v>30411</v>
      </c>
      <c r="D52" s="92">
        <v>9373</v>
      </c>
      <c r="E52" s="92">
        <v>67983</v>
      </c>
      <c r="F52" s="92">
        <v>16021</v>
      </c>
      <c r="G52" s="282"/>
      <c r="H52" s="283"/>
      <c r="I52" s="144">
        <v>30.82</v>
      </c>
      <c r="J52" s="144">
        <v>23.57</v>
      </c>
      <c r="K52" s="92">
        <v>10706</v>
      </c>
      <c r="L52" s="282"/>
      <c r="M52" s="283"/>
      <c r="N52" s="144">
        <v>1.4964505884550718</v>
      </c>
      <c r="O52" s="282"/>
      <c r="P52" s="409"/>
      <c r="Q52" s="84"/>
      <c r="R52" s="84"/>
      <c r="S52" s="84"/>
      <c r="T52" s="84"/>
      <c r="U52" s="84"/>
      <c r="V52" s="84"/>
      <c r="W52" s="84"/>
      <c r="X52" s="84"/>
      <c r="Y52" s="84"/>
      <c r="Z52" s="84"/>
      <c r="AA52" s="84"/>
      <c r="AB52" s="84"/>
      <c r="AC52" s="84"/>
      <c r="AD52" s="84"/>
      <c r="AE52" s="84"/>
      <c r="AF52" s="84"/>
      <c r="AG52" s="84"/>
      <c r="AH52" s="84"/>
      <c r="AI52" s="84"/>
      <c r="AJ52" s="84"/>
    </row>
    <row r="53" spans="1:36" ht="12.75" customHeight="1" x14ac:dyDescent="0.2">
      <c r="A53" s="453">
        <f t="shared" si="0"/>
        <v>2010.08</v>
      </c>
      <c r="B53" s="142">
        <v>23</v>
      </c>
      <c r="C53" s="92">
        <v>29636</v>
      </c>
      <c r="D53" s="92">
        <v>9185</v>
      </c>
      <c r="E53" s="92">
        <v>68851</v>
      </c>
      <c r="F53" s="92">
        <v>14389</v>
      </c>
      <c r="G53" s="282"/>
      <c r="H53" s="283"/>
      <c r="I53" s="144">
        <v>30.99</v>
      </c>
      <c r="J53" s="144">
        <v>20.9</v>
      </c>
      <c r="K53" s="92">
        <v>10623</v>
      </c>
      <c r="L53" s="282"/>
      <c r="M53" s="283"/>
      <c r="N53" s="144">
        <v>1.3545137908312153</v>
      </c>
      <c r="O53" s="282"/>
      <c r="P53" s="409"/>
      <c r="Q53" s="84"/>
      <c r="R53" s="84"/>
      <c r="S53" s="84"/>
      <c r="T53" s="84"/>
      <c r="U53" s="84"/>
      <c r="V53" s="84"/>
      <c r="W53" s="84"/>
      <c r="X53" s="84"/>
      <c r="Y53" s="84"/>
      <c r="Z53" s="84"/>
      <c r="AA53" s="84"/>
      <c r="AB53" s="84"/>
      <c r="AC53" s="84"/>
      <c r="AD53" s="84"/>
      <c r="AE53" s="84"/>
      <c r="AF53" s="84"/>
      <c r="AG53" s="84"/>
      <c r="AH53" s="84"/>
      <c r="AI53" s="84"/>
      <c r="AJ53" s="84"/>
    </row>
    <row r="54" spans="1:36" ht="12.75" customHeight="1" x14ac:dyDescent="0.2">
      <c r="A54" s="453">
        <f t="shared" si="0"/>
        <v>2010.09</v>
      </c>
      <c r="B54" s="142">
        <v>23</v>
      </c>
      <c r="C54" s="92">
        <v>28920</v>
      </c>
      <c r="D54" s="92">
        <v>9997</v>
      </c>
      <c r="E54" s="92">
        <v>64830</v>
      </c>
      <c r="F54" s="92">
        <v>16123</v>
      </c>
      <c r="G54" s="282"/>
      <c r="H54" s="283"/>
      <c r="I54" s="144">
        <v>34.57</v>
      </c>
      <c r="J54" s="144">
        <v>24.87</v>
      </c>
      <c r="K54" s="92">
        <v>11461</v>
      </c>
      <c r="L54" s="282"/>
      <c r="M54" s="283"/>
      <c r="N54" s="144">
        <v>1.4067707878893638</v>
      </c>
      <c r="O54" s="282"/>
      <c r="P54" s="409"/>
      <c r="Q54" s="84"/>
      <c r="R54" s="84"/>
      <c r="S54" s="84"/>
      <c r="T54" s="84"/>
      <c r="U54" s="84"/>
      <c r="V54" s="84"/>
      <c r="W54" s="84"/>
      <c r="X54" s="84"/>
      <c r="Y54" s="84"/>
      <c r="Z54" s="84"/>
      <c r="AA54" s="84"/>
      <c r="AB54" s="84"/>
      <c r="AC54" s="84"/>
      <c r="AD54" s="84"/>
      <c r="AE54" s="84"/>
      <c r="AF54" s="84"/>
      <c r="AG54" s="84"/>
      <c r="AH54" s="84"/>
      <c r="AI54" s="84"/>
      <c r="AJ54" s="84"/>
    </row>
    <row r="55" spans="1:36" ht="12.75" customHeight="1" x14ac:dyDescent="0.2">
      <c r="A55" s="453">
        <f t="shared" si="0"/>
        <v>2010.1</v>
      </c>
      <c r="B55" s="142">
        <v>23</v>
      </c>
      <c r="C55" s="92">
        <v>30628</v>
      </c>
      <c r="D55" s="92">
        <v>10426</v>
      </c>
      <c r="E55" s="92">
        <v>68076</v>
      </c>
      <c r="F55" s="92">
        <v>17548</v>
      </c>
      <c r="G55" s="282"/>
      <c r="H55" s="283"/>
      <c r="I55" s="144">
        <v>34.04</v>
      </c>
      <c r="J55" s="144">
        <v>25.78</v>
      </c>
      <c r="K55" s="92">
        <v>12626</v>
      </c>
      <c r="L55" s="282"/>
      <c r="M55" s="283"/>
      <c r="N55" s="144">
        <v>1.3898305084745763</v>
      </c>
      <c r="O55" s="282"/>
      <c r="P55" s="409"/>
      <c r="Q55" s="84"/>
      <c r="R55" s="84"/>
      <c r="S55" s="84"/>
      <c r="T55" s="84"/>
      <c r="U55" s="84"/>
      <c r="V55" s="84"/>
      <c r="W55" s="84"/>
      <c r="X55" s="84"/>
      <c r="Y55" s="84"/>
      <c r="Z55" s="84"/>
      <c r="AA55" s="84"/>
      <c r="AB55" s="84"/>
      <c r="AC55" s="84"/>
      <c r="AD55" s="84"/>
      <c r="AE55" s="84"/>
      <c r="AF55" s="84"/>
      <c r="AG55" s="84"/>
      <c r="AH55" s="84"/>
      <c r="AI55" s="84"/>
      <c r="AJ55" s="84"/>
    </row>
    <row r="56" spans="1:36" ht="12.75" customHeight="1" x14ac:dyDescent="0.2">
      <c r="A56" s="453">
        <f t="shared" si="0"/>
        <v>2010.11</v>
      </c>
      <c r="B56" s="142">
        <v>23</v>
      </c>
      <c r="C56" s="92">
        <v>27840</v>
      </c>
      <c r="D56" s="92">
        <v>9398</v>
      </c>
      <c r="E56" s="92">
        <v>64470</v>
      </c>
      <c r="F56" s="92">
        <v>14739</v>
      </c>
      <c r="G56" s="282"/>
      <c r="H56" s="283"/>
      <c r="I56" s="144">
        <v>33.76</v>
      </c>
      <c r="J56" s="144">
        <v>22.86</v>
      </c>
      <c r="K56" s="92">
        <v>11068</v>
      </c>
      <c r="L56" s="282"/>
      <c r="M56" s="283"/>
      <c r="N56" s="144">
        <v>1.3316769063968197</v>
      </c>
      <c r="O56" s="282"/>
      <c r="P56" s="409"/>
      <c r="Q56" s="84"/>
      <c r="R56" s="84"/>
      <c r="S56" s="84"/>
      <c r="T56" s="84"/>
      <c r="U56" s="84"/>
      <c r="V56" s="84"/>
      <c r="W56" s="84"/>
      <c r="X56" s="84"/>
      <c r="Y56" s="84"/>
      <c r="Z56" s="84"/>
      <c r="AA56" s="84"/>
      <c r="AB56" s="84"/>
      <c r="AC56" s="84"/>
      <c r="AD56" s="84"/>
      <c r="AE56" s="84"/>
      <c r="AF56" s="84"/>
      <c r="AG56" s="84"/>
      <c r="AH56" s="84"/>
      <c r="AI56" s="84"/>
      <c r="AJ56" s="84"/>
    </row>
    <row r="57" spans="1:36" ht="12.75" customHeight="1" x14ac:dyDescent="0.2">
      <c r="A57" s="453">
        <f t="shared" si="0"/>
        <v>2010.12</v>
      </c>
      <c r="B57" s="142">
        <v>23</v>
      </c>
      <c r="C57" s="92">
        <v>29481</v>
      </c>
      <c r="D57" s="92">
        <v>7512</v>
      </c>
      <c r="E57" s="92">
        <v>67642</v>
      </c>
      <c r="F57" s="92">
        <v>12417</v>
      </c>
      <c r="G57" s="282"/>
      <c r="H57" s="283"/>
      <c r="I57" s="144">
        <v>25.48</v>
      </c>
      <c r="J57" s="144">
        <v>18.36</v>
      </c>
      <c r="K57" s="92">
        <v>9358</v>
      </c>
      <c r="L57" s="282"/>
      <c r="M57" s="283"/>
      <c r="N57" s="144">
        <v>1.3268860867706775</v>
      </c>
      <c r="O57" s="282"/>
      <c r="P57" s="409"/>
      <c r="Q57" s="84"/>
      <c r="R57" s="84"/>
      <c r="S57" s="84"/>
      <c r="T57" s="84"/>
      <c r="U57" s="84"/>
      <c r="V57" s="84"/>
      <c r="W57" s="84"/>
      <c r="X57" s="84"/>
      <c r="Y57" s="84"/>
      <c r="Z57" s="84"/>
      <c r="AA57" s="84"/>
      <c r="AB57" s="84"/>
      <c r="AC57" s="84"/>
      <c r="AD57" s="84"/>
      <c r="AE57" s="84"/>
      <c r="AF57" s="84"/>
      <c r="AG57" s="84"/>
      <c r="AH57" s="84"/>
      <c r="AI57" s="84"/>
      <c r="AJ57" s="84"/>
    </row>
    <row r="58" spans="1:36" ht="12.75" customHeight="1" x14ac:dyDescent="0.2">
      <c r="A58" s="453">
        <f t="shared" si="0"/>
        <v>2011.01</v>
      </c>
      <c r="B58" s="142">
        <v>22</v>
      </c>
      <c r="C58" s="92">
        <v>29016</v>
      </c>
      <c r="D58" s="92">
        <v>7543</v>
      </c>
      <c r="E58" s="92">
        <v>66960</v>
      </c>
      <c r="F58" s="92">
        <v>12143</v>
      </c>
      <c r="G58" s="282"/>
      <c r="H58" s="283"/>
      <c r="I58" s="144">
        <v>26</v>
      </c>
      <c r="J58" s="144">
        <v>18.13</v>
      </c>
      <c r="K58" s="92">
        <v>9508</v>
      </c>
      <c r="L58" s="282"/>
      <c r="M58" s="283"/>
      <c r="N58" s="144">
        <v>1.2771350441733278</v>
      </c>
      <c r="O58" s="282"/>
      <c r="P58" s="409"/>
      <c r="Q58" s="84"/>
      <c r="R58" s="84"/>
      <c r="S58" s="84"/>
      <c r="T58" s="84"/>
      <c r="U58" s="84"/>
      <c r="V58" s="84"/>
      <c r="W58" s="84"/>
      <c r="X58" s="84"/>
      <c r="Y58" s="84"/>
      <c r="Z58" s="84"/>
      <c r="AA58" s="84"/>
      <c r="AB58" s="84"/>
      <c r="AC58" s="84"/>
      <c r="AD58" s="84"/>
      <c r="AE58" s="84"/>
      <c r="AF58" s="84"/>
      <c r="AG58" s="84"/>
      <c r="AH58" s="84"/>
      <c r="AI58" s="84"/>
      <c r="AJ58" s="84"/>
    </row>
    <row r="59" spans="1:36" ht="12.75" customHeight="1" x14ac:dyDescent="0.2">
      <c r="A59" s="453">
        <f t="shared" si="0"/>
        <v>2011.02</v>
      </c>
      <c r="B59" s="142">
        <v>22</v>
      </c>
      <c r="C59" s="92">
        <v>26208</v>
      </c>
      <c r="D59" s="92">
        <v>8545</v>
      </c>
      <c r="E59" s="92">
        <v>60480</v>
      </c>
      <c r="F59" s="92">
        <v>13318</v>
      </c>
      <c r="G59" s="282"/>
      <c r="H59" s="283"/>
      <c r="I59" s="144">
        <v>32.6</v>
      </c>
      <c r="J59" s="144">
        <v>22.02</v>
      </c>
      <c r="K59" s="92">
        <v>10290</v>
      </c>
      <c r="L59" s="282"/>
      <c r="M59" s="283"/>
      <c r="N59" s="144">
        <v>1.2942662779397474</v>
      </c>
      <c r="O59" s="282"/>
      <c r="P59" s="409"/>
      <c r="Q59" s="84"/>
      <c r="R59" s="84"/>
      <c r="S59" s="84"/>
      <c r="T59" s="84"/>
      <c r="U59" s="84"/>
      <c r="V59" s="84"/>
      <c r="W59" s="84"/>
      <c r="X59" s="84"/>
      <c r="Y59" s="84"/>
      <c r="Z59" s="84"/>
      <c r="AA59" s="84"/>
      <c r="AB59" s="84"/>
      <c r="AC59" s="84"/>
      <c r="AD59" s="84"/>
      <c r="AE59" s="84"/>
      <c r="AF59" s="84"/>
      <c r="AG59" s="84"/>
      <c r="AH59" s="84"/>
      <c r="AI59" s="84"/>
      <c r="AJ59" s="84"/>
    </row>
    <row r="60" spans="1:36" ht="12.75" customHeight="1" x14ac:dyDescent="0.2">
      <c r="A60" s="453">
        <f t="shared" si="0"/>
        <v>2011.03</v>
      </c>
      <c r="B60" s="142">
        <v>22</v>
      </c>
      <c r="C60" s="92">
        <v>29016</v>
      </c>
      <c r="D60" s="92">
        <v>10019</v>
      </c>
      <c r="E60" s="92">
        <v>67053</v>
      </c>
      <c r="F60" s="92">
        <v>15841</v>
      </c>
      <c r="G60" s="282"/>
      <c r="H60" s="283"/>
      <c r="I60" s="144">
        <v>34.53</v>
      </c>
      <c r="J60" s="144">
        <v>23.62</v>
      </c>
      <c r="K60" s="92">
        <v>12020</v>
      </c>
      <c r="L60" s="282"/>
      <c r="M60" s="283"/>
      <c r="N60" s="144">
        <v>1.3178868552412646</v>
      </c>
      <c r="O60" s="282"/>
      <c r="P60" s="409"/>
      <c r="Q60" s="84"/>
      <c r="R60" s="84"/>
      <c r="S60" s="84"/>
      <c r="T60" s="84"/>
      <c r="U60" s="84"/>
      <c r="V60" s="84"/>
      <c r="W60" s="84"/>
      <c r="X60" s="84"/>
      <c r="Y60" s="84"/>
      <c r="Z60" s="84"/>
      <c r="AA60" s="84"/>
      <c r="AB60" s="84"/>
      <c r="AC60" s="84"/>
      <c r="AD60" s="84"/>
      <c r="AE60" s="84"/>
      <c r="AF60" s="84"/>
      <c r="AG60" s="84"/>
      <c r="AH60" s="84"/>
      <c r="AI60" s="84"/>
      <c r="AJ60" s="84"/>
    </row>
    <row r="61" spans="1:36" ht="12.75" customHeight="1" x14ac:dyDescent="0.2">
      <c r="A61" s="453">
        <f t="shared" si="0"/>
        <v>2011.04</v>
      </c>
      <c r="B61" s="142">
        <v>22</v>
      </c>
      <c r="C61" s="92">
        <v>28080</v>
      </c>
      <c r="D61" s="92">
        <v>10712</v>
      </c>
      <c r="E61" s="92">
        <v>64890</v>
      </c>
      <c r="F61" s="92">
        <v>16599</v>
      </c>
      <c r="G61" s="282"/>
      <c r="H61" s="283"/>
      <c r="I61" s="144">
        <v>38.15</v>
      </c>
      <c r="J61" s="144">
        <v>25.58</v>
      </c>
      <c r="K61" s="92">
        <v>12826</v>
      </c>
      <c r="L61" s="282"/>
      <c r="M61" s="283"/>
      <c r="N61" s="144">
        <v>1.2941680960548885</v>
      </c>
      <c r="O61" s="282"/>
      <c r="P61" s="409"/>
      <c r="Q61" s="84"/>
      <c r="R61" s="84"/>
      <c r="S61" s="84"/>
      <c r="T61" s="84"/>
      <c r="U61" s="84"/>
      <c r="V61" s="84"/>
      <c r="W61" s="84"/>
      <c r="X61" s="84"/>
      <c r="Y61" s="84"/>
      <c r="Z61" s="84"/>
      <c r="AA61" s="84"/>
      <c r="AB61" s="84"/>
      <c r="AC61" s="84"/>
      <c r="AD61" s="84"/>
      <c r="AE61" s="84"/>
      <c r="AF61" s="84"/>
      <c r="AG61" s="84"/>
      <c r="AH61" s="84"/>
      <c r="AI61" s="84"/>
      <c r="AJ61" s="84"/>
    </row>
    <row r="62" spans="1:36" ht="12.75" customHeight="1" x14ac:dyDescent="0.2">
      <c r="A62" s="453">
        <f t="shared" si="0"/>
        <v>2011.05</v>
      </c>
      <c r="B62" s="142">
        <v>22</v>
      </c>
      <c r="C62" s="92">
        <v>29016</v>
      </c>
      <c r="D62" s="92">
        <v>11246</v>
      </c>
      <c r="E62" s="92">
        <v>67053</v>
      </c>
      <c r="F62" s="92">
        <v>16352</v>
      </c>
      <c r="G62" s="282"/>
      <c r="H62" s="283"/>
      <c r="I62" s="144">
        <v>38.76</v>
      </c>
      <c r="J62" s="144">
        <v>24.39</v>
      </c>
      <c r="K62" s="92">
        <v>13513</v>
      </c>
      <c r="L62" s="282"/>
      <c r="M62" s="283"/>
      <c r="N62" s="144">
        <v>1.2100939835713758</v>
      </c>
      <c r="O62" s="282"/>
      <c r="P62" s="409"/>
      <c r="Q62" s="84"/>
      <c r="R62" s="84"/>
      <c r="S62" s="84"/>
      <c r="T62" s="84"/>
      <c r="U62" s="84"/>
      <c r="V62" s="84"/>
      <c r="W62" s="84"/>
      <c r="X62" s="84"/>
      <c r="Y62" s="84"/>
      <c r="Z62" s="84"/>
      <c r="AA62" s="84"/>
      <c r="AB62" s="84"/>
      <c r="AC62" s="84"/>
      <c r="AD62" s="84"/>
      <c r="AE62" s="84"/>
      <c r="AF62" s="84"/>
      <c r="AG62" s="84"/>
      <c r="AH62" s="84"/>
      <c r="AI62" s="84"/>
      <c r="AJ62" s="84"/>
    </row>
    <row r="63" spans="1:36" ht="12.75" customHeight="1" x14ac:dyDescent="0.2">
      <c r="A63" s="453">
        <f t="shared" si="0"/>
        <v>2011.06</v>
      </c>
      <c r="B63" s="142">
        <v>22</v>
      </c>
      <c r="C63" s="92">
        <v>28080</v>
      </c>
      <c r="D63" s="92">
        <v>11863</v>
      </c>
      <c r="E63" s="92">
        <v>64890</v>
      </c>
      <c r="F63" s="92">
        <v>17653</v>
      </c>
      <c r="G63" s="282"/>
      <c r="H63" s="283"/>
      <c r="I63" s="144">
        <v>42.25</v>
      </c>
      <c r="J63" s="144">
        <v>27.2</v>
      </c>
      <c r="K63" s="92">
        <v>13964</v>
      </c>
      <c r="L63" s="282"/>
      <c r="M63" s="283"/>
      <c r="N63" s="144">
        <v>1.2641793182469208</v>
      </c>
      <c r="O63" s="282"/>
      <c r="P63" s="409"/>
      <c r="Q63" s="84"/>
      <c r="R63" s="84"/>
      <c r="S63" s="84"/>
      <c r="T63" s="84"/>
      <c r="U63" s="84"/>
      <c r="V63" s="84"/>
      <c r="W63" s="84"/>
      <c r="X63" s="84"/>
      <c r="Y63" s="84"/>
      <c r="Z63" s="84"/>
      <c r="AA63" s="84"/>
      <c r="AB63" s="84"/>
      <c r="AC63" s="84"/>
      <c r="AD63" s="84"/>
      <c r="AE63" s="84"/>
      <c r="AF63" s="84"/>
      <c r="AG63" s="84"/>
      <c r="AH63" s="84"/>
      <c r="AI63" s="84"/>
      <c r="AJ63" s="84"/>
    </row>
    <row r="64" spans="1:36" ht="12.75" customHeight="1" x14ac:dyDescent="0.2">
      <c r="A64" s="453">
        <f t="shared" si="0"/>
        <v>2011.07</v>
      </c>
      <c r="B64" s="142">
        <v>22</v>
      </c>
      <c r="C64" s="92">
        <v>29016</v>
      </c>
      <c r="D64" s="92">
        <v>13847</v>
      </c>
      <c r="E64" s="92">
        <v>67053</v>
      </c>
      <c r="F64" s="92">
        <v>22190</v>
      </c>
      <c r="G64" s="282"/>
      <c r="H64" s="283"/>
      <c r="I64" s="144">
        <v>47.72</v>
      </c>
      <c r="J64" s="144">
        <v>33.090000000000003</v>
      </c>
      <c r="K64" s="92">
        <v>16491</v>
      </c>
      <c r="L64" s="282"/>
      <c r="M64" s="283"/>
      <c r="N64" s="144">
        <v>1.34558243890607</v>
      </c>
      <c r="O64" s="282"/>
      <c r="P64" s="409"/>
      <c r="Q64" s="84"/>
      <c r="R64" s="84"/>
      <c r="S64" s="84"/>
      <c r="T64" s="84"/>
      <c r="U64" s="84"/>
      <c r="V64" s="84"/>
      <c r="W64" s="84"/>
      <c r="X64" s="84"/>
      <c r="Y64" s="84"/>
      <c r="Z64" s="84"/>
      <c r="AA64" s="84"/>
      <c r="AB64" s="84"/>
      <c r="AC64" s="84"/>
      <c r="AD64" s="84"/>
      <c r="AE64" s="84"/>
      <c r="AF64" s="84"/>
      <c r="AG64" s="84"/>
      <c r="AH64" s="84"/>
      <c r="AI64" s="84"/>
      <c r="AJ64" s="84"/>
    </row>
    <row r="65" spans="1:36" ht="12.75" customHeight="1" x14ac:dyDescent="0.2">
      <c r="A65" s="453">
        <f t="shared" si="0"/>
        <v>2011.08</v>
      </c>
      <c r="B65" s="142">
        <v>22</v>
      </c>
      <c r="C65" s="92">
        <v>29016</v>
      </c>
      <c r="D65" s="92">
        <v>11138</v>
      </c>
      <c r="E65" s="92">
        <v>67053</v>
      </c>
      <c r="F65" s="92">
        <v>17894</v>
      </c>
      <c r="G65" s="282"/>
      <c r="H65" s="283"/>
      <c r="I65" s="144">
        <v>38.39</v>
      </c>
      <c r="J65" s="144">
        <v>26.69</v>
      </c>
      <c r="K65" s="92">
        <v>13609</v>
      </c>
      <c r="L65" s="282"/>
      <c r="M65" s="283"/>
      <c r="N65" s="144">
        <v>1.3148651627599384</v>
      </c>
      <c r="O65" s="282"/>
      <c r="P65" s="409"/>
      <c r="Q65" s="84"/>
      <c r="R65" s="84"/>
      <c r="S65" s="84"/>
      <c r="T65" s="84"/>
      <c r="U65" s="84"/>
      <c r="V65" s="84"/>
      <c r="W65" s="84"/>
      <c r="X65" s="84"/>
      <c r="Y65" s="84"/>
      <c r="Z65" s="84"/>
      <c r="AA65" s="84"/>
      <c r="AB65" s="84"/>
      <c r="AC65" s="84"/>
      <c r="AD65" s="84"/>
      <c r="AE65" s="84"/>
      <c r="AF65" s="84"/>
      <c r="AG65" s="84"/>
      <c r="AH65" s="84"/>
      <c r="AI65" s="84"/>
      <c r="AJ65" s="84"/>
    </row>
    <row r="66" spans="1:36" ht="12.75" customHeight="1" x14ac:dyDescent="0.2">
      <c r="A66" s="453">
        <f t="shared" si="0"/>
        <v>2011.09</v>
      </c>
      <c r="B66" s="142">
        <v>22</v>
      </c>
      <c r="C66" s="92">
        <v>28140</v>
      </c>
      <c r="D66" s="92">
        <v>12403</v>
      </c>
      <c r="E66" s="92">
        <v>65220</v>
      </c>
      <c r="F66" s="92">
        <v>19121</v>
      </c>
      <c r="G66" s="282"/>
      <c r="H66" s="283"/>
      <c r="I66" s="144">
        <v>44.08</v>
      </c>
      <c r="J66" s="144">
        <v>29.32</v>
      </c>
      <c r="K66" s="92">
        <v>14712</v>
      </c>
      <c r="L66" s="282"/>
      <c r="M66" s="283"/>
      <c r="N66" s="144">
        <v>1.2996873300706906</v>
      </c>
      <c r="O66" s="282"/>
      <c r="P66" s="409"/>
      <c r="Q66" s="84"/>
      <c r="R66" s="84"/>
      <c r="S66" s="84"/>
      <c r="T66" s="84"/>
      <c r="U66" s="84"/>
      <c r="V66" s="84"/>
      <c r="W66" s="84"/>
      <c r="X66" s="84"/>
      <c r="Y66" s="84"/>
      <c r="Z66" s="84"/>
      <c r="AA66" s="84"/>
      <c r="AB66" s="84"/>
      <c r="AC66" s="84"/>
      <c r="AD66" s="84"/>
      <c r="AE66" s="84"/>
      <c r="AF66" s="84"/>
      <c r="AG66" s="84"/>
      <c r="AH66" s="84"/>
      <c r="AI66" s="84"/>
      <c r="AJ66" s="84"/>
    </row>
    <row r="67" spans="1:36" ht="12.75" customHeight="1" x14ac:dyDescent="0.2">
      <c r="A67" s="453">
        <f t="shared" si="0"/>
        <v>2011.1</v>
      </c>
      <c r="B67" s="142">
        <v>22</v>
      </c>
      <c r="C67" s="92">
        <v>29357</v>
      </c>
      <c r="D67" s="92">
        <v>11914</v>
      </c>
      <c r="E67" s="92">
        <v>67363</v>
      </c>
      <c r="F67" s="92">
        <v>18146</v>
      </c>
      <c r="G67" s="282"/>
      <c r="H67" s="283"/>
      <c r="I67" s="144">
        <v>40.58</v>
      </c>
      <c r="J67" s="144">
        <v>26.94</v>
      </c>
      <c r="K67" s="92">
        <v>14279</v>
      </c>
      <c r="L67" s="282"/>
      <c r="M67" s="283"/>
      <c r="N67" s="144">
        <v>1.2708172841235381</v>
      </c>
      <c r="O67" s="282"/>
      <c r="P67" s="409"/>
      <c r="Q67" s="84"/>
      <c r="R67" s="84"/>
      <c r="S67" s="84"/>
      <c r="T67" s="84"/>
      <c r="U67" s="84"/>
      <c r="V67" s="84"/>
      <c r="W67" s="84"/>
      <c r="X67" s="84"/>
      <c r="Y67" s="84"/>
      <c r="Z67" s="84"/>
      <c r="AA67" s="84"/>
      <c r="AB67" s="84"/>
      <c r="AC67" s="84"/>
      <c r="AD67" s="84"/>
      <c r="AE67" s="84"/>
      <c r="AF67" s="84"/>
      <c r="AG67" s="84"/>
      <c r="AH67" s="84"/>
      <c r="AI67" s="84"/>
      <c r="AJ67" s="84"/>
    </row>
    <row r="68" spans="1:36" ht="12.75" customHeight="1" x14ac:dyDescent="0.2">
      <c r="A68" s="453">
        <f t="shared" si="0"/>
        <v>2011.11</v>
      </c>
      <c r="B68" s="142">
        <v>22</v>
      </c>
      <c r="C68" s="92">
        <v>28080</v>
      </c>
      <c r="D68" s="92">
        <v>11546</v>
      </c>
      <c r="E68" s="92">
        <v>64890</v>
      </c>
      <c r="F68" s="92">
        <v>17547</v>
      </c>
      <c r="G68" s="282"/>
      <c r="H68" s="283"/>
      <c r="I68" s="144">
        <v>41.12</v>
      </c>
      <c r="J68" s="144">
        <v>27.04</v>
      </c>
      <c r="K68" s="92">
        <v>13829</v>
      </c>
      <c r="L68" s="282"/>
      <c r="M68" s="283"/>
      <c r="N68" s="144">
        <v>1.2688553040711548</v>
      </c>
      <c r="O68" s="282"/>
      <c r="P68" s="409"/>
      <c r="Q68" s="84"/>
      <c r="R68" s="84"/>
      <c r="S68" s="84"/>
      <c r="T68" s="84"/>
      <c r="U68" s="84"/>
      <c r="V68" s="84"/>
      <c r="W68" s="84"/>
      <c r="X68" s="84"/>
      <c r="Y68" s="84"/>
      <c r="Z68" s="84"/>
      <c r="AA68" s="84"/>
      <c r="AB68" s="84"/>
      <c r="AC68" s="84"/>
      <c r="AD68" s="84"/>
      <c r="AE68" s="84"/>
      <c r="AF68" s="84"/>
      <c r="AG68" s="84"/>
      <c r="AH68" s="84"/>
      <c r="AI68" s="84"/>
      <c r="AJ68" s="84"/>
    </row>
    <row r="69" spans="1:36" ht="12.75" customHeight="1" x14ac:dyDescent="0.2">
      <c r="A69" s="453">
        <f t="shared" si="0"/>
        <v>2011.12</v>
      </c>
      <c r="B69" s="142">
        <v>22</v>
      </c>
      <c r="C69" s="92">
        <v>29357</v>
      </c>
      <c r="D69" s="92">
        <v>10413</v>
      </c>
      <c r="E69" s="92">
        <v>66929</v>
      </c>
      <c r="F69" s="92">
        <v>15649</v>
      </c>
      <c r="G69" s="282"/>
      <c r="H69" s="283"/>
      <c r="I69" s="144">
        <v>35.47</v>
      </c>
      <c r="J69" s="144">
        <v>23.38</v>
      </c>
      <c r="K69" s="92">
        <v>12639</v>
      </c>
      <c r="L69" s="282"/>
      <c r="M69" s="283"/>
      <c r="N69" s="144">
        <v>1.2381517525120658</v>
      </c>
      <c r="O69" s="282"/>
      <c r="P69" s="409"/>
      <c r="Q69" s="84"/>
      <c r="R69" s="84"/>
      <c r="S69" s="84"/>
      <c r="T69" s="84"/>
      <c r="U69" s="84"/>
      <c r="V69" s="84"/>
      <c r="W69" s="84"/>
      <c r="X69" s="84"/>
      <c r="Y69" s="84"/>
      <c r="Z69" s="84"/>
      <c r="AA69" s="84"/>
      <c r="AB69" s="84"/>
      <c r="AC69" s="84"/>
      <c r="AD69" s="84"/>
      <c r="AE69" s="84"/>
      <c r="AF69" s="84"/>
      <c r="AG69" s="84"/>
      <c r="AH69" s="84"/>
      <c r="AI69" s="84"/>
      <c r="AJ69" s="84"/>
    </row>
    <row r="70" spans="1:36" ht="12.75" customHeight="1" x14ac:dyDescent="0.2">
      <c r="A70" s="453">
        <f t="shared" si="0"/>
        <v>2012.01</v>
      </c>
      <c r="B70" s="142">
        <v>22</v>
      </c>
      <c r="C70" s="92">
        <v>29977</v>
      </c>
      <c r="D70" s="92">
        <v>9224</v>
      </c>
      <c r="E70" s="92">
        <v>67053</v>
      </c>
      <c r="F70" s="92">
        <v>14859</v>
      </c>
      <c r="G70" s="282"/>
      <c r="H70" s="283"/>
      <c r="I70" s="144">
        <v>30.77</v>
      </c>
      <c r="J70" s="144">
        <v>22.16</v>
      </c>
      <c r="K70" s="92">
        <v>11201</v>
      </c>
      <c r="L70" s="282"/>
      <c r="M70" s="283"/>
      <c r="N70" s="144">
        <v>1.3265779841085616</v>
      </c>
      <c r="O70" s="282"/>
      <c r="P70" s="409"/>
      <c r="Q70" s="84"/>
      <c r="R70" s="84"/>
      <c r="S70" s="84"/>
      <c r="T70" s="84"/>
      <c r="U70" s="84"/>
      <c r="V70" s="84"/>
      <c r="W70" s="84"/>
      <c r="X70" s="84"/>
      <c r="Y70" s="84"/>
      <c r="Z70" s="84"/>
      <c r="AA70" s="84"/>
      <c r="AB70" s="84"/>
      <c r="AC70" s="84"/>
      <c r="AD70" s="84"/>
      <c r="AE70" s="84"/>
      <c r="AF70" s="84"/>
      <c r="AG70" s="84"/>
      <c r="AH70" s="84"/>
      <c r="AI70" s="84"/>
      <c r="AJ70" s="84"/>
    </row>
    <row r="71" spans="1:36" ht="12.75" customHeight="1" x14ac:dyDescent="0.2">
      <c r="A71" s="453">
        <f t="shared" si="0"/>
        <v>2012.02</v>
      </c>
      <c r="B71" s="142">
        <v>22</v>
      </c>
      <c r="C71" s="92">
        <v>27869</v>
      </c>
      <c r="D71" s="92">
        <v>9599</v>
      </c>
      <c r="E71" s="92">
        <v>62234</v>
      </c>
      <c r="F71" s="92">
        <v>14990</v>
      </c>
      <c r="G71" s="282"/>
      <c r="H71" s="283"/>
      <c r="I71" s="144">
        <v>34.44</v>
      </c>
      <c r="J71" s="144">
        <v>24.09</v>
      </c>
      <c r="K71" s="92">
        <v>11558</v>
      </c>
      <c r="L71" s="282"/>
      <c r="M71" s="283"/>
      <c r="N71" s="144">
        <v>1.296937186364423</v>
      </c>
      <c r="O71" s="282"/>
      <c r="P71" s="409"/>
      <c r="Q71" s="84"/>
      <c r="R71" s="84"/>
      <c r="S71" s="84"/>
      <c r="T71" s="84"/>
      <c r="U71" s="84"/>
      <c r="V71" s="84"/>
      <c r="W71" s="84"/>
      <c r="X71" s="84"/>
      <c r="Y71" s="84"/>
      <c r="Z71" s="84"/>
      <c r="AA71" s="84"/>
      <c r="AB71" s="84"/>
      <c r="AC71" s="84"/>
      <c r="AD71" s="84"/>
      <c r="AE71" s="84"/>
      <c r="AF71" s="84"/>
      <c r="AG71" s="84"/>
      <c r="AH71" s="84"/>
      <c r="AI71" s="84"/>
      <c r="AJ71" s="84"/>
    </row>
    <row r="72" spans="1:36" ht="12.75" customHeight="1" x14ac:dyDescent="0.2">
      <c r="A72" s="453">
        <f t="shared" si="0"/>
        <v>2012.03</v>
      </c>
      <c r="B72" s="142">
        <v>22</v>
      </c>
      <c r="C72" s="92">
        <v>29512</v>
      </c>
      <c r="D72" s="92">
        <v>8366</v>
      </c>
      <c r="E72" s="92">
        <v>66650</v>
      </c>
      <c r="F72" s="92">
        <v>13553</v>
      </c>
      <c r="G72" s="282"/>
      <c r="H72" s="283"/>
      <c r="I72" s="144">
        <v>28.35</v>
      </c>
      <c r="J72" s="144">
        <v>20.329999999999998</v>
      </c>
      <c r="K72" s="92">
        <v>10617</v>
      </c>
      <c r="L72" s="282"/>
      <c r="M72" s="283"/>
      <c r="N72" s="144">
        <v>1.2765376283319205</v>
      </c>
      <c r="O72" s="282"/>
      <c r="P72" s="409"/>
      <c r="Q72" s="84"/>
      <c r="R72" s="84"/>
      <c r="S72" s="84"/>
      <c r="T72" s="84"/>
      <c r="U72" s="84"/>
      <c r="V72" s="84"/>
      <c r="W72" s="84"/>
      <c r="X72" s="84"/>
      <c r="Y72" s="84"/>
      <c r="Z72" s="84"/>
      <c r="AA72" s="84"/>
      <c r="AB72" s="84"/>
      <c r="AC72" s="84"/>
      <c r="AD72" s="84"/>
      <c r="AE72" s="84"/>
      <c r="AF72" s="84"/>
      <c r="AG72" s="84"/>
      <c r="AH72" s="84"/>
      <c r="AI72" s="84"/>
      <c r="AJ72" s="84"/>
    </row>
    <row r="73" spans="1:36" ht="12.75" customHeight="1" x14ac:dyDescent="0.2">
      <c r="A73" s="453">
        <f t="shared" si="0"/>
        <v>2012.04</v>
      </c>
      <c r="B73" s="142">
        <v>22</v>
      </c>
      <c r="C73" s="92">
        <v>28770</v>
      </c>
      <c r="D73" s="92">
        <v>9648</v>
      </c>
      <c r="E73" s="92">
        <v>64620</v>
      </c>
      <c r="F73" s="92">
        <v>15214</v>
      </c>
      <c r="G73" s="282"/>
      <c r="H73" s="283"/>
      <c r="I73" s="144">
        <v>33.53</v>
      </c>
      <c r="J73" s="144">
        <v>23.54</v>
      </c>
      <c r="K73" s="92">
        <v>11276</v>
      </c>
      <c r="L73" s="282"/>
      <c r="M73" s="283"/>
      <c r="N73" s="144">
        <v>1.3492373181979425</v>
      </c>
      <c r="O73" s="282"/>
      <c r="P73" s="409"/>
      <c r="Q73" s="84"/>
      <c r="R73" s="84"/>
      <c r="S73" s="84"/>
      <c r="T73" s="84"/>
      <c r="U73" s="84"/>
      <c r="V73" s="84"/>
      <c r="W73" s="84"/>
      <c r="X73" s="84"/>
      <c r="Y73" s="84"/>
      <c r="Z73" s="84"/>
      <c r="AA73" s="84"/>
      <c r="AB73" s="84"/>
      <c r="AC73" s="84"/>
      <c r="AD73" s="84"/>
      <c r="AE73" s="84"/>
      <c r="AF73" s="84"/>
      <c r="AG73" s="84"/>
      <c r="AH73" s="84"/>
      <c r="AI73" s="84"/>
      <c r="AJ73" s="84"/>
    </row>
    <row r="74" spans="1:36" ht="12.75" customHeight="1" x14ac:dyDescent="0.2">
      <c r="A74" s="453">
        <f t="shared" si="0"/>
        <v>2012.05</v>
      </c>
      <c r="B74" s="142">
        <v>22</v>
      </c>
      <c r="C74" s="92">
        <v>29233</v>
      </c>
      <c r="D74" s="92">
        <v>9897</v>
      </c>
      <c r="E74" s="92">
        <v>66371</v>
      </c>
      <c r="F74" s="92">
        <v>15362</v>
      </c>
      <c r="G74" s="282"/>
      <c r="H74" s="283"/>
      <c r="I74" s="144">
        <v>33.86</v>
      </c>
      <c r="J74" s="144">
        <v>23.15</v>
      </c>
      <c r="K74" s="92">
        <v>11728</v>
      </c>
      <c r="L74" s="282"/>
      <c r="M74" s="283"/>
      <c r="N74" s="144">
        <v>1.3098567530695771</v>
      </c>
      <c r="O74" s="282"/>
      <c r="P74" s="409"/>
      <c r="Q74" s="84"/>
      <c r="R74" s="84"/>
      <c r="S74" s="84"/>
      <c r="T74" s="84"/>
      <c r="U74" s="84"/>
      <c r="V74" s="84"/>
      <c r="W74" s="84"/>
      <c r="X74" s="84"/>
      <c r="Y74" s="84"/>
      <c r="Z74" s="84"/>
      <c r="AA74" s="84"/>
      <c r="AB74" s="84"/>
      <c r="AC74" s="84"/>
      <c r="AD74" s="84"/>
      <c r="AE74" s="84"/>
      <c r="AF74" s="84"/>
      <c r="AG74" s="84"/>
      <c r="AH74" s="84"/>
      <c r="AI74" s="84"/>
      <c r="AJ74" s="84"/>
    </row>
    <row r="75" spans="1:36" ht="12.75" customHeight="1" x14ac:dyDescent="0.2">
      <c r="A75" s="453">
        <f t="shared" si="0"/>
        <v>2012.06</v>
      </c>
      <c r="B75" s="142">
        <v>21</v>
      </c>
      <c r="C75" s="92">
        <v>28530</v>
      </c>
      <c r="D75" s="92">
        <v>11385</v>
      </c>
      <c r="E75" s="92">
        <v>63570</v>
      </c>
      <c r="F75" s="92">
        <v>17835</v>
      </c>
      <c r="G75" s="282"/>
      <c r="H75" s="283"/>
      <c r="I75" s="144">
        <v>39.909999999999997</v>
      </c>
      <c r="J75" s="144">
        <v>28.06</v>
      </c>
      <c r="K75" s="92">
        <v>13720</v>
      </c>
      <c r="L75" s="282"/>
      <c r="M75" s="283"/>
      <c r="N75" s="144">
        <v>1.2999271137026238</v>
      </c>
      <c r="O75" s="282"/>
      <c r="P75" s="409"/>
      <c r="Q75" s="84"/>
      <c r="R75" s="84"/>
      <c r="S75" s="84"/>
      <c r="T75" s="84"/>
      <c r="U75" s="84"/>
      <c r="V75" s="84"/>
      <c r="W75" s="84"/>
      <c r="X75" s="84"/>
      <c r="Y75" s="84"/>
      <c r="Z75" s="84"/>
      <c r="AA75" s="84"/>
      <c r="AB75" s="84"/>
      <c r="AC75" s="84"/>
      <c r="AD75" s="84"/>
      <c r="AE75" s="84"/>
      <c r="AF75" s="84"/>
      <c r="AG75" s="84"/>
      <c r="AH75" s="84"/>
      <c r="AI75" s="84"/>
      <c r="AJ75" s="84"/>
    </row>
    <row r="76" spans="1:36" ht="12.75" customHeight="1" x14ac:dyDescent="0.2">
      <c r="A76" s="453">
        <f t="shared" si="0"/>
        <v>2012.07</v>
      </c>
      <c r="B76" s="142">
        <v>22</v>
      </c>
      <c r="C76" s="92">
        <v>29388</v>
      </c>
      <c r="D76" s="92">
        <v>11637</v>
      </c>
      <c r="E76" s="92">
        <v>66464</v>
      </c>
      <c r="F76" s="92">
        <v>17659</v>
      </c>
      <c r="G76" s="282"/>
      <c r="H76" s="283"/>
      <c r="I76" s="144">
        <v>39.6</v>
      </c>
      <c r="J76" s="144">
        <v>26.57</v>
      </c>
      <c r="K76" s="92">
        <v>13916</v>
      </c>
      <c r="L76" s="282"/>
      <c r="M76" s="283"/>
      <c r="N76" s="144">
        <v>1.2689709686691577</v>
      </c>
      <c r="O76" s="282"/>
      <c r="P76" s="409"/>
      <c r="Q76" s="84"/>
      <c r="R76" s="84"/>
      <c r="S76" s="84"/>
      <c r="T76" s="84"/>
      <c r="U76" s="84"/>
      <c r="V76" s="84"/>
      <c r="W76" s="84"/>
      <c r="X76" s="84"/>
      <c r="Y76" s="84"/>
      <c r="Z76" s="84"/>
      <c r="AA76" s="84"/>
      <c r="AB76" s="84"/>
      <c r="AC76" s="84"/>
      <c r="AD76" s="84"/>
      <c r="AE76" s="84"/>
      <c r="AF76" s="84"/>
      <c r="AG76" s="84"/>
      <c r="AH76" s="84"/>
      <c r="AI76" s="84"/>
      <c r="AJ76" s="84"/>
    </row>
    <row r="77" spans="1:36" ht="12.75" customHeight="1" x14ac:dyDescent="0.2">
      <c r="A77" s="453">
        <f t="shared" si="0"/>
        <v>2012.08</v>
      </c>
      <c r="B77" s="142">
        <v>22</v>
      </c>
      <c r="C77" s="92">
        <v>30287</v>
      </c>
      <c r="D77" s="92">
        <v>11991</v>
      </c>
      <c r="E77" s="92">
        <v>66309</v>
      </c>
      <c r="F77" s="92">
        <v>19164</v>
      </c>
      <c r="G77" s="282"/>
      <c r="H77" s="283"/>
      <c r="I77" s="144">
        <v>39.590000000000003</v>
      </c>
      <c r="J77" s="144">
        <v>28.9</v>
      </c>
      <c r="K77" s="92">
        <v>14685</v>
      </c>
      <c r="L77" s="282"/>
      <c r="M77" s="283"/>
      <c r="N77" s="144">
        <v>1.3050051072522983</v>
      </c>
      <c r="O77" s="282"/>
      <c r="P77" s="409"/>
      <c r="Q77" s="84"/>
      <c r="R77" s="84"/>
      <c r="S77" s="84"/>
      <c r="T77" s="84"/>
      <c r="U77" s="84"/>
      <c r="V77" s="84"/>
      <c r="W77" s="84"/>
      <c r="X77" s="84"/>
      <c r="Y77" s="84"/>
      <c r="Z77" s="84"/>
      <c r="AA77" s="84"/>
      <c r="AB77" s="84"/>
      <c r="AC77" s="84"/>
      <c r="AD77" s="84"/>
      <c r="AE77" s="84"/>
      <c r="AF77" s="84"/>
      <c r="AG77" s="84"/>
      <c r="AH77" s="84"/>
      <c r="AI77" s="84"/>
      <c r="AJ77" s="84"/>
    </row>
    <row r="78" spans="1:36" ht="12.75" customHeight="1" x14ac:dyDescent="0.2">
      <c r="A78" s="453">
        <f t="shared" si="0"/>
        <v>2012.09</v>
      </c>
      <c r="B78" s="142">
        <v>22</v>
      </c>
      <c r="C78" s="92">
        <v>28380</v>
      </c>
      <c r="D78" s="92">
        <v>12560</v>
      </c>
      <c r="E78" s="92">
        <v>64680</v>
      </c>
      <c r="F78" s="92">
        <v>20093</v>
      </c>
      <c r="G78" s="282"/>
      <c r="H78" s="283"/>
      <c r="I78" s="144">
        <v>44.26</v>
      </c>
      <c r="J78" s="144">
        <v>31.07</v>
      </c>
      <c r="K78" s="92">
        <v>15741</v>
      </c>
      <c r="L78" s="282"/>
      <c r="M78" s="283"/>
      <c r="N78" s="144">
        <v>1.2764754462867671</v>
      </c>
      <c r="O78" s="282"/>
      <c r="P78" s="409"/>
      <c r="Q78" s="84"/>
      <c r="R78" s="84"/>
      <c r="S78" s="84"/>
      <c r="T78" s="84"/>
      <c r="U78" s="84"/>
      <c r="V78" s="84"/>
      <c r="W78" s="84"/>
      <c r="X78" s="84"/>
      <c r="Y78" s="84"/>
      <c r="Z78" s="84"/>
      <c r="AA78" s="84"/>
      <c r="AB78" s="84"/>
      <c r="AC78" s="84"/>
      <c r="AD78" s="84"/>
      <c r="AE78" s="84"/>
      <c r="AF78" s="84"/>
      <c r="AG78" s="84"/>
      <c r="AH78" s="84"/>
      <c r="AI78" s="84"/>
      <c r="AJ78" s="84"/>
    </row>
    <row r="79" spans="1:36" ht="12.75" customHeight="1" x14ac:dyDescent="0.2">
      <c r="A79" s="453">
        <f t="shared" si="0"/>
        <v>2012.1</v>
      </c>
      <c r="B79" s="142">
        <v>22</v>
      </c>
      <c r="C79" s="92">
        <v>29698</v>
      </c>
      <c r="D79" s="92">
        <v>13885</v>
      </c>
      <c r="E79" s="92">
        <v>67580</v>
      </c>
      <c r="F79" s="92">
        <v>23135</v>
      </c>
      <c r="G79" s="282"/>
      <c r="H79" s="283"/>
      <c r="I79" s="144">
        <v>46.75</v>
      </c>
      <c r="J79" s="144">
        <v>34.229999999999997</v>
      </c>
      <c r="K79" s="92">
        <v>17584</v>
      </c>
      <c r="L79" s="282"/>
      <c r="M79" s="283"/>
      <c r="N79" s="144">
        <v>1.3156847133757963</v>
      </c>
      <c r="O79" s="282"/>
      <c r="P79" s="409"/>
      <c r="Q79" s="84"/>
      <c r="R79" s="84"/>
      <c r="S79" s="84"/>
      <c r="T79" s="84"/>
      <c r="U79" s="84"/>
      <c r="V79" s="84"/>
      <c r="W79" s="84"/>
      <c r="X79" s="84"/>
      <c r="Y79" s="84"/>
      <c r="Z79" s="84"/>
      <c r="AA79" s="84"/>
      <c r="AB79" s="84"/>
      <c r="AC79" s="84"/>
      <c r="AD79" s="84"/>
      <c r="AE79" s="84"/>
      <c r="AF79" s="84"/>
      <c r="AG79" s="84"/>
      <c r="AH79" s="84"/>
      <c r="AI79" s="84"/>
      <c r="AJ79" s="84"/>
    </row>
    <row r="80" spans="1:36" ht="12.75" customHeight="1" x14ac:dyDescent="0.2">
      <c r="A80" s="453">
        <f t="shared" si="0"/>
        <v>2012.11</v>
      </c>
      <c r="B80" s="142">
        <v>22</v>
      </c>
      <c r="C80" s="92">
        <v>28170</v>
      </c>
      <c r="D80" s="92">
        <v>12685</v>
      </c>
      <c r="E80" s="92">
        <v>64050</v>
      </c>
      <c r="F80" s="92">
        <v>19863</v>
      </c>
      <c r="G80" s="282"/>
      <c r="H80" s="283"/>
      <c r="I80" s="144">
        <v>45.03</v>
      </c>
      <c r="J80" s="144">
        <v>31.01</v>
      </c>
      <c r="K80" s="92">
        <v>16080</v>
      </c>
      <c r="L80" s="282"/>
      <c r="M80" s="283"/>
      <c r="N80" s="144">
        <v>1.2352611940298508</v>
      </c>
      <c r="O80" s="282"/>
      <c r="P80" s="409"/>
      <c r="Q80" s="84"/>
      <c r="R80" s="84"/>
      <c r="S80" s="84"/>
      <c r="T80" s="84"/>
      <c r="U80" s="84"/>
      <c r="V80" s="84"/>
      <c r="W80" s="84"/>
      <c r="X80" s="84"/>
      <c r="Y80" s="84"/>
      <c r="Z80" s="84"/>
      <c r="AA80" s="84"/>
      <c r="AB80" s="84"/>
      <c r="AC80" s="84"/>
      <c r="AD80" s="84"/>
      <c r="AE80" s="84"/>
      <c r="AF80" s="84"/>
      <c r="AG80" s="84"/>
      <c r="AH80" s="84"/>
      <c r="AI80" s="84"/>
      <c r="AJ80" s="84"/>
    </row>
    <row r="81" spans="1:36" ht="12.75" customHeight="1" x14ac:dyDescent="0.2">
      <c r="A81" s="453">
        <f t="shared" si="0"/>
        <v>2012.12</v>
      </c>
      <c r="B81" s="142">
        <v>22</v>
      </c>
      <c r="C81" s="92">
        <v>28889</v>
      </c>
      <c r="D81" s="92">
        <v>10687</v>
      </c>
      <c r="E81" s="92">
        <v>65759</v>
      </c>
      <c r="F81" s="92">
        <v>16587</v>
      </c>
      <c r="G81" s="282"/>
      <c r="H81" s="283"/>
      <c r="I81" s="144">
        <v>36.99</v>
      </c>
      <c r="J81" s="144">
        <v>25.22</v>
      </c>
      <c r="K81" s="92">
        <v>13674</v>
      </c>
      <c r="L81" s="282"/>
      <c r="M81" s="283"/>
      <c r="N81" s="144">
        <v>1.2130320315928038</v>
      </c>
      <c r="O81" s="282"/>
      <c r="P81" s="409"/>
      <c r="Q81" s="84"/>
      <c r="R81" s="84"/>
      <c r="S81" s="84"/>
      <c r="T81" s="84"/>
      <c r="U81" s="84"/>
      <c r="V81" s="84"/>
      <c r="W81" s="84"/>
      <c r="X81" s="84"/>
      <c r="Y81" s="84"/>
      <c r="Z81" s="84"/>
      <c r="AA81" s="84"/>
      <c r="AB81" s="84"/>
      <c r="AC81" s="84"/>
      <c r="AD81" s="84"/>
      <c r="AE81" s="84"/>
      <c r="AF81" s="84"/>
      <c r="AG81" s="84"/>
      <c r="AH81" s="84"/>
      <c r="AI81" s="84"/>
      <c r="AJ81" s="84"/>
    </row>
    <row r="82" spans="1:36" ht="12.75" customHeight="1" x14ac:dyDescent="0.2">
      <c r="A82" s="453">
        <f t="shared" si="0"/>
        <v>2013.01</v>
      </c>
      <c r="B82" s="142">
        <v>21</v>
      </c>
      <c r="C82" s="92">
        <v>29140</v>
      </c>
      <c r="D82" s="92">
        <v>7686</v>
      </c>
      <c r="E82" s="92">
        <v>64325</v>
      </c>
      <c r="F82" s="92">
        <v>11962</v>
      </c>
      <c r="G82" s="282"/>
      <c r="H82" s="283"/>
      <c r="I82" s="144">
        <v>26.38</v>
      </c>
      <c r="J82" s="144">
        <v>18.600000000000001</v>
      </c>
      <c r="K82" s="92">
        <v>9916</v>
      </c>
      <c r="L82" s="282"/>
      <c r="M82" s="283"/>
      <c r="N82" s="144">
        <v>1.2063331988705124</v>
      </c>
      <c r="O82" s="282"/>
      <c r="P82" s="409"/>
      <c r="Q82" s="84"/>
      <c r="R82" s="84"/>
      <c r="S82" s="84"/>
      <c r="T82" s="84"/>
      <c r="U82" s="84"/>
      <c r="V82" s="84"/>
      <c r="W82" s="84"/>
      <c r="X82" s="84"/>
      <c r="Y82" s="84"/>
      <c r="Z82" s="84"/>
      <c r="AA82" s="84"/>
      <c r="AB82" s="84"/>
      <c r="AC82" s="84"/>
      <c r="AD82" s="84"/>
      <c r="AE82" s="84"/>
      <c r="AF82" s="84"/>
      <c r="AG82" s="84"/>
      <c r="AH82" s="84"/>
      <c r="AI82" s="84"/>
      <c r="AJ82" s="84"/>
    </row>
    <row r="83" spans="1:36" ht="12.75" customHeight="1" x14ac:dyDescent="0.2">
      <c r="A83" s="453">
        <f t="shared" si="0"/>
        <v>2013.02</v>
      </c>
      <c r="B83" s="142">
        <v>22</v>
      </c>
      <c r="C83" s="92">
        <v>27244</v>
      </c>
      <c r="D83" s="92">
        <v>8314</v>
      </c>
      <c r="E83" s="92">
        <v>60200</v>
      </c>
      <c r="F83" s="92">
        <v>12829</v>
      </c>
      <c r="G83" s="282"/>
      <c r="H83" s="283"/>
      <c r="I83" s="144">
        <v>30.52</v>
      </c>
      <c r="J83" s="144">
        <v>21.31</v>
      </c>
      <c r="K83" s="92">
        <v>10105</v>
      </c>
      <c r="L83" s="282"/>
      <c r="M83" s="283"/>
      <c r="N83" s="144">
        <v>1.2695695200395845</v>
      </c>
      <c r="O83" s="282"/>
      <c r="P83" s="409"/>
      <c r="Q83" s="84"/>
      <c r="R83" s="84"/>
      <c r="S83" s="84"/>
      <c r="T83" s="84"/>
      <c r="U83" s="84"/>
      <c r="V83" s="84"/>
      <c r="W83" s="84"/>
      <c r="X83" s="84"/>
      <c r="Y83" s="84"/>
      <c r="Z83" s="84"/>
      <c r="AA83" s="84"/>
      <c r="AB83" s="84"/>
      <c r="AC83" s="84"/>
      <c r="AD83" s="84"/>
      <c r="AE83" s="84"/>
      <c r="AF83" s="84"/>
      <c r="AG83" s="84"/>
      <c r="AH83" s="84"/>
      <c r="AI83" s="84"/>
      <c r="AJ83" s="84"/>
    </row>
    <row r="84" spans="1:36" ht="12.75" customHeight="1" x14ac:dyDescent="0.2">
      <c r="A84" s="453">
        <f t="shared" si="0"/>
        <v>2013.03</v>
      </c>
      <c r="B84" s="142">
        <v>22</v>
      </c>
      <c r="C84" s="92">
        <v>30163</v>
      </c>
      <c r="D84" s="92">
        <v>9644</v>
      </c>
      <c r="E84" s="92">
        <v>66650</v>
      </c>
      <c r="F84" s="92">
        <v>14088</v>
      </c>
      <c r="G84" s="282"/>
      <c r="H84" s="283"/>
      <c r="I84" s="144">
        <v>31.97</v>
      </c>
      <c r="J84" s="144">
        <v>21.14</v>
      </c>
      <c r="K84" s="92">
        <v>11611</v>
      </c>
      <c r="L84" s="282"/>
      <c r="M84" s="283"/>
      <c r="N84" s="144">
        <v>1.2133321849969856</v>
      </c>
      <c r="O84" s="282"/>
      <c r="P84" s="409"/>
      <c r="Q84" s="84"/>
      <c r="R84" s="84"/>
      <c r="S84" s="84"/>
      <c r="T84" s="84"/>
      <c r="U84" s="84"/>
      <c r="V84" s="84"/>
      <c r="W84" s="84"/>
      <c r="X84" s="84"/>
      <c r="Y84" s="84"/>
      <c r="Z84" s="84"/>
      <c r="AA84" s="84"/>
      <c r="AB84" s="84"/>
      <c r="AC84" s="84"/>
      <c r="AD84" s="84"/>
      <c r="AE84" s="84"/>
      <c r="AF84" s="84"/>
      <c r="AG84" s="84"/>
      <c r="AH84" s="84"/>
      <c r="AI84" s="84"/>
      <c r="AJ84" s="84"/>
    </row>
    <row r="85" spans="1:36" ht="12.75" customHeight="1" x14ac:dyDescent="0.2">
      <c r="A85" s="453">
        <f t="shared" si="0"/>
        <v>2013.04</v>
      </c>
      <c r="B85" s="142">
        <v>21</v>
      </c>
      <c r="C85" s="92">
        <v>28200</v>
      </c>
      <c r="D85" s="92">
        <v>9438</v>
      </c>
      <c r="E85" s="92">
        <v>62250</v>
      </c>
      <c r="F85" s="92">
        <v>13835</v>
      </c>
      <c r="G85" s="282"/>
      <c r="H85" s="283"/>
      <c r="I85" s="144">
        <v>33.47</v>
      </c>
      <c r="J85" s="144">
        <v>22.22</v>
      </c>
      <c r="K85" s="92">
        <v>11074</v>
      </c>
      <c r="L85" s="282"/>
      <c r="M85" s="283"/>
      <c r="N85" s="144">
        <v>1.2493227379447354</v>
      </c>
      <c r="O85" s="282"/>
      <c r="P85" s="409"/>
      <c r="Q85" s="84"/>
      <c r="R85" s="84"/>
      <c r="S85" s="84"/>
      <c r="T85" s="84"/>
      <c r="U85" s="84"/>
      <c r="V85" s="84"/>
      <c r="W85" s="84"/>
      <c r="X85" s="84"/>
      <c r="Y85" s="84"/>
      <c r="Z85" s="84"/>
      <c r="AA85" s="84"/>
      <c r="AB85" s="84"/>
      <c r="AC85" s="84"/>
      <c r="AD85" s="84"/>
      <c r="AE85" s="84"/>
      <c r="AF85" s="84"/>
      <c r="AG85" s="84"/>
      <c r="AH85" s="84"/>
      <c r="AI85" s="84"/>
      <c r="AJ85" s="84"/>
    </row>
    <row r="86" spans="1:36" ht="12.75" customHeight="1" x14ac:dyDescent="0.2">
      <c r="A86" s="453">
        <f t="shared" si="0"/>
        <v>2013.05</v>
      </c>
      <c r="B86" s="142">
        <v>21</v>
      </c>
      <c r="C86" s="92">
        <v>29078</v>
      </c>
      <c r="D86" s="92">
        <v>10339</v>
      </c>
      <c r="E86" s="92">
        <v>64449</v>
      </c>
      <c r="F86" s="92">
        <v>15517</v>
      </c>
      <c r="G86" s="282"/>
      <c r="H86" s="283"/>
      <c r="I86" s="144">
        <v>35.56</v>
      </c>
      <c r="J86" s="144">
        <v>24.08</v>
      </c>
      <c r="K86" s="92">
        <v>12554</v>
      </c>
      <c r="L86" s="282"/>
      <c r="M86" s="283"/>
      <c r="N86" s="144">
        <v>1.2360203919069619</v>
      </c>
      <c r="O86" s="282"/>
      <c r="P86" s="409"/>
      <c r="Q86" s="84"/>
      <c r="R86" s="84"/>
      <c r="S86" s="84"/>
      <c r="T86" s="84"/>
      <c r="U86" s="84"/>
      <c r="V86" s="84"/>
      <c r="W86" s="84"/>
      <c r="X86" s="84"/>
      <c r="Y86" s="84"/>
      <c r="Z86" s="84"/>
      <c r="AA86" s="84"/>
      <c r="AB86" s="84"/>
      <c r="AC86" s="84"/>
      <c r="AD86" s="84"/>
      <c r="AE86" s="84"/>
      <c r="AF86" s="84"/>
      <c r="AG86" s="84"/>
      <c r="AH86" s="84"/>
      <c r="AI86" s="84"/>
      <c r="AJ86" s="84"/>
    </row>
    <row r="87" spans="1:36" ht="12.75" customHeight="1" x14ac:dyDescent="0.2">
      <c r="A87" s="453">
        <f t="shared" si="0"/>
        <v>2013.06</v>
      </c>
      <c r="B87" s="142">
        <v>21</v>
      </c>
      <c r="C87" s="92">
        <v>27270</v>
      </c>
      <c r="D87" s="92">
        <v>10469</v>
      </c>
      <c r="E87" s="92">
        <v>62520</v>
      </c>
      <c r="F87" s="92">
        <v>16027</v>
      </c>
      <c r="G87" s="282"/>
      <c r="H87" s="283"/>
      <c r="I87" s="144">
        <v>38.39</v>
      </c>
      <c r="J87" s="144">
        <v>25.63</v>
      </c>
      <c r="K87" s="92">
        <v>12429</v>
      </c>
      <c r="L87" s="282"/>
      <c r="M87" s="283"/>
      <c r="N87" s="144">
        <v>1.2894842706573337</v>
      </c>
      <c r="O87" s="282"/>
      <c r="P87" s="409"/>
      <c r="Q87" s="84"/>
      <c r="R87" s="84"/>
      <c r="S87" s="84"/>
      <c r="T87" s="84"/>
      <c r="U87" s="84"/>
      <c r="V87" s="84"/>
      <c r="W87" s="84"/>
      <c r="X87" s="84"/>
      <c r="Y87" s="84"/>
      <c r="Z87" s="84"/>
      <c r="AA87" s="84"/>
      <c r="AB87" s="84"/>
      <c r="AC87" s="84"/>
      <c r="AD87" s="84"/>
      <c r="AE87" s="84"/>
      <c r="AF87" s="84"/>
      <c r="AG87" s="84"/>
      <c r="AH87" s="84"/>
      <c r="AI87" s="84"/>
      <c r="AJ87" s="84"/>
    </row>
    <row r="88" spans="1:36" ht="12.75" customHeight="1" x14ac:dyDescent="0.2">
      <c r="A88" s="453">
        <f t="shared" si="0"/>
        <v>2013.07</v>
      </c>
      <c r="B88" s="142">
        <v>21</v>
      </c>
      <c r="C88" s="92">
        <v>28489</v>
      </c>
      <c r="D88" s="92">
        <v>10854</v>
      </c>
      <c r="E88" s="92">
        <v>64356</v>
      </c>
      <c r="F88" s="92">
        <v>17046</v>
      </c>
      <c r="G88" s="282"/>
      <c r="H88" s="283"/>
      <c r="I88" s="144">
        <v>38.1</v>
      </c>
      <c r="J88" s="144">
        <v>26.49</v>
      </c>
      <c r="K88" s="92">
        <v>13182</v>
      </c>
      <c r="L88" s="282"/>
      <c r="M88" s="283"/>
      <c r="N88" s="144">
        <v>1.2931269913518435</v>
      </c>
      <c r="O88" s="282"/>
      <c r="P88" s="409"/>
      <c r="Q88" s="84"/>
      <c r="R88" s="84"/>
      <c r="S88" s="84"/>
      <c r="T88" s="84"/>
      <c r="U88" s="84"/>
      <c r="V88" s="84"/>
      <c r="W88" s="84"/>
      <c r="X88" s="84"/>
      <c r="Y88" s="84"/>
      <c r="Z88" s="84"/>
      <c r="AA88" s="84"/>
      <c r="AB88" s="84"/>
      <c r="AC88" s="84"/>
      <c r="AD88" s="84"/>
      <c r="AE88" s="84"/>
      <c r="AF88" s="84"/>
      <c r="AG88" s="84"/>
      <c r="AH88" s="84"/>
      <c r="AI88" s="84"/>
      <c r="AJ88" s="84"/>
    </row>
    <row r="89" spans="1:36" ht="12.75" customHeight="1" x14ac:dyDescent="0.2">
      <c r="A89" s="453">
        <f t="shared" si="0"/>
        <v>2013.08</v>
      </c>
      <c r="B89" s="142">
        <v>21</v>
      </c>
      <c r="C89" s="92">
        <v>28489</v>
      </c>
      <c r="D89" s="92">
        <v>13000</v>
      </c>
      <c r="E89" s="92">
        <v>64356</v>
      </c>
      <c r="F89" s="92">
        <v>19655</v>
      </c>
      <c r="G89" s="282"/>
      <c r="H89" s="283"/>
      <c r="I89" s="144">
        <v>45.63</v>
      </c>
      <c r="J89" s="144">
        <v>30.54</v>
      </c>
      <c r="K89" s="92">
        <v>15433</v>
      </c>
      <c r="L89" s="282"/>
      <c r="M89" s="283"/>
      <c r="N89" s="144">
        <v>1.2735696235339855</v>
      </c>
      <c r="O89" s="282"/>
      <c r="P89" s="409"/>
      <c r="Q89" s="84"/>
      <c r="R89" s="84"/>
      <c r="S89" s="84"/>
      <c r="T89" s="84"/>
      <c r="U89" s="84"/>
      <c r="V89" s="84"/>
      <c r="W89" s="84"/>
      <c r="X89" s="84"/>
      <c r="Y89" s="84"/>
      <c r="Z89" s="84"/>
      <c r="AA89" s="84"/>
      <c r="AB89" s="84"/>
      <c r="AC89" s="84"/>
      <c r="AD89" s="84"/>
      <c r="AE89" s="84"/>
      <c r="AF89" s="84"/>
      <c r="AG89" s="84"/>
      <c r="AH89" s="84"/>
      <c r="AI89" s="84"/>
      <c r="AJ89" s="84"/>
    </row>
    <row r="90" spans="1:36" ht="12.75" customHeight="1" x14ac:dyDescent="0.2">
      <c r="A90" s="453">
        <f t="shared" si="0"/>
        <v>2013.09</v>
      </c>
      <c r="B90" s="142">
        <v>21</v>
      </c>
      <c r="C90" s="92">
        <v>27570</v>
      </c>
      <c r="D90" s="92">
        <v>10820</v>
      </c>
      <c r="E90" s="92">
        <v>62280</v>
      </c>
      <c r="F90" s="92">
        <v>16867</v>
      </c>
      <c r="G90" s="282"/>
      <c r="H90" s="283"/>
      <c r="I90" s="144">
        <v>39.25</v>
      </c>
      <c r="J90" s="144">
        <v>27.08</v>
      </c>
      <c r="K90" s="92">
        <v>13630</v>
      </c>
      <c r="L90" s="282"/>
      <c r="M90" s="283"/>
      <c r="N90" s="144">
        <v>1.2374908290535582</v>
      </c>
      <c r="O90" s="282"/>
      <c r="P90" s="409"/>
      <c r="Q90" s="84"/>
      <c r="R90" s="84"/>
      <c r="S90" s="84"/>
      <c r="T90" s="84"/>
      <c r="U90" s="84"/>
      <c r="V90" s="84"/>
      <c r="W90" s="84"/>
      <c r="X90" s="84"/>
      <c r="Y90" s="84"/>
      <c r="Z90" s="84"/>
      <c r="AA90" s="84"/>
      <c r="AB90" s="84"/>
      <c r="AC90" s="84"/>
      <c r="AD90" s="84"/>
      <c r="AE90" s="84"/>
      <c r="AF90" s="84"/>
      <c r="AG90" s="84"/>
      <c r="AH90" s="84"/>
      <c r="AI90" s="84"/>
      <c r="AJ90" s="84"/>
    </row>
    <row r="91" spans="1:36" ht="12.75" customHeight="1" x14ac:dyDescent="0.2">
      <c r="A91" s="453">
        <f t="shared" si="0"/>
        <v>2013.1</v>
      </c>
      <c r="B91" s="142">
        <v>21</v>
      </c>
      <c r="C91" s="92">
        <v>28148</v>
      </c>
      <c r="D91" s="92">
        <v>11126</v>
      </c>
      <c r="E91" s="92">
        <v>64294</v>
      </c>
      <c r="F91" s="92">
        <v>17066</v>
      </c>
      <c r="G91" s="282"/>
      <c r="H91" s="283"/>
      <c r="I91" s="144">
        <v>39.53</v>
      </c>
      <c r="J91" s="144">
        <v>26.54</v>
      </c>
      <c r="K91" s="92">
        <v>13629</v>
      </c>
      <c r="L91" s="282"/>
      <c r="M91" s="283"/>
      <c r="N91" s="144">
        <v>1.2521828454031845</v>
      </c>
      <c r="O91" s="282"/>
      <c r="P91" s="409"/>
      <c r="Q91" s="84"/>
      <c r="R91" s="84"/>
      <c r="S91" s="84"/>
      <c r="T91" s="84"/>
      <c r="U91" s="84"/>
      <c r="V91" s="84"/>
      <c r="W91" s="84"/>
      <c r="X91" s="84"/>
      <c r="Y91" s="84"/>
      <c r="Z91" s="84"/>
      <c r="AA91" s="84"/>
      <c r="AB91" s="84"/>
      <c r="AC91" s="84"/>
      <c r="AD91" s="84"/>
      <c r="AE91" s="84"/>
      <c r="AF91" s="84"/>
      <c r="AG91" s="84"/>
      <c r="AH91" s="84"/>
      <c r="AI91" s="84"/>
      <c r="AJ91" s="84"/>
    </row>
    <row r="92" spans="1:36" ht="12.75" customHeight="1" x14ac:dyDescent="0.2">
      <c r="A92" s="453">
        <f t="shared" si="0"/>
        <v>2013.11</v>
      </c>
      <c r="B92" s="142">
        <v>21</v>
      </c>
      <c r="C92" s="92">
        <v>26970</v>
      </c>
      <c r="D92" s="92">
        <v>10982</v>
      </c>
      <c r="E92" s="92">
        <v>63570</v>
      </c>
      <c r="F92" s="92">
        <v>17077</v>
      </c>
      <c r="G92" s="282"/>
      <c r="H92" s="283"/>
      <c r="I92" s="144">
        <v>40.72</v>
      </c>
      <c r="J92" s="144">
        <v>26.86</v>
      </c>
      <c r="K92" s="92">
        <v>13396</v>
      </c>
      <c r="L92" s="282"/>
      <c r="M92" s="283"/>
      <c r="N92" s="144">
        <v>1.274783517467901</v>
      </c>
      <c r="O92" s="282"/>
      <c r="P92" s="409"/>
      <c r="Q92" s="84"/>
      <c r="R92" s="84"/>
      <c r="S92" s="84"/>
      <c r="T92" s="84"/>
      <c r="U92" s="84"/>
      <c r="V92" s="84"/>
      <c r="W92" s="84"/>
      <c r="X92" s="84"/>
      <c r="Y92" s="84"/>
      <c r="Z92" s="84"/>
      <c r="AA92" s="84"/>
      <c r="AB92" s="84"/>
      <c r="AC92" s="84"/>
      <c r="AD92" s="84"/>
      <c r="AE92" s="84"/>
      <c r="AF92" s="84"/>
      <c r="AG92" s="84"/>
      <c r="AH92" s="84"/>
      <c r="AI92" s="84"/>
      <c r="AJ92" s="84"/>
    </row>
    <row r="93" spans="1:36" ht="12.75" customHeight="1" x14ac:dyDescent="0.2">
      <c r="A93" s="453">
        <f t="shared" si="0"/>
        <v>2013.12</v>
      </c>
      <c r="B93" s="142">
        <v>21</v>
      </c>
      <c r="C93" s="92">
        <v>28457</v>
      </c>
      <c r="D93" s="92">
        <v>9118</v>
      </c>
      <c r="E93" s="92">
        <v>65268</v>
      </c>
      <c r="F93" s="92">
        <v>14350</v>
      </c>
      <c r="G93" s="282"/>
      <c r="H93" s="283"/>
      <c r="I93" s="144">
        <v>32.04</v>
      </c>
      <c r="J93" s="144">
        <v>21.99</v>
      </c>
      <c r="K93" s="92">
        <v>11269</v>
      </c>
      <c r="L93" s="282"/>
      <c r="M93" s="283"/>
      <c r="N93" s="144">
        <v>1.2734049161416274</v>
      </c>
      <c r="O93" s="282"/>
      <c r="P93" s="409"/>
      <c r="Q93" s="84"/>
      <c r="R93" s="84"/>
      <c r="S93" s="84"/>
      <c r="T93" s="84"/>
      <c r="U93" s="84"/>
      <c r="V93" s="84"/>
      <c r="W93" s="84"/>
      <c r="X93" s="84"/>
      <c r="Y93" s="84"/>
      <c r="Z93" s="84"/>
      <c r="AA93" s="84"/>
      <c r="AB93" s="84"/>
      <c r="AC93" s="84"/>
      <c r="AD93" s="84"/>
      <c r="AE93" s="84"/>
      <c r="AF93" s="84"/>
      <c r="AG93" s="84"/>
      <c r="AH93" s="84"/>
      <c r="AI93" s="84"/>
      <c r="AJ93" s="84"/>
    </row>
    <row r="94" spans="1:36" ht="12.75" customHeight="1" x14ac:dyDescent="0.2">
      <c r="A94" s="453">
        <f t="shared" si="0"/>
        <v>2014.01</v>
      </c>
      <c r="B94" s="142">
        <v>21</v>
      </c>
      <c r="C94" s="92">
        <v>28551</v>
      </c>
      <c r="D94" s="92">
        <v>8168</v>
      </c>
      <c r="E94" s="92">
        <v>65193</v>
      </c>
      <c r="F94" s="92">
        <v>13001</v>
      </c>
      <c r="G94" s="282"/>
      <c r="H94" s="283"/>
      <c r="I94" s="144">
        <v>28.61</v>
      </c>
      <c r="J94" s="144">
        <v>19.940000000000001</v>
      </c>
      <c r="K94" s="92">
        <v>10065</v>
      </c>
      <c r="L94" s="282"/>
      <c r="M94" s="283"/>
      <c r="N94" s="144">
        <v>1.2917039244908097</v>
      </c>
      <c r="O94" s="282"/>
      <c r="P94" s="409"/>
      <c r="Q94" s="84"/>
      <c r="R94" s="84"/>
      <c r="S94" s="84"/>
      <c r="T94" s="84"/>
      <c r="U94" s="84"/>
      <c r="V94" s="84"/>
      <c r="W94" s="84"/>
      <c r="X94" s="84"/>
      <c r="Y94" s="84"/>
      <c r="Z94" s="84"/>
      <c r="AA94" s="84"/>
      <c r="AB94" s="84"/>
      <c r="AC94" s="84"/>
      <c r="AD94" s="84"/>
      <c r="AE94" s="84"/>
      <c r="AF94" s="84"/>
      <c r="AG94" s="84"/>
      <c r="AH94" s="84"/>
      <c r="AI94" s="84"/>
      <c r="AJ94" s="84"/>
    </row>
    <row r="95" spans="1:36" ht="12.75" customHeight="1" x14ac:dyDescent="0.2">
      <c r="A95" s="453">
        <f t="shared" si="0"/>
        <v>2014.02</v>
      </c>
      <c r="B95" s="142">
        <v>21</v>
      </c>
      <c r="C95" s="92">
        <v>25844</v>
      </c>
      <c r="D95" s="92">
        <v>8840</v>
      </c>
      <c r="E95" s="92">
        <v>59052</v>
      </c>
      <c r="F95" s="92">
        <v>13712</v>
      </c>
      <c r="G95" s="282"/>
      <c r="H95" s="283"/>
      <c r="I95" s="144">
        <v>34.21</v>
      </c>
      <c r="J95" s="144">
        <v>23.22</v>
      </c>
      <c r="K95" s="92">
        <v>10840</v>
      </c>
      <c r="L95" s="282"/>
      <c r="M95" s="283"/>
      <c r="N95" s="144">
        <v>1.2649446494464944</v>
      </c>
      <c r="O95" s="282"/>
      <c r="P95" s="409"/>
      <c r="Q95" s="84"/>
      <c r="R95" s="84"/>
      <c r="S95" s="84"/>
      <c r="T95" s="84"/>
      <c r="U95" s="84"/>
      <c r="V95" s="84"/>
      <c r="W95" s="84"/>
      <c r="X95" s="84"/>
      <c r="Y95" s="84"/>
      <c r="Z95" s="84"/>
      <c r="AA95" s="84"/>
      <c r="AB95" s="84"/>
      <c r="AC95" s="84"/>
      <c r="AD95" s="84"/>
      <c r="AE95" s="84"/>
      <c r="AF95" s="84"/>
      <c r="AG95" s="84"/>
      <c r="AH95" s="84"/>
      <c r="AI95" s="84"/>
      <c r="AJ95" s="84"/>
    </row>
    <row r="96" spans="1:36" ht="12.75" customHeight="1" x14ac:dyDescent="0.2">
      <c r="A96" s="453">
        <f t="shared" si="0"/>
        <v>2014.03</v>
      </c>
      <c r="B96" s="142">
        <v>21</v>
      </c>
      <c r="C96" s="92">
        <v>28613</v>
      </c>
      <c r="D96" s="92">
        <v>10370</v>
      </c>
      <c r="E96" s="92">
        <v>65379</v>
      </c>
      <c r="F96" s="92">
        <v>16051</v>
      </c>
      <c r="G96" s="282"/>
      <c r="H96" s="283"/>
      <c r="I96" s="144">
        <v>36.24</v>
      </c>
      <c r="J96" s="144">
        <v>24.55</v>
      </c>
      <c r="K96" s="92">
        <v>12864</v>
      </c>
      <c r="L96" s="282"/>
      <c r="M96" s="283"/>
      <c r="N96" s="144">
        <v>1.2477456467661692</v>
      </c>
      <c r="O96" s="282"/>
      <c r="P96" s="409"/>
      <c r="Q96" s="84"/>
      <c r="R96" s="84"/>
      <c r="S96" s="84"/>
      <c r="T96" s="84"/>
      <c r="U96" s="84"/>
      <c r="V96" s="84"/>
      <c r="W96" s="84"/>
      <c r="X96" s="84"/>
      <c r="Y96" s="84"/>
      <c r="Z96" s="84"/>
      <c r="AA96" s="84"/>
      <c r="AB96" s="84"/>
      <c r="AC96" s="84"/>
      <c r="AD96" s="84"/>
      <c r="AE96" s="84"/>
      <c r="AF96" s="84"/>
      <c r="AG96" s="84"/>
      <c r="AH96" s="84"/>
      <c r="AI96" s="84"/>
      <c r="AJ96" s="84"/>
    </row>
    <row r="97" spans="1:36" ht="12.75" customHeight="1" x14ac:dyDescent="0.2">
      <c r="A97" s="453">
        <f t="shared" si="0"/>
        <v>2014.04</v>
      </c>
      <c r="B97" s="142">
        <v>21</v>
      </c>
      <c r="C97" s="92">
        <v>27690</v>
      </c>
      <c r="D97" s="92">
        <v>10549</v>
      </c>
      <c r="E97" s="92">
        <v>63240</v>
      </c>
      <c r="F97" s="92">
        <v>15801</v>
      </c>
      <c r="G97" s="282"/>
      <c r="H97" s="283"/>
      <c r="I97" s="144">
        <v>38.1</v>
      </c>
      <c r="J97" s="144">
        <v>24.99</v>
      </c>
      <c r="K97" s="92">
        <v>12113</v>
      </c>
      <c r="L97" s="282"/>
      <c r="M97" s="283"/>
      <c r="N97" s="144">
        <v>1.3044662759019237</v>
      </c>
      <c r="O97" s="282"/>
      <c r="P97" s="409"/>
      <c r="Q97" s="84"/>
      <c r="R97" s="84"/>
      <c r="S97" s="84"/>
      <c r="T97" s="84"/>
      <c r="U97" s="84"/>
      <c r="V97" s="84"/>
      <c r="W97" s="84"/>
      <c r="X97" s="84"/>
      <c r="Y97" s="84"/>
      <c r="Z97" s="84"/>
      <c r="AA97" s="84"/>
      <c r="AB97" s="84"/>
      <c r="AC97" s="84"/>
      <c r="AD97" s="84"/>
      <c r="AE97" s="84"/>
      <c r="AF97" s="84"/>
      <c r="AG97" s="84"/>
      <c r="AH97" s="84"/>
      <c r="AI97" s="84"/>
      <c r="AJ97" s="84"/>
    </row>
    <row r="98" spans="1:36" ht="12.75" customHeight="1" x14ac:dyDescent="0.2">
      <c r="A98" s="453">
        <f t="shared" si="0"/>
        <v>2014.05</v>
      </c>
      <c r="B98" s="142">
        <v>21</v>
      </c>
      <c r="C98" s="92">
        <v>28613</v>
      </c>
      <c r="D98" s="92">
        <v>10984</v>
      </c>
      <c r="E98" s="92">
        <v>65348</v>
      </c>
      <c r="F98" s="92">
        <v>16069</v>
      </c>
      <c r="G98" s="282"/>
      <c r="H98" s="283"/>
      <c r="I98" s="144">
        <v>38.39</v>
      </c>
      <c r="J98" s="144">
        <v>24.59</v>
      </c>
      <c r="K98" s="92">
        <v>12363</v>
      </c>
      <c r="L98" s="282"/>
      <c r="M98" s="283"/>
      <c r="N98" s="144">
        <v>1.2997654291029686</v>
      </c>
      <c r="O98" s="282"/>
      <c r="P98" s="409"/>
      <c r="Q98" s="84"/>
      <c r="R98" s="84"/>
      <c r="S98" s="84"/>
      <c r="T98" s="84"/>
      <c r="U98" s="84"/>
      <c r="V98" s="84"/>
      <c r="W98" s="84"/>
      <c r="X98" s="84"/>
      <c r="Y98" s="84"/>
      <c r="Z98" s="84"/>
      <c r="AA98" s="84"/>
      <c r="AB98" s="84"/>
      <c r="AC98" s="84"/>
      <c r="AD98" s="84"/>
      <c r="AE98" s="84"/>
      <c r="AF98" s="84"/>
      <c r="AG98" s="84"/>
      <c r="AH98" s="84"/>
      <c r="AI98" s="84"/>
      <c r="AJ98" s="84"/>
    </row>
    <row r="99" spans="1:36" ht="12.75" customHeight="1" x14ac:dyDescent="0.2">
      <c r="A99" s="453">
        <f t="shared" si="0"/>
        <v>2014.06</v>
      </c>
      <c r="B99" s="142">
        <v>21</v>
      </c>
      <c r="C99" s="92">
        <v>27690</v>
      </c>
      <c r="D99" s="92">
        <v>10157</v>
      </c>
      <c r="E99" s="92">
        <v>63240</v>
      </c>
      <c r="F99" s="92">
        <v>14798</v>
      </c>
      <c r="G99" s="282"/>
      <c r="H99" s="283"/>
      <c r="I99" s="144">
        <v>36.68</v>
      </c>
      <c r="J99" s="144">
        <v>23.4</v>
      </c>
      <c r="K99" s="92">
        <v>11768</v>
      </c>
      <c r="L99" s="282"/>
      <c r="M99" s="283"/>
      <c r="N99" s="144">
        <v>1.2574779061862678</v>
      </c>
      <c r="O99" s="282"/>
      <c r="P99" s="409"/>
      <c r="Q99" s="84"/>
      <c r="R99" s="84"/>
      <c r="S99" s="84"/>
      <c r="T99" s="84"/>
      <c r="U99" s="84"/>
      <c r="V99" s="84"/>
      <c r="W99" s="84"/>
      <c r="X99" s="84"/>
      <c r="Y99" s="84"/>
      <c r="Z99" s="84"/>
      <c r="AA99" s="84"/>
      <c r="AB99" s="84"/>
      <c r="AC99" s="84"/>
      <c r="AD99" s="84"/>
      <c r="AE99" s="84"/>
      <c r="AF99" s="84"/>
      <c r="AG99" s="84"/>
      <c r="AH99" s="84"/>
      <c r="AI99" s="84"/>
      <c r="AJ99" s="84"/>
    </row>
    <row r="100" spans="1:36" ht="12.75" customHeight="1" x14ac:dyDescent="0.2">
      <c r="A100" s="453">
        <f t="shared" si="0"/>
        <v>2014.07</v>
      </c>
      <c r="B100" s="142">
        <v>21</v>
      </c>
      <c r="C100" s="92">
        <v>28613</v>
      </c>
      <c r="D100" s="92">
        <v>10436</v>
      </c>
      <c r="E100" s="92">
        <v>65348</v>
      </c>
      <c r="F100" s="92">
        <v>15806</v>
      </c>
      <c r="G100" s="282"/>
      <c r="H100" s="283"/>
      <c r="I100" s="144">
        <v>36.47</v>
      </c>
      <c r="J100" s="144">
        <v>24.19</v>
      </c>
      <c r="K100" s="92">
        <v>12052</v>
      </c>
      <c r="L100" s="282"/>
      <c r="M100" s="283"/>
      <c r="N100" s="144">
        <v>1.3114835711915034</v>
      </c>
      <c r="O100" s="282"/>
      <c r="P100" s="409"/>
      <c r="Q100" s="84"/>
      <c r="R100" s="84"/>
      <c r="S100" s="84"/>
      <c r="T100" s="84"/>
      <c r="U100" s="84"/>
      <c r="V100" s="84"/>
      <c r="W100" s="84"/>
      <c r="X100" s="84"/>
      <c r="Y100" s="84"/>
      <c r="Z100" s="84"/>
      <c r="AA100" s="84"/>
      <c r="AB100" s="84"/>
      <c r="AC100" s="84"/>
      <c r="AD100" s="84"/>
      <c r="AE100" s="84"/>
      <c r="AF100" s="84"/>
      <c r="AG100" s="84"/>
      <c r="AH100" s="84"/>
      <c r="AI100" s="84"/>
      <c r="AJ100" s="84"/>
    </row>
    <row r="101" spans="1:36" ht="12.75" customHeight="1" x14ac:dyDescent="0.2">
      <c r="A101" s="453">
        <f t="shared" si="0"/>
        <v>2014.08</v>
      </c>
      <c r="B101" s="142">
        <v>21</v>
      </c>
      <c r="C101" s="92">
        <v>28613</v>
      </c>
      <c r="D101" s="92">
        <v>10292</v>
      </c>
      <c r="E101" s="92">
        <v>65348</v>
      </c>
      <c r="F101" s="92">
        <v>16176</v>
      </c>
      <c r="G101" s="282"/>
      <c r="H101" s="283"/>
      <c r="I101" s="144">
        <v>35.97</v>
      </c>
      <c r="J101" s="144">
        <v>24.75</v>
      </c>
      <c r="K101" s="92">
        <v>12567</v>
      </c>
      <c r="L101" s="282"/>
      <c r="M101" s="283"/>
      <c r="N101" s="144">
        <v>1.2871807113869658</v>
      </c>
      <c r="O101" s="282"/>
      <c r="P101" s="409"/>
      <c r="Q101" s="84"/>
      <c r="R101" s="84"/>
      <c r="S101" s="84"/>
      <c r="T101" s="84"/>
      <c r="U101" s="84"/>
      <c r="V101" s="84"/>
      <c r="W101" s="84"/>
      <c r="X101" s="84"/>
      <c r="Y101" s="84"/>
      <c r="Z101" s="84"/>
      <c r="AA101" s="84"/>
      <c r="AB101" s="84"/>
      <c r="AC101" s="84"/>
      <c r="AD101" s="84"/>
      <c r="AE101" s="84"/>
      <c r="AF101" s="84"/>
      <c r="AG101" s="84"/>
      <c r="AH101" s="84"/>
      <c r="AI101" s="84"/>
      <c r="AJ101" s="84"/>
    </row>
    <row r="102" spans="1:36" ht="12.75" customHeight="1" x14ac:dyDescent="0.2">
      <c r="A102" s="453">
        <f t="shared" si="0"/>
        <v>2014.09</v>
      </c>
      <c r="B102" s="142">
        <v>21</v>
      </c>
      <c r="C102" s="92">
        <v>26970</v>
      </c>
      <c r="D102" s="92">
        <v>10244</v>
      </c>
      <c r="E102" s="92">
        <v>63360</v>
      </c>
      <c r="F102" s="92">
        <v>15535</v>
      </c>
      <c r="G102" s="282"/>
      <c r="H102" s="283"/>
      <c r="I102" s="144">
        <v>37.979999999999997</v>
      </c>
      <c r="J102" s="144">
        <v>24.52</v>
      </c>
      <c r="K102" s="92">
        <v>11790</v>
      </c>
      <c r="L102" s="282"/>
      <c r="M102" s="283"/>
      <c r="N102" s="144">
        <v>1.3176420695504665</v>
      </c>
      <c r="O102" s="282"/>
      <c r="P102" s="409"/>
      <c r="Q102" s="84"/>
      <c r="R102" s="84"/>
      <c r="S102" s="84"/>
      <c r="T102" s="84"/>
      <c r="U102" s="84"/>
      <c r="V102" s="84"/>
      <c r="W102" s="84"/>
      <c r="X102" s="84"/>
      <c r="Y102" s="84"/>
      <c r="Z102" s="84"/>
      <c r="AA102" s="84"/>
      <c r="AB102" s="84"/>
      <c r="AC102" s="84"/>
      <c r="AD102" s="84"/>
      <c r="AE102" s="84"/>
      <c r="AF102" s="84"/>
      <c r="AG102" s="84"/>
      <c r="AH102" s="84"/>
      <c r="AI102" s="84"/>
      <c r="AJ102" s="84"/>
    </row>
    <row r="103" spans="1:36" ht="12.75" customHeight="1" x14ac:dyDescent="0.2">
      <c r="A103" s="453">
        <f t="shared" si="0"/>
        <v>2014.1</v>
      </c>
      <c r="B103" s="142">
        <v>21</v>
      </c>
      <c r="C103" s="92">
        <v>28179</v>
      </c>
      <c r="D103" s="92">
        <v>11345</v>
      </c>
      <c r="E103" s="92">
        <v>64666</v>
      </c>
      <c r="F103" s="92">
        <v>17934</v>
      </c>
      <c r="G103" s="282"/>
      <c r="H103" s="283"/>
      <c r="I103" s="144">
        <v>40.26</v>
      </c>
      <c r="J103" s="144">
        <v>27.73</v>
      </c>
      <c r="K103" s="92">
        <v>13446</v>
      </c>
      <c r="L103" s="282"/>
      <c r="M103" s="283"/>
      <c r="N103" s="144">
        <v>1.3337795626952254</v>
      </c>
      <c r="O103" s="282"/>
      <c r="P103" s="409"/>
      <c r="Q103" s="84"/>
      <c r="R103" s="84"/>
      <c r="S103" s="84"/>
      <c r="T103" s="84"/>
      <c r="U103" s="84"/>
      <c r="V103" s="84"/>
      <c r="W103" s="84"/>
      <c r="X103" s="84"/>
      <c r="Y103" s="84"/>
      <c r="Z103" s="84"/>
      <c r="AA103" s="84"/>
      <c r="AB103" s="84"/>
      <c r="AC103" s="84"/>
      <c r="AD103" s="84"/>
      <c r="AE103" s="84"/>
      <c r="AF103" s="84"/>
      <c r="AG103" s="84"/>
      <c r="AH103" s="84"/>
      <c r="AI103" s="84"/>
      <c r="AJ103" s="84"/>
    </row>
    <row r="104" spans="1:36" ht="12.75" customHeight="1" x14ac:dyDescent="0.2">
      <c r="A104" s="453">
        <f t="shared" si="0"/>
        <v>2014.11</v>
      </c>
      <c r="B104" s="142">
        <v>21</v>
      </c>
      <c r="C104" s="92">
        <v>27120</v>
      </c>
      <c r="D104" s="92">
        <v>10743</v>
      </c>
      <c r="E104" s="92">
        <v>62490</v>
      </c>
      <c r="F104" s="92">
        <v>16379</v>
      </c>
      <c r="G104" s="282"/>
      <c r="H104" s="283"/>
      <c r="I104" s="144">
        <v>39.61</v>
      </c>
      <c r="J104" s="144">
        <v>26.21</v>
      </c>
      <c r="K104" s="92">
        <v>12510</v>
      </c>
      <c r="L104" s="282"/>
      <c r="M104" s="283"/>
      <c r="N104" s="144">
        <v>1.3092725819344524</v>
      </c>
      <c r="O104" s="282"/>
      <c r="P104" s="409"/>
      <c r="Q104" s="84"/>
      <c r="R104" s="84"/>
      <c r="S104" s="84"/>
      <c r="T104" s="84"/>
      <c r="U104" s="84"/>
      <c r="V104" s="84"/>
      <c r="W104" s="84"/>
      <c r="X104" s="84"/>
      <c r="Y104" s="84"/>
      <c r="Z104" s="84"/>
      <c r="AA104" s="84"/>
      <c r="AB104" s="84"/>
      <c r="AC104" s="84"/>
      <c r="AD104" s="84"/>
      <c r="AE104" s="84"/>
      <c r="AF104" s="84"/>
      <c r="AG104" s="84"/>
      <c r="AH104" s="84"/>
      <c r="AI104" s="84"/>
      <c r="AJ104" s="84"/>
    </row>
    <row r="105" spans="1:36" ht="12.75" customHeight="1" x14ac:dyDescent="0.2">
      <c r="A105" s="453">
        <f t="shared" si="0"/>
        <v>2014.12</v>
      </c>
      <c r="B105" s="142">
        <v>21</v>
      </c>
      <c r="C105" s="92">
        <v>28279</v>
      </c>
      <c r="D105" s="92">
        <v>8641</v>
      </c>
      <c r="E105" s="92">
        <v>64582</v>
      </c>
      <c r="F105" s="92">
        <v>13234</v>
      </c>
      <c r="G105" s="282"/>
      <c r="H105" s="283"/>
      <c r="I105" s="144">
        <v>30.56</v>
      </c>
      <c r="J105" s="144">
        <v>20.49</v>
      </c>
      <c r="K105" s="92">
        <v>10288</v>
      </c>
      <c r="L105" s="282"/>
      <c r="M105" s="283"/>
      <c r="N105" s="144">
        <v>1.286353032659409</v>
      </c>
      <c r="O105" s="282"/>
      <c r="P105" s="409"/>
      <c r="Q105" s="84"/>
      <c r="R105" s="84"/>
      <c r="S105" s="84"/>
      <c r="T105" s="84"/>
      <c r="U105" s="84"/>
      <c r="V105" s="84"/>
      <c r="W105" s="84"/>
      <c r="X105" s="84"/>
      <c r="Y105" s="84"/>
      <c r="Z105" s="84"/>
      <c r="AA105" s="84"/>
      <c r="AB105" s="84"/>
      <c r="AC105" s="84"/>
      <c r="AD105" s="84"/>
      <c r="AE105" s="84"/>
      <c r="AF105" s="84"/>
      <c r="AG105" s="84"/>
      <c r="AH105" s="84"/>
      <c r="AI105" s="84"/>
      <c r="AJ105" s="84"/>
    </row>
    <row r="106" spans="1:36" ht="12.75" customHeight="1" x14ac:dyDescent="0.2">
      <c r="A106" s="453">
        <f t="shared" si="0"/>
        <v>2015.01</v>
      </c>
      <c r="B106" s="142">
        <v>21</v>
      </c>
      <c r="C106" s="92">
        <v>28947</v>
      </c>
      <c r="D106" s="92">
        <v>7470</v>
      </c>
      <c r="E106" s="92">
        <v>64448</v>
      </c>
      <c r="F106" s="92">
        <v>12167</v>
      </c>
      <c r="G106" s="282"/>
      <c r="H106" s="283"/>
      <c r="I106" s="144">
        <v>25.81</v>
      </c>
      <c r="J106" s="144">
        <v>18.88</v>
      </c>
      <c r="K106" s="92">
        <v>9233</v>
      </c>
      <c r="L106" s="282"/>
      <c r="M106" s="283"/>
      <c r="N106" s="144">
        <v>1.317773204808838</v>
      </c>
      <c r="O106" s="282"/>
      <c r="P106" s="409"/>
      <c r="Q106" s="84"/>
      <c r="R106" s="84"/>
      <c r="S106" s="84"/>
      <c r="T106" s="84"/>
      <c r="U106" s="84"/>
      <c r="V106" s="84"/>
      <c r="W106" s="84"/>
      <c r="X106" s="84"/>
      <c r="Y106" s="84"/>
      <c r="Z106" s="84"/>
      <c r="AA106" s="84"/>
      <c r="AB106" s="84"/>
      <c r="AC106" s="84"/>
      <c r="AD106" s="84"/>
      <c r="AE106" s="84"/>
      <c r="AF106" s="84"/>
      <c r="AG106" s="84"/>
      <c r="AH106" s="84"/>
      <c r="AI106" s="84"/>
      <c r="AJ106" s="84"/>
    </row>
    <row r="107" spans="1:36" ht="12.75" customHeight="1" x14ac:dyDescent="0.2">
      <c r="A107" s="453">
        <f t="shared" si="0"/>
        <v>2015.02</v>
      </c>
      <c r="B107" s="142">
        <v>21</v>
      </c>
      <c r="C107" s="92">
        <v>26236</v>
      </c>
      <c r="D107" s="92">
        <v>8796</v>
      </c>
      <c r="E107" s="92">
        <v>58464</v>
      </c>
      <c r="F107" s="92">
        <v>13822</v>
      </c>
      <c r="G107" s="282"/>
      <c r="H107" s="283"/>
      <c r="I107" s="144">
        <v>33.53</v>
      </c>
      <c r="J107" s="144">
        <v>23.64</v>
      </c>
      <c r="K107" s="92">
        <v>10964</v>
      </c>
      <c r="L107" s="282"/>
      <c r="M107" s="283"/>
      <c r="N107" s="144">
        <v>1.2606712878511492</v>
      </c>
      <c r="O107" s="282"/>
      <c r="P107" s="409"/>
      <c r="Q107" s="84"/>
      <c r="R107" s="84"/>
      <c r="S107" s="84"/>
      <c r="T107" s="84"/>
      <c r="U107" s="84"/>
      <c r="V107" s="84"/>
      <c r="W107" s="84"/>
      <c r="X107" s="84"/>
      <c r="Y107" s="84"/>
      <c r="Z107" s="84"/>
      <c r="AA107" s="84"/>
      <c r="AB107" s="84"/>
      <c r="AC107" s="84"/>
      <c r="AD107" s="84"/>
      <c r="AE107" s="84"/>
      <c r="AF107" s="84"/>
      <c r="AG107" s="84"/>
      <c r="AH107" s="84"/>
      <c r="AI107" s="84"/>
      <c r="AJ107" s="84"/>
    </row>
    <row r="108" spans="1:36" ht="12.75" customHeight="1" x14ac:dyDescent="0.2">
      <c r="A108" s="453">
        <f t="shared" si="0"/>
        <v>2015.03</v>
      </c>
      <c r="B108" s="142">
        <v>21</v>
      </c>
      <c r="C108" s="92">
        <v>28489</v>
      </c>
      <c r="D108" s="92">
        <v>8986</v>
      </c>
      <c r="E108" s="92">
        <v>65410</v>
      </c>
      <c r="F108" s="92">
        <v>13890</v>
      </c>
      <c r="G108" s="282"/>
      <c r="H108" s="283"/>
      <c r="I108" s="144">
        <v>31.54</v>
      </c>
      <c r="J108" s="144">
        <v>21.24</v>
      </c>
      <c r="K108" s="92">
        <v>10540</v>
      </c>
      <c r="L108" s="282"/>
      <c r="M108" s="283"/>
      <c r="N108" s="144">
        <v>1.3178368121442126</v>
      </c>
      <c r="O108" s="282"/>
      <c r="P108" s="409"/>
      <c r="Q108" s="84"/>
      <c r="R108" s="84"/>
      <c r="S108" s="84"/>
      <c r="T108" s="84"/>
      <c r="U108" s="84"/>
      <c r="V108" s="84"/>
      <c r="W108" s="84"/>
      <c r="X108" s="84"/>
      <c r="Y108" s="84"/>
      <c r="Z108" s="84"/>
      <c r="AA108" s="84"/>
      <c r="AB108" s="84"/>
      <c r="AC108" s="84"/>
      <c r="AD108" s="84"/>
      <c r="AE108" s="84"/>
      <c r="AF108" s="84"/>
      <c r="AG108" s="84"/>
      <c r="AH108" s="84"/>
      <c r="AI108" s="84"/>
      <c r="AJ108" s="84"/>
    </row>
    <row r="109" spans="1:36" ht="12.75" customHeight="1" x14ac:dyDescent="0.2">
      <c r="A109" s="453">
        <f t="shared" si="0"/>
        <v>2015.04</v>
      </c>
      <c r="B109" s="142">
        <v>21</v>
      </c>
      <c r="C109" s="92">
        <v>28410</v>
      </c>
      <c r="D109" s="92">
        <v>9750</v>
      </c>
      <c r="E109" s="92">
        <v>63360</v>
      </c>
      <c r="F109" s="92">
        <v>14328</v>
      </c>
      <c r="G109" s="282"/>
      <c r="H109" s="283"/>
      <c r="I109" s="144">
        <v>34.32</v>
      </c>
      <c r="J109" s="144">
        <v>22.61</v>
      </c>
      <c r="K109" s="92">
        <v>11034</v>
      </c>
      <c r="L109" s="282"/>
      <c r="M109" s="283"/>
      <c r="N109" s="144">
        <v>1.298531810766721</v>
      </c>
      <c r="O109" s="282"/>
      <c r="P109" s="409"/>
      <c r="Q109" s="84"/>
      <c r="R109" s="84"/>
      <c r="S109" s="84"/>
      <c r="T109" s="84"/>
      <c r="U109" s="84"/>
      <c r="V109" s="84"/>
      <c r="W109" s="84"/>
      <c r="X109" s="84"/>
      <c r="Y109" s="84"/>
      <c r="Z109" s="84"/>
      <c r="AA109" s="84"/>
      <c r="AB109" s="84"/>
      <c r="AC109" s="84"/>
      <c r="AD109" s="84"/>
      <c r="AE109" s="84"/>
      <c r="AF109" s="84"/>
      <c r="AG109" s="84"/>
      <c r="AH109" s="84"/>
      <c r="AI109" s="84"/>
      <c r="AJ109" s="84"/>
    </row>
    <row r="110" spans="1:36" ht="12.75" customHeight="1" x14ac:dyDescent="0.2">
      <c r="A110" s="453">
        <f t="shared" si="0"/>
        <v>2015.05</v>
      </c>
      <c r="B110" s="142">
        <v>21</v>
      </c>
      <c r="C110" s="92">
        <v>29357</v>
      </c>
      <c r="D110" s="92">
        <v>9514</v>
      </c>
      <c r="E110" s="92">
        <v>65472</v>
      </c>
      <c r="F110" s="92">
        <v>14815</v>
      </c>
      <c r="G110" s="282"/>
      <c r="H110" s="283"/>
      <c r="I110" s="144">
        <v>32.409999999999997</v>
      </c>
      <c r="J110" s="144">
        <v>22.63</v>
      </c>
      <c r="K110" s="92">
        <v>11284</v>
      </c>
      <c r="L110" s="282"/>
      <c r="M110" s="283"/>
      <c r="N110" s="144">
        <v>1.3129209500177241</v>
      </c>
      <c r="O110" s="282"/>
      <c r="P110" s="409"/>
      <c r="Q110" s="84"/>
      <c r="R110" s="84"/>
      <c r="S110" s="84"/>
      <c r="T110" s="84"/>
      <c r="U110" s="84"/>
      <c r="V110" s="84"/>
      <c r="W110" s="84"/>
      <c r="X110" s="84"/>
      <c r="Y110" s="84"/>
      <c r="Z110" s="84"/>
      <c r="AA110" s="84"/>
      <c r="AB110" s="84"/>
      <c r="AC110" s="84"/>
      <c r="AD110" s="84"/>
      <c r="AE110" s="84"/>
      <c r="AF110" s="84"/>
      <c r="AG110" s="84"/>
      <c r="AH110" s="84"/>
      <c r="AI110" s="84"/>
      <c r="AJ110" s="84"/>
    </row>
    <row r="111" spans="1:36" ht="12.75" customHeight="1" x14ac:dyDescent="0.2">
      <c r="A111" s="453">
        <f t="shared" si="0"/>
        <v>2015.06</v>
      </c>
      <c r="B111" s="142">
        <v>21</v>
      </c>
      <c r="C111" s="92">
        <v>28110</v>
      </c>
      <c r="D111" s="92">
        <v>9773</v>
      </c>
      <c r="E111" s="92">
        <v>62640</v>
      </c>
      <c r="F111" s="92">
        <v>14233</v>
      </c>
      <c r="G111" s="282"/>
      <c r="H111" s="283"/>
      <c r="I111" s="144">
        <v>34.770000000000003</v>
      </c>
      <c r="J111" s="144">
        <v>22.72</v>
      </c>
      <c r="K111" s="92">
        <v>11141</v>
      </c>
      <c r="L111" s="282"/>
      <c r="M111" s="283"/>
      <c r="N111" s="144">
        <v>1.2775334350596894</v>
      </c>
      <c r="O111" s="282"/>
      <c r="P111" s="409"/>
      <c r="Q111" s="84"/>
      <c r="R111" s="84"/>
      <c r="S111" s="84"/>
      <c r="T111" s="84"/>
      <c r="U111" s="84"/>
      <c r="V111" s="84"/>
      <c r="W111" s="84"/>
      <c r="X111" s="84"/>
      <c r="Y111" s="84"/>
      <c r="Z111" s="84"/>
      <c r="AA111" s="84"/>
      <c r="AB111" s="84"/>
      <c r="AC111" s="84"/>
      <c r="AD111" s="84"/>
      <c r="AE111" s="84"/>
      <c r="AF111" s="84"/>
      <c r="AG111" s="84"/>
      <c r="AH111" s="84"/>
      <c r="AI111" s="84"/>
      <c r="AJ111" s="84"/>
    </row>
    <row r="112" spans="1:36" ht="12.75" customHeight="1" x14ac:dyDescent="0.2">
      <c r="A112" s="453">
        <f t="shared" si="0"/>
        <v>2015.07</v>
      </c>
      <c r="B112" s="142">
        <v>21</v>
      </c>
      <c r="C112" s="92">
        <v>28706</v>
      </c>
      <c r="D112" s="92">
        <v>10535</v>
      </c>
      <c r="E112" s="92">
        <v>65503</v>
      </c>
      <c r="F112" s="92">
        <v>16049</v>
      </c>
      <c r="G112" s="282"/>
      <c r="H112" s="283"/>
      <c r="I112" s="144">
        <v>36.700000000000003</v>
      </c>
      <c r="J112" s="144">
        <v>24.5</v>
      </c>
      <c r="K112" s="92">
        <v>12289</v>
      </c>
      <c r="L112" s="282"/>
      <c r="M112" s="283"/>
      <c r="N112" s="144">
        <v>1.3059646838636179</v>
      </c>
      <c r="O112" s="282"/>
      <c r="P112" s="409"/>
      <c r="Q112" s="84"/>
      <c r="R112" s="84"/>
      <c r="S112" s="84"/>
      <c r="T112" s="84"/>
      <c r="U112" s="84"/>
      <c r="V112" s="84"/>
      <c r="W112" s="84"/>
      <c r="X112" s="84"/>
      <c r="Y112" s="84"/>
      <c r="Z112" s="84"/>
      <c r="AA112" s="84"/>
      <c r="AB112" s="84"/>
      <c r="AC112" s="84"/>
      <c r="AD112" s="84"/>
      <c r="AE112" s="84"/>
      <c r="AF112" s="84"/>
      <c r="AG112" s="84"/>
      <c r="AH112" s="84"/>
      <c r="AI112" s="84"/>
      <c r="AJ112" s="84"/>
    </row>
    <row r="113" spans="1:36" ht="12.75" customHeight="1" x14ac:dyDescent="0.2">
      <c r="A113" s="453">
        <f t="shared" si="0"/>
        <v>2015.08</v>
      </c>
      <c r="B113" s="142">
        <v>21</v>
      </c>
      <c r="C113" s="92">
        <v>28613</v>
      </c>
      <c r="D113" s="92">
        <v>12330</v>
      </c>
      <c r="E113" s="92">
        <v>65596</v>
      </c>
      <c r="F113" s="92">
        <v>18607</v>
      </c>
      <c r="G113" s="282"/>
      <c r="H113" s="283"/>
      <c r="I113" s="144">
        <v>43.09</v>
      </c>
      <c r="J113" s="144">
        <v>28.37</v>
      </c>
      <c r="K113" s="92">
        <v>13766</v>
      </c>
      <c r="L113" s="282"/>
      <c r="M113" s="283"/>
      <c r="N113" s="144">
        <v>1.3516635188144703</v>
      </c>
      <c r="O113" s="282"/>
      <c r="P113" s="409"/>
      <c r="Q113" s="84"/>
      <c r="R113" s="84"/>
      <c r="S113" s="84"/>
      <c r="T113" s="84"/>
      <c r="U113" s="84"/>
      <c r="V113" s="84"/>
      <c r="W113" s="84"/>
      <c r="X113" s="84"/>
      <c r="Y113" s="84"/>
      <c r="Z113" s="84"/>
      <c r="AA113" s="84"/>
      <c r="AB113" s="84"/>
      <c r="AC113" s="84"/>
      <c r="AD113" s="84"/>
      <c r="AE113" s="84"/>
      <c r="AF113" s="84"/>
      <c r="AG113" s="84"/>
      <c r="AH113" s="84"/>
      <c r="AI113" s="84"/>
      <c r="AJ113" s="84"/>
    </row>
    <row r="114" spans="1:36" ht="12.75" customHeight="1" x14ac:dyDescent="0.2">
      <c r="A114" s="453">
        <f t="shared" si="0"/>
        <v>2015.09</v>
      </c>
      <c r="B114" s="142">
        <v>21</v>
      </c>
      <c r="C114" s="92">
        <v>28110</v>
      </c>
      <c r="D114" s="92">
        <v>10469</v>
      </c>
      <c r="E114" s="92">
        <v>62640</v>
      </c>
      <c r="F114" s="92">
        <v>15581</v>
      </c>
      <c r="G114" s="282"/>
      <c r="H114" s="283"/>
      <c r="I114" s="144">
        <v>37.24</v>
      </c>
      <c r="J114" s="144">
        <v>24.87</v>
      </c>
      <c r="K114" s="92">
        <v>12617</v>
      </c>
      <c r="L114" s="282"/>
      <c r="M114" s="283"/>
      <c r="N114" s="144">
        <v>1.2349211381469447</v>
      </c>
      <c r="O114" s="282"/>
      <c r="P114" s="409"/>
      <c r="Q114" s="84"/>
      <c r="R114" s="84"/>
      <c r="S114" s="84"/>
      <c r="T114" s="84"/>
      <c r="U114" s="84"/>
      <c r="V114" s="84"/>
      <c r="W114" s="84"/>
      <c r="X114" s="84"/>
      <c r="Y114" s="84"/>
      <c r="Z114" s="84"/>
      <c r="AA114" s="84"/>
      <c r="AB114" s="84"/>
      <c r="AC114" s="84"/>
      <c r="AD114" s="84"/>
      <c r="AE114" s="84"/>
      <c r="AF114" s="84"/>
      <c r="AG114" s="84"/>
      <c r="AH114" s="84"/>
      <c r="AI114" s="84"/>
      <c r="AJ114" s="84"/>
    </row>
    <row r="115" spans="1:36" ht="12.75" customHeight="1" x14ac:dyDescent="0.2">
      <c r="A115" s="453">
        <f t="shared" si="0"/>
        <v>2015.1</v>
      </c>
      <c r="B115" s="142">
        <v>21</v>
      </c>
      <c r="C115" s="92">
        <v>29047</v>
      </c>
      <c r="D115" s="92">
        <v>10234</v>
      </c>
      <c r="E115" s="92">
        <v>64728</v>
      </c>
      <c r="F115" s="92">
        <v>15483</v>
      </c>
      <c r="G115" s="282"/>
      <c r="H115" s="283"/>
      <c r="I115" s="144">
        <v>35.229999999999997</v>
      </c>
      <c r="J115" s="144">
        <v>23.92</v>
      </c>
      <c r="K115" s="92">
        <v>12153</v>
      </c>
      <c r="L115" s="282"/>
      <c r="M115" s="283"/>
      <c r="N115" s="144">
        <v>1.2740064181683535</v>
      </c>
      <c r="O115" s="282"/>
      <c r="P115" s="409"/>
      <c r="Q115" s="84"/>
      <c r="R115" s="84"/>
      <c r="S115" s="84"/>
      <c r="T115" s="84"/>
      <c r="U115" s="84"/>
      <c r="V115" s="84"/>
      <c r="W115" s="84"/>
      <c r="X115" s="84"/>
      <c r="Y115" s="84"/>
      <c r="Z115" s="84"/>
      <c r="AA115" s="84"/>
      <c r="AB115" s="84"/>
      <c r="AC115" s="84"/>
      <c r="AD115" s="84"/>
      <c r="AE115" s="84"/>
      <c r="AF115" s="84"/>
      <c r="AG115" s="84"/>
      <c r="AH115" s="84"/>
      <c r="AI115" s="84"/>
      <c r="AJ115" s="84"/>
    </row>
    <row r="116" spans="1:36" ht="12.75" customHeight="1" x14ac:dyDescent="0.2">
      <c r="A116" s="453">
        <f t="shared" si="0"/>
        <v>2015.11</v>
      </c>
      <c r="B116" s="142">
        <v>20</v>
      </c>
      <c r="C116" s="92">
        <v>28110</v>
      </c>
      <c r="D116" s="92">
        <v>9500</v>
      </c>
      <c r="E116" s="92">
        <v>62700</v>
      </c>
      <c r="F116" s="92">
        <v>14692</v>
      </c>
      <c r="G116" s="282"/>
      <c r="H116" s="283"/>
      <c r="I116" s="144">
        <v>33.799999999999997</v>
      </c>
      <c r="J116" s="144">
        <v>23.43</v>
      </c>
      <c r="K116" s="92">
        <v>11243</v>
      </c>
      <c r="L116" s="282"/>
      <c r="M116" s="283"/>
      <c r="N116" s="144">
        <v>1.306768656052655</v>
      </c>
      <c r="O116" s="282"/>
      <c r="P116" s="409"/>
      <c r="Q116" s="84"/>
      <c r="R116" s="84"/>
      <c r="S116" s="84"/>
      <c r="T116" s="84"/>
      <c r="U116" s="84"/>
      <c r="V116" s="84"/>
      <c r="W116" s="84"/>
      <c r="X116" s="84"/>
      <c r="Y116" s="84"/>
      <c r="Z116" s="84"/>
      <c r="AA116" s="84"/>
      <c r="AB116" s="84"/>
      <c r="AC116" s="84"/>
      <c r="AD116" s="84"/>
      <c r="AE116" s="84"/>
      <c r="AF116" s="84"/>
      <c r="AG116" s="84"/>
      <c r="AH116" s="84"/>
      <c r="AI116" s="84"/>
      <c r="AJ116" s="84"/>
    </row>
    <row r="117" spans="1:36" ht="12.75" customHeight="1" x14ac:dyDescent="0.2">
      <c r="A117" s="453">
        <f t="shared" si="0"/>
        <v>2015.12</v>
      </c>
      <c r="B117" s="142">
        <v>20</v>
      </c>
      <c r="C117" s="92">
        <v>28427</v>
      </c>
      <c r="D117" s="92">
        <v>7984</v>
      </c>
      <c r="E117" s="92">
        <v>65255</v>
      </c>
      <c r="F117" s="92">
        <v>12633</v>
      </c>
      <c r="G117" s="282"/>
      <c r="H117" s="283"/>
      <c r="I117" s="144">
        <v>28.09</v>
      </c>
      <c r="J117" s="144">
        <v>19.36</v>
      </c>
      <c r="K117" s="92">
        <v>9875</v>
      </c>
      <c r="L117" s="282"/>
      <c r="M117" s="283"/>
      <c r="N117" s="144">
        <v>1.2792911392405064</v>
      </c>
      <c r="O117" s="282"/>
      <c r="P117" s="409"/>
      <c r="Q117" s="84"/>
      <c r="R117" s="84"/>
      <c r="S117" s="84"/>
      <c r="T117" s="84"/>
      <c r="U117" s="84"/>
      <c r="V117" s="84"/>
      <c r="W117" s="84"/>
      <c r="X117" s="84"/>
      <c r="Y117" s="84"/>
      <c r="Z117" s="84"/>
      <c r="AA117" s="84"/>
      <c r="AB117" s="84"/>
      <c r="AC117" s="84"/>
      <c r="AD117" s="84"/>
      <c r="AE117" s="84"/>
      <c r="AF117" s="84"/>
      <c r="AG117" s="84"/>
      <c r="AH117" s="84"/>
      <c r="AI117" s="84"/>
      <c r="AJ117" s="84"/>
    </row>
    <row r="118" spans="1:36" ht="12.75" customHeight="1" x14ac:dyDescent="0.2">
      <c r="A118" s="453">
        <f t="shared" si="0"/>
        <v>2016.01</v>
      </c>
      <c r="B118" s="142">
        <v>20</v>
      </c>
      <c r="C118" s="92">
        <v>28534</v>
      </c>
      <c r="D118" s="92">
        <v>7266</v>
      </c>
      <c r="E118" s="92">
        <v>64644</v>
      </c>
      <c r="F118" s="92">
        <v>11699</v>
      </c>
      <c r="G118" s="282"/>
      <c r="H118" s="283"/>
      <c r="I118" s="144">
        <v>25.46</v>
      </c>
      <c r="J118" s="144">
        <v>18.100000000000001</v>
      </c>
      <c r="K118" s="92">
        <v>8282</v>
      </c>
      <c r="L118" s="282"/>
      <c r="M118" s="283"/>
      <c r="N118" s="144">
        <v>1.4125815020526442</v>
      </c>
      <c r="O118" s="282"/>
      <c r="P118" s="409"/>
      <c r="Q118" s="84"/>
      <c r="R118" s="84"/>
      <c r="S118" s="84"/>
      <c r="T118" s="84"/>
      <c r="U118" s="84"/>
      <c r="V118" s="84"/>
      <c r="W118" s="84"/>
      <c r="X118" s="84"/>
      <c r="Y118" s="84"/>
      <c r="Z118" s="84"/>
      <c r="AA118" s="84"/>
      <c r="AB118" s="84"/>
      <c r="AC118" s="84"/>
      <c r="AD118" s="84"/>
      <c r="AE118" s="84"/>
      <c r="AF118" s="84"/>
      <c r="AG118" s="84"/>
      <c r="AH118" s="84"/>
      <c r="AI118" s="84"/>
      <c r="AJ118" s="84"/>
    </row>
    <row r="119" spans="1:36" ht="12.75" customHeight="1" x14ac:dyDescent="0.2">
      <c r="A119" s="453">
        <f t="shared" si="0"/>
        <v>2016.02</v>
      </c>
      <c r="B119" s="142">
        <v>20</v>
      </c>
      <c r="C119" s="92">
        <v>26738</v>
      </c>
      <c r="D119" s="92">
        <v>8416</v>
      </c>
      <c r="E119" s="92">
        <v>59682</v>
      </c>
      <c r="F119" s="92">
        <v>13160</v>
      </c>
      <c r="G119" s="282"/>
      <c r="H119" s="283"/>
      <c r="I119" s="144">
        <v>31.48</v>
      </c>
      <c r="J119" s="144">
        <v>22.05</v>
      </c>
      <c r="K119" s="92">
        <v>9962</v>
      </c>
      <c r="L119" s="282"/>
      <c r="M119" s="283"/>
      <c r="N119" s="144">
        <v>1.3210198755270026</v>
      </c>
      <c r="O119" s="282"/>
      <c r="P119" s="409"/>
      <c r="Q119" s="84"/>
      <c r="R119" s="84"/>
      <c r="S119" s="84"/>
      <c r="T119" s="84"/>
      <c r="U119" s="84"/>
      <c r="V119" s="84"/>
      <c r="W119" s="84"/>
      <c r="X119" s="84"/>
      <c r="Y119" s="84"/>
      <c r="Z119" s="84"/>
      <c r="AA119" s="84"/>
      <c r="AB119" s="84"/>
      <c r="AC119" s="84"/>
      <c r="AD119" s="84"/>
      <c r="AE119" s="84"/>
      <c r="AF119" s="84"/>
      <c r="AG119" s="84"/>
      <c r="AH119" s="84"/>
      <c r="AI119" s="84"/>
      <c r="AJ119" s="84"/>
    </row>
    <row r="120" spans="1:36" ht="12.75" customHeight="1" x14ac:dyDescent="0.2">
      <c r="A120" s="453">
        <f t="shared" si="0"/>
        <v>2016.03</v>
      </c>
      <c r="B120" s="142">
        <v>20</v>
      </c>
      <c r="C120" s="92">
        <v>28582</v>
      </c>
      <c r="D120" s="92">
        <v>9280</v>
      </c>
      <c r="E120" s="92">
        <v>63798</v>
      </c>
      <c r="F120" s="92">
        <v>14266</v>
      </c>
      <c r="G120" s="282"/>
      <c r="H120" s="283"/>
      <c r="I120" s="144">
        <v>32.47</v>
      </c>
      <c r="J120" s="144">
        <v>22.36</v>
      </c>
      <c r="K120" s="92">
        <v>10476</v>
      </c>
      <c r="L120" s="282"/>
      <c r="M120" s="283"/>
      <c r="N120" s="144">
        <v>1.361779305078274</v>
      </c>
      <c r="O120" s="282"/>
      <c r="P120" s="409"/>
      <c r="Q120" s="84"/>
      <c r="R120" s="84"/>
      <c r="S120" s="84"/>
      <c r="T120" s="84"/>
      <c r="U120" s="84"/>
      <c r="V120" s="84"/>
      <c r="W120" s="84"/>
      <c r="X120" s="84"/>
      <c r="Y120" s="84"/>
      <c r="Z120" s="84"/>
      <c r="AA120" s="84"/>
      <c r="AB120" s="84"/>
      <c r="AC120" s="84"/>
      <c r="AD120" s="84"/>
      <c r="AE120" s="84"/>
      <c r="AF120" s="84"/>
      <c r="AG120" s="84"/>
      <c r="AH120" s="84"/>
      <c r="AI120" s="84"/>
      <c r="AJ120" s="84"/>
    </row>
    <row r="121" spans="1:36" ht="12.75" customHeight="1" x14ac:dyDescent="0.2">
      <c r="A121" s="453">
        <f t="shared" si="0"/>
        <v>2016.04</v>
      </c>
      <c r="B121" s="142">
        <v>20</v>
      </c>
      <c r="C121" s="92">
        <v>27660</v>
      </c>
      <c r="D121" s="92">
        <v>9619</v>
      </c>
      <c r="E121" s="92">
        <v>61740</v>
      </c>
      <c r="F121" s="92">
        <v>14464</v>
      </c>
      <c r="G121" s="282"/>
      <c r="H121" s="283"/>
      <c r="I121" s="144">
        <v>34.78</v>
      </c>
      <c r="J121" s="144">
        <v>23.43</v>
      </c>
      <c r="K121" s="92">
        <v>10861</v>
      </c>
      <c r="L121" s="282"/>
      <c r="M121" s="283"/>
      <c r="N121" s="144">
        <v>1.3317374090783538</v>
      </c>
      <c r="O121" s="282"/>
      <c r="P121" s="409"/>
      <c r="Q121" s="84"/>
      <c r="R121" s="84"/>
      <c r="S121" s="84"/>
      <c r="T121" s="84"/>
      <c r="U121" s="84"/>
      <c r="V121" s="84"/>
      <c r="W121" s="84"/>
      <c r="X121" s="84"/>
      <c r="Y121" s="84"/>
      <c r="Z121" s="84"/>
      <c r="AA121" s="84"/>
      <c r="AB121" s="84"/>
      <c r="AC121" s="84"/>
      <c r="AD121" s="84"/>
      <c r="AE121" s="84"/>
      <c r="AF121" s="84"/>
      <c r="AG121" s="84"/>
      <c r="AH121" s="84"/>
      <c r="AI121" s="84"/>
      <c r="AJ121" s="84"/>
    </row>
    <row r="122" spans="1:36" ht="12.75" customHeight="1" x14ac:dyDescent="0.2">
      <c r="A122" s="453">
        <f t="shared" si="0"/>
        <v>2016.05</v>
      </c>
      <c r="B122" s="142">
        <v>20</v>
      </c>
      <c r="C122" s="92">
        <v>28427</v>
      </c>
      <c r="D122" s="92">
        <v>8565</v>
      </c>
      <c r="E122" s="92">
        <v>65689</v>
      </c>
      <c r="F122" s="92">
        <v>12992</v>
      </c>
      <c r="G122" s="282"/>
      <c r="H122" s="283"/>
      <c r="I122" s="144">
        <v>30.13</v>
      </c>
      <c r="J122" s="144">
        <v>19.78</v>
      </c>
      <c r="K122" s="92">
        <v>10030</v>
      </c>
      <c r="L122" s="282"/>
      <c r="M122" s="283"/>
      <c r="N122" s="144">
        <v>1.2953140578265205</v>
      </c>
      <c r="O122" s="282"/>
      <c r="P122" s="409"/>
      <c r="Q122" s="84"/>
      <c r="R122" s="84"/>
      <c r="S122" s="84"/>
      <c r="T122" s="84"/>
      <c r="U122" s="84"/>
      <c r="V122" s="84"/>
      <c r="W122" s="84"/>
      <c r="X122" s="84"/>
      <c r="Y122" s="84"/>
      <c r="Z122" s="84"/>
      <c r="AA122" s="84"/>
      <c r="AB122" s="84"/>
      <c r="AC122" s="84"/>
      <c r="AD122" s="84"/>
      <c r="AE122" s="84"/>
      <c r="AF122" s="84"/>
      <c r="AG122" s="84"/>
      <c r="AH122" s="84"/>
      <c r="AI122" s="84"/>
      <c r="AJ122" s="84"/>
    </row>
    <row r="123" spans="1:36" ht="12.75" customHeight="1" x14ac:dyDescent="0.2">
      <c r="A123" s="453">
        <f t="shared" si="0"/>
        <v>2016.06</v>
      </c>
      <c r="B123" s="142">
        <v>20</v>
      </c>
      <c r="C123" s="92">
        <v>27510</v>
      </c>
      <c r="D123" s="92">
        <v>9254</v>
      </c>
      <c r="E123" s="92">
        <v>63570</v>
      </c>
      <c r="F123" s="92">
        <v>14542</v>
      </c>
      <c r="G123" s="282"/>
      <c r="H123" s="283"/>
      <c r="I123" s="144">
        <v>33.64</v>
      </c>
      <c r="J123" s="144">
        <v>22.88</v>
      </c>
      <c r="K123" s="92">
        <v>11149</v>
      </c>
      <c r="L123" s="282"/>
      <c r="M123" s="283"/>
      <c r="N123" s="144">
        <v>1.30433222710557</v>
      </c>
      <c r="O123" s="282"/>
      <c r="P123" s="409"/>
      <c r="Q123" s="84"/>
      <c r="R123" s="84"/>
      <c r="S123" s="84"/>
      <c r="T123" s="84"/>
      <c r="U123" s="84"/>
      <c r="V123" s="84"/>
      <c r="W123" s="84"/>
      <c r="X123" s="84"/>
      <c r="Y123" s="84"/>
      <c r="Z123" s="84"/>
      <c r="AA123" s="84"/>
      <c r="AB123" s="84"/>
      <c r="AC123" s="84"/>
      <c r="AD123" s="84"/>
      <c r="AE123" s="84"/>
      <c r="AF123" s="84"/>
      <c r="AG123" s="84"/>
      <c r="AH123" s="84"/>
      <c r="AI123" s="84"/>
      <c r="AJ123" s="84"/>
    </row>
    <row r="124" spans="1:36" ht="12.75" customHeight="1" x14ac:dyDescent="0.2">
      <c r="A124" s="453">
        <f t="shared" si="0"/>
        <v>2016.07</v>
      </c>
      <c r="B124" s="142">
        <v>20</v>
      </c>
      <c r="C124" s="92">
        <v>28427</v>
      </c>
      <c r="D124" s="92">
        <v>9541</v>
      </c>
      <c r="E124" s="92">
        <v>65689</v>
      </c>
      <c r="F124" s="92">
        <v>14646</v>
      </c>
      <c r="G124" s="282"/>
      <c r="H124" s="283"/>
      <c r="I124" s="144">
        <v>33.56</v>
      </c>
      <c r="J124" s="144">
        <v>22.3</v>
      </c>
      <c r="K124" s="92">
        <v>11411</v>
      </c>
      <c r="L124" s="282"/>
      <c r="M124" s="283"/>
      <c r="N124" s="144">
        <v>1.2834983787573395</v>
      </c>
      <c r="O124" s="282"/>
      <c r="P124" s="409"/>
      <c r="Q124" s="84"/>
      <c r="R124" s="84"/>
      <c r="S124" s="84"/>
      <c r="T124" s="84"/>
      <c r="U124" s="84"/>
      <c r="V124" s="84"/>
      <c r="W124" s="84"/>
      <c r="X124" s="84"/>
      <c r="Y124" s="84"/>
      <c r="Z124" s="84"/>
      <c r="AA124" s="84"/>
      <c r="AB124" s="84"/>
      <c r="AC124" s="84"/>
      <c r="AD124" s="84"/>
      <c r="AE124" s="84"/>
      <c r="AF124" s="84"/>
      <c r="AG124" s="84"/>
      <c r="AH124" s="84"/>
      <c r="AI124" s="84"/>
      <c r="AJ124" s="84"/>
    </row>
    <row r="125" spans="1:36" ht="12.75" customHeight="1" x14ac:dyDescent="0.2">
      <c r="A125" s="453">
        <f t="shared" si="0"/>
        <v>2016.08</v>
      </c>
      <c r="B125" s="142">
        <v>20</v>
      </c>
      <c r="C125" s="92">
        <v>28427</v>
      </c>
      <c r="D125" s="92">
        <v>9341</v>
      </c>
      <c r="E125" s="92">
        <v>65689</v>
      </c>
      <c r="F125" s="92">
        <v>14793</v>
      </c>
      <c r="G125" s="282"/>
      <c r="H125" s="283"/>
      <c r="I125" s="144">
        <v>32.86</v>
      </c>
      <c r="J125" s="144">
        <v>22.52</v>
      </c>
      <c r="K125" s="92">
        <v>11409</v>
      </c>
      <c r="L125" s="282"/>
      <c r="M125" s="283"/>
      <c r="N125" s="144">
        <v>1.2966079410991322</v>
      </c>
      <c r="O125" s="282"/>
      <c r="P125" s="409"/>
      <c r="Q125" s="84"/>
      <c r="R125" s="84"/>
      <c r="S125" s="84"/>
      <c r="T125" s="84"/>
      <c r="U125" s="84"/>
      <c r="V125" s="84"/>
      <c r="W125" s="84"/>
      <c r="X125" s="84"/>
      <c r="Y125" s="84"/>
      <c r="Z125" s="84"/>
      <c r="AA125" s="84"/>
      <c r="AB125" s="84"/>
      <c r="AC125" s="84"/>
      <c r="AD125" s="84"/>
      <c r="AE125" s="84"/>
      <c r="AF125" s="84"/>
      <c r="AG125" s="84"/>
      <c r="AH125" s="84"/>
      <c r="AI125" s="84"/>
      <c r="AJ125" s="84"/>
    </row>
    <row r="126" spans="1:36" ht="12.75" customHeight="1" x14ac:dyDescent="0.2">
      <c r="A126" s="453">
        <f t="shared" si="0"/>
        <v>2016.09</v>
      </c>
      <c r="B126" s="142">
        <v>20</v>
      </c>
      <c r="C126" s="92">
        <v>27510</v>
      </c>
      <c r="D126" s="92">
        <v>10064</v>
      </c>
      <c r="E126" s="92">
        <v>63420</v>
      </c>
      <c r="F126" s="92">
        <v>16146</v>
      </c>
      <c r="G126" s="282"/>
      <c r="H126" s="283"/>
      <c r="I126" s="144">
        <v>36.58</v>
      </c>
      <c r="J126" s="144">
        <v>25.46</v>
      </c>
      <c r="K126" s="92">
        <v>12305</v>
      </c>
      <c r="L126" s="282"/>
      <c r="M126" s="283"/>
      <c r="N126" s="144">
        <v>1.3121495327102803</v>
      </c>
      <c r="O126" s="282"/>
      <c r="P126" s="409"/>
      <c r="Q126" s="84"/>
      <c r="R126" s="84"/>
      <c r="S126" s="84"/>
      <c r="T126" s="84"/>
      <c r="U126" s="84"/>
      <c r="V126" s="84"/>
      <c r="W126" s="84"/>
      <c r="X126" s="84"/>
      <c r="Y126" s="84"/>
      <c r="Z126" s="84"/>
      <c r="AA126" s="84"/>
      <c r="AB126" s="84"/>
      <c r="AC126" s="84"/>
      <c r="AD126" s="84"/>
      <c r="AE126" s="84"/>
      <c r="AF126" s="84"/>
      <c r="AG126" s="84"/>
      <c r="AH126" s="84"/>
      <c r="AI126" s="84"/>
      <c r="AJ126" s="84"/>
    </row>
    <row r="127" spans="1:36" ht="12.75" customHeight="1" x14ac:dyDescent="0.2">
      <c r="A127" s="453">
        <f t="shared" si="0"/>
        <v>2016.1</v>
      </c>
      <c r="B127" s="142">
        <v>20</v>
      </c>
      <c r="C127" s="92">
        <v>28427</v>
      </c>
      <c r="D127" s="92">
        <v>10628</v>
      </c>
      <c r="E127" s="92">
        <v>65689</v>
      </c>
      <c r="F127" s="92">
        <v>17346</v>
      </c>
      <c r="G127" s="282"/>
      <c r="H127" s="283"/>
      <c r="I127" s="144">
        <v>37.39</v>
      </c>
      <c r="J127" s="144">
        <v>26.41</v>
      </c>
      <c r="K127" s="92">
        <v>12631</v>
      </c>
      <c r="L127" s="282"/>
      <c r="M127" s="283"/>
      <c r="N127" s="144">
        <v>1.373287942364025</v>
      </c>
      <c r="O127" s="282"/>
      <c r="P127" s="409"/>
      <c r="Q127" s="84"/>
      <c r="R127" s="84"/>
      <c r="S127" s="84"/>
      <c r="T127" s="84"/>
      <c r="U127" s="84"/>
      <c r="V127" s="84"/>
      <c r="W127" s="84"/>
      <c r="X127" s="84"/>
      <c r="Y127" s="84"/>
      <c r="Z127" s="84"/>
      <c r="AA127" s="84"/>
      <c r="AB127" s="84"/>
      <c r="AC127" s="84"/>
      <c r="AD127" s="84"/>
      <c r="AE127" s="84"/>
      <c r="AF127" s="84"/>
      <c r="AG127" s="84"/>
      <c r="AH127" s="84"/>
      <c r="AI127" s="84"/>
      <c r="AJ127" s="84"/>
    </row>
    <row r="128" spans="1:36" ht="12.75" customHeight="1" x14ac:dyDescent="0.2">
      <c r="A128" s="453">
        <f t="shared" si="0"/>
        <v>2016.11</v>
      </c>
      <c r="B128" s="142">
        <v>20</v>
      </c>
      <c r="C128" s="92">
        <v>27540</v>
      </c>
      <c r="D128" s="92">
        <v>11862</v>
      </c>
      <c r="E128" s="92">
        <v>63240</v>
      </c>
      <c r="F128" s="92">
        <v>18143</v>
      </c>
      <c r="G128" s="282"/>
      <c r="H128" s="283"/>
      <c r="I128" s="144">
        <v>43.07</v>
      </c>
      <c r="J128" s="144">
        <v>28.69</v>
      </c>
      <c r="K128" s="92">
        <v>13103</v>
      </c>
      <c r="L128" s="282"/>
      <c r="M128" s="283"/>
      <c r="N128" s="144">
        <v>1.3846447378462947</v>
      </c>
      <c r="O128" s="282"/>
      <c r="P128" s="409"/>
      <c r="Q128" s="84"/>
      <c r="R128" s="84"/>
      <c r="S128" s="84"/>
      <c r="T128" s="84"/>
      <c r="U128" s="84"/>
      <c r="V128" s="84"/>
      <c r="W128" s="84"/>
      <c r="X128" s="84"/>
      <c r="Y128" s="84"/>
      <c r="Z128" s="84"/>
      <c r="AA128" s="84"/>
      <c r="AB128" s="84"/>
      <c r="AC128" s="84"/>
      <c r="AD128" s="84"/>
      <c r="AE128" s="84"/>
      <c r="AF128" s="84"/>
      <c r="AG128" s="84"/>
      <c r="AH128" s="84"/>
      <c r="AI128" s="84"/>
      <c r="AJ128" s="84"/>
    </row>
    <row r="129" spans="1:36" ht="12.75" customHeight="1" x14ac:dyDescent="0.2">
      <c r="A129" s="453">
        <f t="shared" si="0"/>
        <v>2016.12</v>
      </c>
      <c r="B129" s="142">
        <v>20</v>
      </c>
      <c r="C129" s="92">
        <v>28458</v>
      </c>
      <c r="D129" s="92">
        <v>10509</v>
      </c>
      <c r="E129" s="92">
        <v>65348</v>
      </c>
      <c r="F129" s="92">
        <v>17102</v>
      </c>
      <c r="G129" s="282"/>
      <c r="H129" s="283"/>
      <c r="I129" s="144">
        <v>36.93</v>
      </c>
      <c r="J129" s="144">
        <v>26.17</v>
      </c>
      <c r="K129" s="92">
        <v>12086</v>
      </c>
      <c r="L129" s="282"/>
      <c r="M129" s="283"/>
      <c r="N129" s="144">
        <v>1.4150256495118319</v>
      </c>
      <c r="O129" s="282"/>
      <c r="P129" s="409"/>
      <c r="Q129" s="84"/>
      <c r="R129" s="84"/>
      <c r="S129" s="84"/>
      <c r="T129" s="84"/>
      <c r="U129" s="84"/>
      <c r="V129" s="84"/>
      <c r="W129" s="84"/>
      <c r="X129" s="84"/>
      <c r="Y129" s="84"/>
      <c r="Z129" s="84"/>
      <c r="AA129" s="84"/>
      <c r="AB129" s="84"/>
      <c r="AC129" s="84"/>
      <c r="AD129" s="84"/>
      <c r="AE129" s="84"/>
      <c r="AF129" s="84"/>
      <c r="AG129" s="84"/>
      <c r="AH129" s="84"/>
      <c r="AI129" s="84"/>
      <c r="AJ129" s="84"/>
    </row>
    <row r="130" spans="1:36" ht="12.75" customHeight="1" x14ac:dyDescent="0.2">
      <c r="A130" s="453">
        <f t="shared" si="0"/>
        <v>2017.01</v>
      </c>
      <c r="B130" s="142">
        <v>21</v>
      </c>
      <c r="C130" s="92">
        <v>31178</v>
      </c>
      <c r="D130" s="92">
        <v>10069</v>
      </c>
      <c r="E130" s="92">
        <v>70510</v>
      </c>
      <c r="F130" s="92">
        <v>17953</v>
      </c>
      <c r="G130" s="282"/>
      <c r="H130" s="283"/>
      <c r="I130" s="144">
        <v>32.299999999999997</v>
      </c>
      <c r="J130" s="144">
        <v>25.46</v>
      </c>
      <c r="K130" s="92">
        <v>13029</v>
      </c>
      <c r="L130" s="282"/>
      <c r="M130" s="283"/>
      <c r="N130" s="144">
        <v>1.3779261647094943</v>
      </c>
      <c r="O130" s="282"/>
      <c r="P130" s="409"/>
      <c r="Q130" s="89"/>
      <c r="R130" s="84"/>
      <c r="S130" s="84"/>
      <c r="T130" s="84"/>
      <c r="U130" s="84"/>
      <c r="V130" s="84"/>
      <c r="W130" s="84"/>
      <c r="X130" s="84"/>
      <c r="Y130" s="84"/>
      <c r="Z130" s="84"/>
      <c r="AA130" s="84"/>
      <c r="AB130" s="84"/>
      <c r="AC130" s="84"/>
      <c r="AD130" s="84"/>
      <c r="AE130" s="84"/>
      <c r="AF130" s="84"/>
      <c r="AG130" s="84"/>
      <c r="AH130" s="84"/>
      <c r="AI130" s="84"/>
      <c r="AJ130" s="84"/>
    </row>
    <row r="131" spans="1:36" ht="12.75" customHeight="1" x14ac:dyDescent="0.2">
      <c r="A131" s="453">
        <f t="shared" si="0"/>
        <v>2017.02</v>
      </c>
      <c r="B131" s="142">
        <v>21</v>
      </c>
      <c r="C131" s="92">
        <v>28532</v>
      </c>
      <c r="D131" s="92">
        <v>11389</v>
      </c>
      <c r="E131" s="92">
        <v>64624</v>
      </c>
      <c r="F131" s="92">
        <v>19855</v>
      </c>
      <c r="G131" s="282"/>
      <c r="H131" s="283"/>
      <c r="I131" s="144">
        <v>39.92</v>
      </c>
      <c r="J131" s="144">
        <v>30.72</v>
      </c>
      <c r="K131" s="92">
        <v>14854</v>
      </c>
      <c r="L131" s="282"/>
      <c r="M131" s="283"/>
      <c r="N131" s="144">
        <v>1.3366769893631345</v>
      </c>
      <c r="O131" s="282"/>
      <c r="P131" s="409"/>
      <c r="Q131" s="89"/>
      <c r="R131" s="84"/>
      <c r="S131" s="84"/>
      <c r="T131" s="84"/>
      <c r="U131" s="84"/>
      <c r="V131" s="84"/>
      <c r="W131" s="84"/>
      <c r="X131" s="84"/>
      <c r="Y131" s="84"/>
      <c r="Z131" s="84"/>
      <c r="AA131" s="84"/>
      <c r="AB131" s="84"/>
      <c r="AC131" s="84"/>
      <c r="AD131" s="84"/>
      <c r="AE131" s="84"/>
      <c r="AF131" s="84"/>
      <c r="AG131" s="84"/>
      <c r="AH131" s="84"/>
      <c r="AI131" s="84"/>
      <c r="AJ131" s="84"/>
    </row>
    <row r="132" spans="1:36" ht="12.75" customHeight="1" x14ac:dyDescent="0.2">
      <c r="A132" s="453">
        <f t="shared" si="0"/>
        <v>2017.03</v>
      </c>
      <c r="B132" s="142">
        <v>21</v>
      </c>
      <c r="C132" s="92">
        <v>31589</v>
      </c>
      <c r="D132" s="92">
        <v>13241</v>
      </c>
      <c r="E132" s="92">
        <v>71548</v>
      </c>
      <c r="F132" s="92">
        <v>22058</v>
      </c>
      <c r="G132" s="282"/>
      <c r="H132" s="283"/>
      <c r="I132" s="144">
        <v>41.92</v>
      </c>
      <c r="J132" s="144">
        <v>30.830000000000002</v>
      </c>
      <c r="K132" s="92">
        <v>16139</v>
      </c>
      <c r="L132" s="282"/>
      <c r="M132" s="283"/>
      <c r="N132" s="144">
        <v>1.3667513476671418</v>
      </c>
      <c r="O132" s="282"/>
      <c r="P132" s="409"/>
      <c r="Q132" s="89"/>
      <c r="R132" s="84"/>
      <c r="S132" s="84"/>
      <c r="T132" s="84"/>
      <c r="U132" s="84"/>
      <c r="V132" s="84"/>
      <c r="W132" s="84"/>
      <c r="X132" s="84"/>
      <c r="Y132" s="84"/>
      <c r="Z132" s="84"/>
      <c r="AA132" s="84"/>
      <c r="AB132" s="84"/>
      <c r="AC132" s="84"/>
      <c r="AD132" s="84"/>
      <c r="AE132" s="84"/>
      <c r="AF132" s="84"/>
      <c r="AG132" s="84"/>
      <c r="AH132" s="84"/>
      <c r="AI132" s="84"/>
      <c r="AJ132" s="84"/>
    </row>
    <row r="133" spans="1:36" ht="12.75" customHeight="1" x14ac:dyDescent="0.2">
      <c r="A133" s="453">
        <f t="shared" si="0"/>
        <v>2017.04</v>
      </c>
      <c r="B133" s="142">
        <v>21</v>
      </c>
      <c r="C133" s="92">
        <v>30870</v>
      </c>
      <c r="D133" s="92">
        <v>13109</v>
      </c>
      <c r="E133" s="92">
        <v>68970</v>
      </c>
      <c r="F133" s="92">
        <v>22520</v>
      </c>
      <c r="G133" s="282"/>
      <c r="H133" s="283"/>
      <c r="I133" s="144">
        <v>42.47</v>
      </c>
      <c r="J133" s="144">
        <v>32.65</v>
      </c>
      <c r="K133" s="92">
        <v>17259</v>
      </c>
      <c r="L133" s="282"/>
      <c r="M133" s="283"/>
      <c r="N133" s="144">
        <v>1.304826467350368</v>
      </c>
      <c r="O133" s="282"/>
      <c r="P133" s="409"/>
      <c r="Q133" s="89"/>
      <c r="R133" s="84"/>
      <c r="S133" s="84"/>
      <c r="T133" s="84"/>
      <c r="U133" s="84"/>
      <c r="V133" s="84"/>
      <c r="W133" s="84"/>
      <c r="X133" s="84"/>
      <c r="Y133" s="84"/>
      <c r="Z133" s="84"/>
      <c r="AA133" s="84"/>
      <c r="AB133" s="84"/>
      <c r="AC133" s="84"/>
      <c r="AD133" s="84"/>
      <c r="AE133" s="84"/>
      <c r="AF133" s="84"/>
      <c r="AG133" s="84"/>
      <c r="AH133" s="84"/>
      <c r="AI133" s="84"/>
      <c r="AJ133" s="84"/>
    </row>
    <row r="134" spans="1:36" ht="12.75" customHeight="1" x14ac:dyDescent="0.2">
      <c r="A134" s="453">
        <f t="shared" si="0"/>
        <v>2017.05</v>
      </c>
      <c r="B134" s="142">
        <v>21</v>
      </c>
      <c r="C134" s="92">
        <v>31589</v>
      </c>
      <c r="D134" s="92">
        <v>12759</v>
      </c>
      <c r="E134" s="92">
        <v>71486</v>
      </c>
      <c r="F134" s="92">
        <v>21203</v>
      </c>
      <c r="G134" s="282"/>
      <c r="H134" s="283"/>
      <c r="I134" s="144">
        <v>40.39</v>
      </c>
      <c r="J134" s="144">
        <v>29.66</v>
      </c>
      <c r="K134" s="92">
        <v>16820</v>
      </c>
      <c r="L134" s="282"/>
      <c r="M134" s="283"/>
      <c r="N134" s="144">
        <v>1.2605826397146254</v>
      </c>
      <c r="O134" s="282"/>
      <c r="P134" s="409"/>
      <c r="Q134" s="89"/>
      <c r="R134" s="84"/>
      <c r="S134" s="84"/>
      <c r="T134" s="84"/>
      <c r="U134" s="84"/>
      <c r="V134" s="84"/>
      <c r="W134" s="84"/>
      <c r="X134" s="84"/>
      <c r="Y134" s="84"/>
      <c r="Z134" s="84"/>
      <c r="AA134" s="84"/>
      <c r="AB134" s="84"/>
      <c r="AC134" s="84"/>
      <c r="AD134" s="84"/>
      <c r="AE134" s="84"/>
      <c r="AF134" s="84"/>
      <c r="AG134" s="84"/>
      <c r="AH134" s="84"/>
      <c r="AI134" s="84"/>
      <c r="AJ134" s="84"/>
    </row>
    <row r="135" spans="1:36" ht="12.75" customHeight="1" x14ac:dyDescent="0.2">
      <c r="A135" s="453">
        <f t="shared" si="0"/>
        <v>2017.06</v>
      </c>
      <c r="B135" s="142">
        <v>21</v>
      </c>
      <c r="C135" s="92">
        <v>30570</v>
      </c>
      <c r="D135" s="92">
        <v>13136</v>
      </c>
      <c r="E135" s="92">
        <v>69180</v>
      </c>
      <c r="F135" s="92">
        <v>22655</v>
      </c>
      <c r="G135" s="282"/>
      <c r="H135" s="283"/>
      <c r="I135" s="144">
        <v>42.97</v>
      </c>
      <c r="J135" s="144">
        <v>32.75</v>
      </c>
      <c r="K135" s="92">
        <v>16630</v>
      </c>
      <c r="L135" s="282"/>
      <c r="M135" s="283"/>
      <c r="N135" s="144">
        <v>1.362297053517739</v>
      </c>
      <c r="O135" s="282"/>
      <c r="P135" s="409"/>
      <c r="Q135" s="89"/>
      <c r="R135" s="84"/>
      <c r="S135" s="84"/>
      <c r="T135" s="84"/>
      <c r="U135" s="84"/>
      <c r="V135" s="84"/>
      <c r="W135" s="84"/>
      <c r="X135" s="84"/>
      <c r="Y135" s="84"/>
      <c r="Z135" s="84"/>
      <c r="AA135" s="84"/>
      <c r="AB135" s="84"/>
      <c r="AC135" s="84"/>
      <c r="AD135" s="84"/>
      <c r="AE135" s="84"/>
      <c r="AF135" s="84"/>
      <c r="AG135" s="84"/>
      <c r="AH135" s="84"/>
      <c r="AI135" s="84"/>
      <c r="AJ135" s="84"/>
    </row>
    <row r="136" spans="1:36" ht="12.75" customHeight="1" x14ac:dyDescent="0.2">
      <c r="A136" s="453">
        <f t="shared" si="0"/>
        <v>2017.07</v>
      </c>
      <c r="B136" s="142">
        <v>21</v>
      </c>
      <c r="C136" s="92">
        <v>31589</v>
      </c>
      <c r="D136" s="92">
        <v>13001</v>
      </c>
      <c r="E136" s="92">
        <v>71486</v>
      </c>
      <c r="F136" s="92">
        <v>23181</v>
      </c>
      <c r="G136" s="282"/>
      <c r="H136" s="283"/>
      <c r="I136" s="144">
        <v>41.160000000000004</v>
      </c>
      <c r="J136" s="144">
        <v>32.43</v>
      </c>
      <c r="K136" s="92">
        <v>16880</v>
      </c>
      <c r="L136" s="282"/>
      <c r="M136" s="283"/>
      <c r="N136" s="144">
        <v>1.3732819905213269</v>
      </c>
      <c r="O136" s="282"/>
      <c r="P136" s="409"/>
      <c r="Q136" s="89"/>
      <c r="R136" s="84"/>
      <c r="S136" s="84"/>
      <c r="T136" s="84"/>
      <c r="U136" s="84"/>
      <c r="V136" s="84"/>
      <c r="W136" s="84"/>
      <c r="X136" s="84"/>
      <c r="Y136" s="84"/>
      <c r="Z136" s="84"/>
      <c r="AA136" s="84"/>
      <c r="AB136" s="84"/>
      <c r="AC136" s="84"/>
      <c r="AD136" s="84"/>
      <c r="AE136" s="84"/>
      <c r="AF136" s="84"/>
      <c r="AG136" s="84"/>
      <c r="AH136" s="84"/>
      <c r="AI136" s="84"/>
      <c r="AJ136" s="84"/>
    </row>
    <row r="137" spans="1:36" ht="12.75" customHeight="1" x14ac:dyDescent="0.2">
      <c r="A137" s="453">
        <f t="shared" si="0"/>
        <v>2017.08</v>
      </c>
      <c r="B137" s="142">
        <v>21</v>
      </c>
      <c r="C137" s="92">
        <v>32302</v>
      </c>
      <c r="D137" s="92">
        <v>13098</v>
      </c>
      <c r="E137" s="92">
        <v>70277</v>
      </c>
      <c r="F137" s="92">
        <v>20902</v>
      </c>
      <c r="G137" s="282"/>
      <c r="H137" s="283"/>
      <c r="I137" s="144">
        <v>40.550000000000004</v>
      </c>
      <c r="J137" s="144">
        <v>29.740000000000002</v>
      </c>
      <c r="K137" s="92">
        <v>16229</v>
      </c>
      <c r="L137" s="282"/>
      <c r="M137" s="283"/>
      <c r="N137" s="144">
        <v>1.2879413395772998</v>
      </c>
      <c r="O137" s="282"/>
      <c r="P137" s="409"/>
      <c r="Q137" s="89"/>
      <c r="R137" s="84"/>
      <c r="S137" s="84"/>
      <c r="T137" s="84"/>
      <c r="U137" s="84"/>
      <c r="V137" s="84"/>
      <c r="W137" s="84"/>
      <c r="X137" s="84"/>
      <c r="Y137" s="84"/>
      <c r="Z137" s="84"/>
      <c r="AA137" s="84"/>
      <c r="AB137" s="84"/>
      <c r="AC137" s="84"/>
      <c r="AD137" s="84"/>
      <c r="AE137" s="84"/>
      <c r="AF137" s="84"/>
      <c r="AG137" s="84"/>
      <c r="AH137" s="84"/>
      <c r="AI137" s="84"/>
      <c r="AJ137" s="84"/>
    </row>
    <row r="138" spans="1:36" ht="12.75" customHeight="1" x14ac:dyDescent="0.2">
      <c r="A138" s="453">
        <f t="shared" si="0"/>
        <v>2017.09</v>
      </c>
      <c r="B138" s="142">
        <v>21</v>
      </c>
      <c r="C138" s="92">
        <v>30270</v>
      </c>
      <c r="D138" s="92">
        <v>15061</v>
      </c>
      <c r="E138" s="92">
        <v>67170</v>
      </c>
      <c r="F138" s="92">
        <v>24452</v>
      </c>
      <c r="G138" s="282"/>
      <c r="H138" s="283"/>
      <c r="I138" s="144">
        <v>49.76</v>
      </c>
      <c r="J138" s="144">
        <v>36.4</v>
      </c>
      <c r="K138" s="92">
        <v>17011</v>
      </c>
      <c r="L138" s="282"/>
      <c r="M138" s="283"/>
      <c r="N138" s="144">
        <v>1.4374228440420904</v>
      </c>
      <c r="O138" s="282"/>
      <c r="P138" s="409"/>
      <c r="Q138" s="89"/>
      <c r="R138" s="84"/>
      <c r="S138" s="84"/>
      <c r="T138" s="84"/>
      <c r="U138" s="84"/>
      <c r="V138" s="84"/>
      <c r="W138" s="84"/>
      <c r="X138" s="84"/>
      <c r="Y138" s="84"/>
      <c r="Z138" s="84"/>
      <c r="AA138" s="84"/>
      <c r="AB138" s="84"/>
      <c r="AC138" s="84"/>
      <c r="AD138" s="84"/>
      <c r="AE138" s="84"/>
      <c r="AF138" s="84"/>
      <c r="AG138" s="84"/>
      <c r="AH138" s="84"/>
      <c r="AI138" s="84"/>
      <c r="AJ138" s="84"/>
    </row>
    <row r="139" spans="1:36" ht="12.75" customHeight="1" x14ac:dyDescent="0.2">
      <c r="A139" s="453">
        <f t="shared" si="0"/>
        <v>2017.1</v>
      </c>
      <c r="B139" s="142">
        <v>21</v>
      </c>
      <c r="C139" s="92">
        <v>31155</v>
      </c>
      <c r="D139" s="92">
        <v>13684</v>
      </c>
      <c r="E139" s="92">
        <v>68789</v>
      </c>
      <c r="F139" s="92">
        <v>23471</v>
      </c>
      <c r="G139" s="282"/>
      <c r="H139" s="283"/>
      <c r="I139" s="144">
        <v>43.92</v>
      </c>
      <c r="J139" s="144">
        <v>36.4</v>
      </c>
      <c r="K139" s="92">
        <v>17340</v>
      </c>
      <c r="L139" s="282"/>
      <c r="M139" s="283"/>
      <c r="N139" s="144">
        <v>1.3535755478662053</v>
      </c>
      <c r="O139" s="282"/>
      <c r="P139" s="409"/>
      <c r="Q139" s="89"/>
      <c r="R139" s="84"/>
      <c r="S139" s="84"/>
      <c r="T139" s="84"/>
      <c r="U139" s="84"/>
      <c r="V139" s="84"/>
      <c r="W139" s="84"/>
      <c r="X139" s="84"/>
      <c r="Y139" s="84"/>
      <c r="Z139" s="84"/>
      <c r="AA139" s="84"/>
      <c r="AB139" s="84"/>
      <c r="AC139" s="84"/>
      <c r="AD139" s="84"/>
      <c r="AE139" s="84"/>
      <c r="AF139" s="84"/>
      <c r="AG139" s="84"/>
      <c r="AH139" s="84"/>
      <c r="AI139" s="84"/>
      <c r="AJ139" s="84"/>
    </row>
    <row r="140" spans="1:36" ht="12.75" customHeight="1" x14ac:dyDescent="0.2">
      <c r="A140" s="453">
        <f t="shared" si="0"/>
        <v>2017.11</v>
      </c>
      <c r="B140" s="142">
        <v>21</v>
      </c>
      <c r="C140" s="92">
        <v>30150</v>
      </c>
      <c r="D140" s="92">
        <v>15381</v>
      </c>
      <c r="E140" s="92">
        <v>66570</v>
      </c>
      <c r="F140" s="92">
        <v>24732</v>
      </c>
      <c r="G140" s="282"/>
      <c r="H140" s="283"/>
      <c r="I140" s="144">
        <v>51.01</v>
      </c>
      <c r="J140" s="144">
        <v>36.4</v>
      </c>
      <c r="K140" s="92">
        <v>18472</v>
      </c>
      <c r="L140" s="282"/>
      <c r="M140" s="283"/>
      <c r="N140" s="144">
        <v>1.3388912949328713</v>
      </c>
      <c r="O140" s="282"/>
      <c r="P140" s="409"/>
      <c r="Q140" s="89"/>
      <c r="R140" s="84"/>
      <c r="S140" s="84"/>
      <c r="T140" s="84"/>
      <c r="U140" s="84"/>
      <c r="V140" s="84"/>
      <c r="W140" s="84"/>
      <c r="X140" s="84"/>
      <c r="Y140" s="84"/>
      <c r="Z140" s="84"/>
      <c r="AA140" s="84"/>
      <c r="AB140" s="84"/>
      <c r="AC140" s="84"/>
      <c r="AD140" s="84"/>
      <c r="AE140" s="84"/>
      <c r="AF140" s="84"/>
      <c r="AG140" s="84"/>
      <c r="AH140" s="84"/>
      <c r="AI140" s="84"/>
      <c r="AJ140" s="84"/>
    </row>
    <row r="141" spans="1:36" ht="12.75" customHeight="1" thickBot="1" x14ac:dyDescent="0.25">
      <c r="A141" s="453">
        <f t="shared" si="0"/>
        <v>2017.12</v>
      </c>
      <c r="B141" s="142">
        <v>21</v>
      </c>
      <c r="C141" s="92">
        <v>31155</v>
      </c>
      <c r="D141" s="92">
        <v>13052</v>
      </c>
      <c r="E141" s="92">
        <v>68789</v>
      </c>
      <c r="F141" s="92">
        <v>22178</v>
      </c>
      <c r="G141" s="282"/>
      <c r="H141" s="283"/>
      <c r="I141" s="144">
        <v>41.89</v>
      </c>
      <c r="J141" s="144">
        <v>32.24</v>
      </c>
      <c r="K141" s="92">
        <v>16505</v>
      </c>
      <c r="L141" s="282"/>
      <c r="M141" s="283"/>
      <c r="N141" s="144">
        <v>1.3437140260527114</v>
      </c>
      <c r="O141" s="282"/>
      <c r="P141" s="409"/>
      <c r="Q141" s="89"/>
      <c r="R141" s="84"/>
      <c r="S141" s="84"/>
      <c r="T141" s="84"/>
      <c r="U141" s="84"/>
      <c r="V141" s="84"/>
      <c r="W141" s="84"/>
      <c r="X141" s="84"/>
      <c r="Y141" s="84"/>
      <c r="Z141" s="84"/>
      <c r="AA141" s="84"/>
      <c r="AB141" s="84"/>
      <c r="AC141" s="84"/>
      <c r="AD141" s="84"/>
      <c r="AE141" s="84"/>
      <c r="AF141" s="84"/>
      <c r="AG141" s="84"/>
      <c r="AH141" s="84"/>
      <c r="AI141" s="84"/>
      <c r="AJ141" s="84"/>
    </row>
    <row r="142" spans="1:36" ht="12.75" customHeight="1" x14ac:dyDescent="0.2">
      <c r="A142" s="453">
        <f t="shared" si="0"/>
        <v>2018.01</v>
      </c>
      <c r="B142" s="142">
        <v>20</v>
      </c>
      <c r="C142" s="92">
        <v>30424</v>
      </c>
      <c r="D142" s="92">
        <v>11984</v>
      </c>
      <c r="E142" s="92">
        <v>66816</v>
      </c>
      <c r="F142" s="279">
        <v>19801</v>
      </c>
      <c r="G142" s="293">
        <v>18457</v>
      </c>
      <c r="H142" s="294">
        <v>1344</v>
      </c>
      <c r="I142" s="144">
        <v>39.39</v>
      </c>
      <c r="J142" s="144">
        <v>29.64</v>
      </c>
      <c r="K142" s="279">
        <v>14772</v>
      </c>
      <c r="L142" s="293">
        <v>13824</v>
      </c>
      <c r="M142" s="294">
        <v>948</v>
      </c>
      <c r="N142" s="295">
        <v>1.340441375575413</v>
      </c>
      <c r="O142" s="308">
        <v>1.3351417824074074</v>
      </c>
      <c r="P142" s="410">
        <v>1.4177215189873418</v>
      </c>
      <c r="Q142" s="84"/>
      <c r="R142" s="84"/>
      <c r="S142" s="84"/>
      <c r="T142" s="84"/>
      <c r="U142" s="84"/>
      <c r="V142" s="84"/>
      <c r="W142" s="84"/>
      <c r="X142" s="84"/>
      <c r="Y142" s="84"/>
      <c r="Z142" s="84"/>
      <c r="AA142" s="84"/>
      <c r="AB142" s="84"/>
      <c r="AC142" s="84"/>
      <c r="AD142" s="84"/>
      <c r="AE142" s="84"/>
      <c r="AF142" s="84"/>
      <c r="AG142" s="84"/>
      <c r="AH142" s="84"/>
      <c r="AI142" s="84"/>
      <c r="AJ142" s="84"/>
    </row>
    <row r="143" spans="1:36" ht="12.75" customHeight="1" x14ac:dyDescent="0.2">
      <c r="A143" s="453">
        <f t="shared" si="0"/>
        <v>2018.02</v>
      </c>
      <c r="B143" s="142">
        <v>21</v>
      </c>
      <c r="C143" s="92">
        <v>27832</v>
      </c>
      <c r="D143" s="92">
        <v>12550</v>
      </c>
      <c r="E143" s="92">
        <v>61936</v>
      </c>
      <c r="F143" s="92">
        <v>20753</v>
      </c>
      <c r="G143" s="63">
        <v>19351</v>
      </c>
      <c r="H143" s="288">
        <v>1402</v>
      </c>
      <c r="I143" s="144">
        <v>45.09</v>
      </c>
      <c r="J143" s="144">
        <v>33.51</v>
      </c>
      <c r="K143" s="92">
        <v>12933</v>
      </c>
      <c r="L143" s="63">
        <v>11957</v>
      </c>
      <c r="M143" s="288">
        <v>976</v>
      </c>
      <c r="N143" s="144">
        <v>1.6046547591432769</v>
      </c>
      <c r="O143" s="309">
        <v>1.6183825374257756</v>
      </c>
      <c r="P143" s="411">
        <v>1.4364754098360655</v>
      </c>
      <c r="Q143" s="84"/>
      <c r="R143" s="84"/>
      <c r="S143" s="84"/>
      <c r="T143" s="84"/>
      <c r="U143" s="84"/>
      <c r="V143" s="84"/>
      <c r="W143" s="84"/>
      <c r="X143" s="84"/>
      <c r="Y143" s="84"/>
      <c r="Z143" s="84"/>
      <c r="AA143" s="84"/>
      <c r="AB143" s="84"/>
      <c r="AC143" s="84"/>
      <c r="AD143" s="84"/>
      <c r="AE143" s="84"/>
      <c r="AF143" s="84"/>
      <c r="AG143" s="84"/>
      <c r="AH143" s="84"/>
      <c r="AI143" s="84"/>
      <c r="AJ143" s="84"/>
    </row>
    <row r="144" spans="1:36" ht="12.75" customHeight="1" x14ac:dyDescent="0.2">
      <c r="A144" s="453">
        <f t="shared" si="0"/>
        <v>2018.03</v>
      </c>
      <c r="B144" s="142">
        <v>21</v>
      </c>
      <c r="C144" s="92">
        <v>31000</v>
      </c>
      <c r="D144" s="92">
        <v>12916</v>
      </c>
      <c r="E144" s="92">
        <v>69192</v>
      </c>
      <c r="F144" s="92">
        <v>21065</v>
      </c>
      <c r="G144" s="63">
        <v>19627</v>
      </c>
      <c r="H144" s="288">
        <v>1438</v>
      </c>
      <c r="I144" s="144">
        <v>41.660000000000004</v>
      </c>
      <c r="J144" s="144">
        <v>30.44</v>
      </c>
      <c r="K144" s="92">
        <v>14571</v>
      </c>
      <c r="L144" s="63">
        <v>13504</v>
      </c>
      <c r="M144" s="288">
        <v>1067</v>
      </c>
      <c r="N144" s="144">
        <v>1.4456797748953401</v>
      </c>
      <c r="O144" s="309">
        <v>1.4534212085308056</v>
      </c>
      <c r="P144" s="411">
        <v>1.3477038425492034</v>
      </c>
      <c r="Q144" s="84"/>
      <c r="R144" s="84"/>
      <c r="S144" s="84"/>
      <c r="T144" s="84"/>
      <c r="U144" s="84"/>
      <c r="V144" s="84"/>
      <c r="W144" s="84"/>
      <c r="X144" s="84"/>
      <c r="Y144" s="84"/>
      <c r="Z144" s="84"/>
      <c r="AA144" s="84"/>
      <c r="AB144" s="84"/>
      <c r="AC144" s="84"/>
      <c r="AD144" s="84"/>
      <c r="AE144" s="84"/>
      <c r="AF144" s="84"/>
      <c r="AG144" s="84"/>
      <c r="AH144" s="84"/>
      <c r="AI144" s="84"/>
      <c r="AJ144" s="84"/>
    </row>
    <row r="145" spans="1:36" ht="12.75" customHeight="1" x14ac:dyDescent="0.2">
      <c r="A145" s="453">
        <f t="shared" si="0"/>
        <v>2018.04</v>
      </c>
      <c r="B145" s="142">
        <v>21</v>
      </c>
      <c r="C145" s="92">
        <v>30240</v>
      </c>
      <c r="D145" s="92">
        <v>14881</v>
      </c>
      <c r="E145" s="92">
        <v>68580</v>
      </c>
      <c r="F145" s="92">
        <v>24167</v>
      </c>
      <c r="G145" s="63">
        <v>22696</v>
      </c>
      <c r="H145" s="288">
        <v>1471</v>
      </c>
      <c r="I145" s="144">
        <v>49.21</v>
      </c>
      <c r="J145" s="144">
        <v>35.24</v>
      </c>
      <c r="K145" s="92">
        <v>13776</v>
      </c>
      <c r="L145" s="63">
        <v>12662</v>
      </c>
      <c r="M145" s="288">
        <v>1114</v>
      </c>
      <c r="N145" s="144">
        <v>1.7542828106852497</v>
      </c>
      <c r="O145" s="309">
        <v>1.7924498499447166</v>
      </c>
      <c r="P145" s="411">
        <v>1.3204667863554758</v>
      </c>
      <c r="Q145" s="84"/>
      <c r="R145" s="84"/>
      <c r="S145" s="84"/>
      <c r="T145" s="84"/>
      <c r="U145" s="84"/>
      <c r="V145" s="84"/>
      <c r="W145" s="84"/>
      <c r="X145" s="84"/>
      <c r="Y145" s="84"/>
      <c r="Z145" s="84"/>
      <c r="AA145" s="84"/>
      <c r="AB145" s="84"/>
      <c r="AC145" s="84"/>
      <c r="AD145" s="84"/>
      <c r="AE145" s="84"/>
      <c r="AF145" s="84"/>
      <c r="AG145" s="84"/>
      <c r="AH145" s="84"/>
      <c r="AI145" s="84"/>
      <c r="AJ145" s="84"/>
    </row>
    <row r="146" spans="1:36" ht="12.75" customHeight="1" x14ac:dyDescent="0.2">
      <c r="A146" s="453">
        <f t="shared" si="0"/>
        <v>2018.05</v>
      </c>
      <c r="B146" s="142">
        <v>21</v>
      </c>
      <c r="C146" s="92">
        <v>31248</v>
      </c>
      <c r="D146" s="92">
        <v>16831</v>
      </c>
      <c r="E146" s="92">
        <v>71579</v>
      </c>
      <c r="F146" s="92">
        <v>26706</v>
      </c>
      <c r="G146" s="63">
        <v>25748</v>
      </c>
      <c r="H146" s="288">
        <v>958</v>
      </c>
      <c r="I146" s="144">
        <v>53.86</v>
      </c>
      <c r="J146" s="144">
        <v>37.31</v>
      </c>
      <c r="K146" s="92">
        <v>13999</v>
      </c>
      <c r="L146" s="63">
        <v>13315</v>
      </c>
      <c r="M146" s="288">
        <v>684</v>
      </c>
      <c r="N146" s="144">
        <v>1.9077076934066719</v>
      </c>
      <c r="O146" s="309">
        <v>1.9337589185129553</v>
      </c>
      <c r="P146" s="411">
        <v>1.4005847953216375</v>
      </c>
      <c r="Q146" s="84"/>
      <c r="R146" s="84"/>
      <c r="S146" s="84"/>
      <c r="T146" s="84"/>
      <c r="U146" s="84"/>
      <c r="V146" s="84"/>
      <c r="W146" s="84"/>
      <c r="X146" s="84"/>
      <c r="Y146" s="84"/>
      <c r="Z146" s="84"/>
      <c r="AA146" s="84"/>
      <c r="AB146" s="84"/>
      <c r="AC146" s="84"/>
      <c r="AD146" s="84"/>
      <c r="AE146" s="84"/>
      <c r="AF146" s="84"/>
      <c r="AG146" s="84"/>
      <c r="AH146" s="84"/>
      <c r="AI146" s="84"/>
      <c r="AJ146" s="84"/>
    </row>
    <row r="147" spans="1:36" ht="12.75" customHeight="1" x14ac:dyDescent="0.2">
      <c r="A147" s="453">
        <f t="shared" si="0"/>
        <v>2018.06</v>
      </c>
      <c r="B147" s="142">
        <v>21</v>
      </c>
      <c r="C147" s="92">
        <v>30240</v>
      </c>
      <c r="D147" s="92">
        <v>14525</v>
      </c>
      <c r="E147" s="92">
        <v>69270</v>
      </c>
      <c r="F147" s="92">
        <v>23646</v>
      </c>
      <c r="G147" s="63">
        <v>22118</v>
      </c>
      <c r="H147" s="288">
        <v>1528</v>
      </c>
      <c r="I147" s="144">
        <v>48.03</v>
      </c>
      <c r="J147" s="144">
        <v>34.14</v>
      </c>
      <c r="K147" s="92">
        <v>13070</v>
      </c>
      <c r="L147" s="63">
        <v>11994</v>
      </c>
      <c r="M147" s="288">
        <v>1076</v>
      </c>
      <c r="N147" s="144">
        <v>1.8091813312930376</v>
      </c>
      <c r="O147" s="309">
        <v>1.8440887110221778</v>
      </c>
      <c r="P147" s="411">
        <v>1.4200743494423791</v>
      </c>
      <c r="Q147" s="84"/>
      <c r="R147" s="84"/>
      <c r="S147" s="84"/>
      <c r="T147" s="84"/>
      <c r="U147" s="84"/>
      <c r="V147" s="84"/>
      <c r="W147" s="84"/>
      <c r="X147" s="84"/>
      <c r="Y147" s="84"/>
      <c r="Z147" s="84"/>
      <c r="AA147" s="84"/>
      <c r="AB147" s="84"/>
      <c r="AC147" s="84"/>
      <c r="AD147" s="84"/>
      <c r="AE147" s="84"/>
      <c r="AF147" s="84"/>
      <c r="AG147" s="84"/>
      <c r="AH147" s="84"/>
      <c r="AI147" s="84"/>
      <c r="AJ147" s="84"/>
    </row>
    <row r="148" spans="1:36" ht="12.75" customHeight="1" x14ac:dyDescent="0.2">
      <c r="A148" s="453">
        <f t="shared" si="0"/>
        <v>2018.07</v>
      </c>
      <c r="B148" s="142">
        <v>21</v>
      </c>
      <c r="C148" s="145">
        <v>31248</v>
      </c>
      <c r="D148" s="145">
        <v>16415</v>
      </c>
      <c r="E148" s="145">
        <v>71579</v>
      </c>
      <c r="F148" s="145">
        <v>28580</v>
      </c>
      <c r="G148" s="289">
        <v>26486</v>
      </c>
      <c r="H148" s="290">
        <v>2094</v>
      </c>
      <c r="I148" s="103">
        <v>52.53</v>
      </c>
      <c r="J148" s="103">
        <v>39.93</v>
      </c>
      <c r="K148" s="145">
        <v>15819</v>
      </c>
      <c r="L148" s="289">
        <v>14321</v>
      </c>
      <c r="M148" s="290">
        <v>1498</v>
      </c>
      <c r="N148" s="305">
        <v>1.8066881598078259</v>
      </c>
      <c r="O148" s="309">
        <v>1.8494518539208156</v>
      </c>
      <c r="P148" s="411">
        <v>1.3978638184245662</v>
      </c>
      <c r="Q148" s="84"/>
      <c r="R148" s="84"/>
      <c r="S148" s="84"/>
      <c r="T148" s="84"/>
      <c r="U148" s="84"/>
      <c r="V148" s="84"/>
      <c r="W148" s="84"/>
      <c r="X148" s="84"/>
      <c r="Y148" s="84"/>
      <c r="Z148" s="84"/>
      <c r="AA148" s="84"/>
      <c r="AB148" s="84"/>
      <c r="AC148" s="84"/>
      <c r="AD148" s="84"/>
      <c r="AE148" s="84"/>
      <c r="AF148" s="84"/>
      <c r="AG148" s="84"/>
      <c r="AH148" s="84"/>
      <c r="AI148" s="84"/>
      <c r="AJ148" s="84"/>
    </row>
    <row r="149" spans="1:36" ht="12.75" customHeight="1" x14ac:dyDescent="0.2">
      <c r="A149" s="453">
        <f t="shared" si="0"/>
        <v>2018.08</v>
      </c>
      <c r="B149" s="142">
        <v>21</v>
      </c>
      <c r="C149" s="145">
        <v>31248</v>
      </c>
      <c r="D149" s="145">
        <v>17066</v>
      </c>
      <c r="E149" s="145">
        <v>71579</v>
      </c>
      <c r="F149" s="145">
        <v>28913</v>
      </c>
      <c r="G149" s="289">
        <v>27096</v>
      </c>
      <c r="H149" s="290">
        <v>1817</v>
      </c>
      <c r="I149" s="103">
        <v>54.61</v>
      </c>
      <c r="J149" s="103">
        <v>40.39</v>
      </c>
      <c r="K149" s="145">
        <v>15698</v>
      </c>
      <c r="L149" s="289">
        <v>14550</v>
      </c>
      <c r="M149" s="290">
        <v>1148</v>
      </c>
      <c r="N149" s="305">
        <v>1.8418269843292139</v>
      </c>
      <c r="O149" s="309">
        <v>1.8622680412371133</v>
      </c>
      <c r="P149" s="411">
        <v>1.5827526132404182</v>
      </c>
      <c r="Q149" s="84"/>
      <c r="R149" s="84"/>
      <c r="S149" s="84"/>
      <c r="T149" s="84"/>
      <c r="U149" s="84"/>
      <c r="V149" s="84"/>
      <c r="W149" s="84"/>
      <c r="X149" s="84"/>
      <c r="Y149" s="84"/>
      <c r="Z149" s="84"/>
      <c r="AA149" s="84"/>
      <c r="AB149" s="84"/>
      <c r="AC149" s="84"/>
      <c r="AD149" s="84"/>
      <c r="AE149" s="84"/>
      <c r="AF149" s="84"/>
      <c r="AG149" s="84"/>
      <c r="AH149" s="84"/>
      <c r="AI149" s="84"/>
      <c r="AJ149" s="84"/>
    </row>
    <row r="150" spans="1:36" ht="12.75" customHeight="1" x14ac:dyDescent="0.2">
      <c r="A150" s="453">
        <f t="shared" si="0"/>
        <v>2018.09</v>
      </c>
      <c r="B150" s="142">
        <v>21</v>
      </c>
      <c r="C150" s="145">
        <v>30090</v>
      </c>
      <c r="D150" s="145">
        <v>14348</v>
      </c>
      <c r="E150" s="145">
        <v>69000</v>
      </c>
      <c r="F150" s="145">
        <v>24339</v>
      </c>
      <c r="G150" s="289">
        <v>22725</v>
      </c>
      <c r="H150" s="290">
        <v>1614</v>
      </c>
      <c r="I150" s="103">
        <v>47.68</v>
      </c>
      <c r="J150" s="103">
        <v>35.270000000000003</v>
      </c>
      <c r="K150" s="145">
        <v>13548</v>
      </c>
      <c r="L150" s="289">
        <v>12382</v>
      </c>
      <c r="M150" s="290">
        <v>1166</v>
      </c>
      <c r="N150" s="305">
        <v>1.7965013286093889</v>
      </c>
      <c r="O150" s="309">
        <v>1.8353254724600225</v>
      </c>
      <c r="P150" s="411">
        <v>1.3842195540308748</v>
      </c>
      <c r="Q150" s="84"/>
      <c r="R150" s="84"/>
      <c r="S150" s="84"/>
      <c r="T150" s="84"/>
      <c r="U150" s="84"/>
      <c r="V150" s="84"/>
      <c r="W150" s="84"/>
      <c r="X150" s="84"/>
      <c r="Y150" s="84"/>
      <c r="Z150" s="84"/>
      <c r="AA150" s="84"/>
      <c r="AB150" s="84"/>
      <c r="AC150" s="84"/>
      <c r="AD150" s="84"/>
      <c r="AE150" s="84"/>
      <c r="AF150" s="84"/>
      <c r="AG150" s="84"/>
      <c r="AH150" s="84"/>
      <c r="AI150" s="84"/>
      <c r="AJ150" s="84"/>
    </row>
    <row r="151" spans="1:36" ht="12.75" customHeight="1" x14ac:dyDescent="0.2">
      <c r="A151" s="453">
        <f t="shared" si="0"/>
        <v>2018.1</v>
      </c>
      <c r="B151" s="142">
        <v>21</v>
      </c>
      <c r="C151" s="145">
        <v>31093</v>
      </c>
      <c r="D151" s="145">
        <v>16667</v>
      </c>
      <c r="E151" s="145">
        <v>71300</v>
      </c>
      <c r="F151" s="145">
        <v>27462</v>
      </c>
      <c r="G151" s="289">
        <v>25334</v>
      </c>
      <c r="H151" s="290">
        <v>2128</v>
      </c>
      <c r="I151" s="103">
        <v>53.6</v>
      </c>
      <c r="J151" s="103">
        <v>38.520000000000003</v>
      </c>
      <c r="K151" s="145">
        <v>14540</v>
      </c>
      <c r="L151" s="289">
        <v>13278</v>
      </c>
      <c r="M151" s="290">
        <v>1262</v>
      </c>
      <c r="N151" s="305">
        <v>1.8887207702888584</v>
      </c>
      <c r="O151" s="309">
        <v>1.9079680674800421</v>
      </c>
      <c r="P151" s="411">
        <v>1.6862123613312203</v>
      </c>
      <c r="Q151" s="84"/>
      <c r="R151" s="84"/>
      <c r="S151" s="84"/>
      <c r="T151" s="84"/>
      <c r="U151" s="84"/>
      <c r="V151" s="84"/>
      <c r="W151" s="84"/>
      <c r="X151" s="84"/>
      <c r="Y151" s="84"/>
      <c r="Z151" s="84"/>
      <c r="AA151" s="84"/>
      <c r="AB151" s="84"/>
      <c r="AC151" s="84"/>
      <c r="AD151" s="84"/>
      <c r="AE151" s="84"/>
      <c r="AF151" s="84"/>
      <c r="AG151" s="84"/>
      <c r="AH151" s="84"/>
      <c r="AI151" s="84"/>
      <c r="AJ151" s="84"/>
    </row>
    <row r="152" spans="1:36" ht="12.75" customHeight="1" x14ac:dyDescent="0.2">
      <c r="A152" s="453">
        <f t="shared" si="0"/>
        <v>2018.11</v>
      </c>
      <c r="B152" s="142">
        <v>21</v>
      </c>
      <c r="C152" s="145">
        <v>29790</v>
      </c>
      <c r="D152" s="145">
        <v>15070</v>
      </c>
      <c r="E152" s="145">
        <v>69000</v>
      </c>
      <c r="F152" s="145">
        <v>25541</v>
      </c>
      <c r="G152" s="289">
        <v>23754</v>
      </c>
      <c r="H152" s="290">
        <v>1787</v>
      </c>
      <c r="I152" s="103">
        <v>50.59</v>
      </c>
      <c r="J152" s="103">
        <v>37.020000000000003</v>
      </c>
      <c r="K152" s="145">
        <v>14204</v>
      </c>
      <c r="L152" s="289">
        <v>13058</v>
      </c>
      <c r="M152" s="290">
        <v>1146</v>
      </c>
      <c r="N152" s="305">
        <v>1.7981554491692482</v>
      </c>
      <c r="O152" s="309">
        <v>1.8191147189462398</v>
      </c>
      <c r="P152" s="411">
        <v>1.5593368237347296</v>
      </c>
      <c r="Q152" s="84"/>
      <c r="R152" s="84"/>
      <c r="S152" s="84"/>
      <c r="T152" s="84"/>
      <c r="U152" s="84"/>
      <c r="V152" s="84"/>
      <c r="W152" s="84"/>
      <c r="X152" s="84"/>
      <c r="Y152" s="84"/>
      <c r="Z152" s="84"/>
      <c r="AA152" s="84"/>
      <c r="AB152" s="84"/>
      <c r="AC152" s="84"/>
      <c r="AD152" s="84"/>
      <c r="AE152" s="84"/>
      <c r="AF152" s="84"/>
      <c r="AG152" s="84"/>
      <c r="AH152" s="84"/>
      <c r="AI152" s="84"/>
      <c r="AJ152" s="84"/>
    </row>
    <row r="153" spans="1:36" ht="12.75" customHeight="1" x14ac:dyDescent="0.2">
      <c r="A153" s="453">
        <f t="shared" si="0"/>
        <v>2018.12</v>
      </c>
      <c r="B153" s="142">
        <v>21</v>
      </c>
      <c r="C153" s="145">
        <v>31186</v>
      </c>
      <c r="D153" s="145">
        <v>12660</v>
      </c>
      <c r="E153" s="145">
        <v>71486</v>
      </c>
      <c r="F153" s="145">
        <v>21395</v>
      </c>
      <c r="G153" s="289">
        <v>21098</v>
      </c>
      <c r="H153" s="290">
        <v>1240</v>
      </c>
      <c r="I153" s="103">
        <v>40.6</v>
      </c>
      <c r="J153" s="103">
        <v>29.93</v>
      </c>
      <c r="K153" s="145">
        <v>11423</v>
      </c>
      <c r="L153" s="289">
        <v>11624</v>
      </c>
      <c r="M153" s="290">
        <v>786</v>
      </c>
      <c r="N153" s="305">
        <v>1.8</v>
      </c>
      <c r="O153" s="309">
        <v>1.8150378527185134</v>
      </c>
      <c r="P153" s="411">
        <v>1.5776081424936388</v>
      </c>
      <c r="Q153" s="84"/>
      <c r="R153" s="84"/>
      <c r="S153" s="84"/>
      <c r="T153" s="84"/>
      <c r="U153" s="84"/>
      <c r="V153" s="84"/>
      <c r="W153" s="84"/>
      <c r="X153" s="84"/>
      <c r="Y153" s="84"/>
      <c r="Z153" s="84"/>
      <c r="AA153" s="84"/>
      <c r="AB153" s="84"/>
      <c r="AC153" s="84"/>
      <c r="AD153" s="84"/>
      <c r="AE153" s="84"/>
      <c r="AF153" s="84"/>
      <c r="AG153" s="84"/>
      <c r="AH153" s="84"/>
      <c r="AI153" s="84"/>
      <c r="AJ153" s="84"/>
    </row>
    <row r="154" spans="1:36" ht="12.75" customHeight="1" x14ac:dyDescent="0.2">
      <c r="A154" s="453">
        <f t="shared" si="0"/>
        <v>2019.01</v>
      </c>
      <c r="B154" s="142">
        <v>20</v>
      </c>
      <c r="C154" s="145">
        <v>30535</v>
      </c>
      <c r="D154" s="145">
        <v>11621</v>
      </c>
      <c r="E154" s="145">
        <v>69564</v>
      </c>
      <c r="F154" s="145">
        <v>20443</v>
      </c>
      <c r="G154" s="289">
        <v>19012</v>
      </c>
      <c r="H154" s="290">
        <v>1431</v>
      </c>
      <c r="I154" s="103">
        <v>38.058</v>
      </c>
      <c r="J154" s="103">
        <v>29.387</v>
      </c>
      <c r="K154" s="145">
        <v>9700</v>
      </c>
      <c r="L154" s="289">
        <v>8727</v>
      </c>
      <c r="M154" s="290">
        <v>973</v>
      </c>
      <c r="N154" s="305">
        <v>2.1075257731958761</v>
      </c>
      <c r="O154" s="309">
        <v>2.1785264122837171</v>
      </c>
      <c r="P154" s="411">
        <v>1.4707091469681397</v>
      </c>
      <c r="Q154" s="84"/>
      <c r="R154" s="84"/>
      <c r="S154" s="84"/>
      <c r="T154" s="84"/>
      <c r="U154" s="84"/>
      <c r="V154" s="84"/>
      <c r="W154" s="84"/>
      <c r="X154" s="84"/>
      <c r="Y154" s="84"/>
      <c r="Z154" s="84"/>
      <c r="AA154" s="84"/>
      <c r="AB154" s="84"/>
      <c r="AC154" s="84"/>
      <c r="AD154" s="84"/>
      <c r="AE154" s="84"/>
      <c r="AF154" s="84"/>
      <c r="AG154" s="84"/>
      <c r="AH154" s="84"/>
      <c r="AI154" s="84"/>
      <c r="AJ154" s="84"/>
    </row>
    <row r="155" spans="1:36" ht="12.75" customHeight="1" x14ac:dyDescent="0.2">
      <c r="A155" s="453">
        <f t="shared" si="0"/>
        <v>2019.02</v>
      </c>
      <c r="B155" s="142">
        <v>21</v>
      </c>
      <c r="C155" s="145">
        <v>28168</v>
      </c>
      <c r="D155" s="145">
        <v>11832</v>
      </c>
      <c r="E155" s="145">
        <v>63812</v>
      </c>
      <c r="F155" s="145">
        <v>19944</v>
      </c>
      <c r="G155" s="289">
        <v>18930</v>
      </c>
      <c r="H155" s="290">
        <v>1014</v>
      </c>
      <c r="I155" s="103">
        <v>42.005000000000003</v>
      </c>
      <c r="J155" s="103">
        <v>31.254000000000001</v>
      </c>
      <c r="K155" s="145">
        <v>10243</v>
      </c>
      <c r="L155" s="289">
        <v>9537</v>
      </c>
      <c r="M155" s="290">
        <v>706</v>
      </c>
      <c r="N155" s="305">
        <v>1.9470858147027239</v>
      </c>
      <c r="O155" s="309">
        <v>1.9849009122365524</v>
      </c>
      <c r="P155" s="411">
        <v>1.4362606232294617</v>
      </c>
      <c r="Q155" s="84"/>
      <c r="R155" s="84"/>
      <c r="S155" s="84"/>
      <c r="T155" s="84"/>
      <c r="U155" s="84"/>
      <c r="V155" s="84"/>
      <c r="W155" s="84"/>
      <c r="X155" s="84"/>
      <c r="Y155" s="84"/>
      <c r="Z155" s="84"/>
      <c r="AA155" s="84"/>
      <c r="AB155" s="84"/>
      <c r="AC155" s="84"/>
      <c r="AD155" s="84"/>
      <c r="AE155" s="84"/>
      <c r="AF155" s="84"/>
      <c r="AG155" s="84"/>
      <c r="AH155" s="84"/>
      <c r="AI155" s="84"/>
      <c r="AJ155" s="84"/>
    </row>
    <row r="156" spans="1:36" ht="12.75" customHeight="1" x14ac:dyDescent="0.2">
      <c r="A156" s="453">
        <f t="shared" si="0"/>
        <v>2019.03</v>
      </c>
      <c r="B156" s="142">
        <v>21</v>
      </c>
      <c r="C156" s="145">
        <v>30101</v>
      </c>
      <c r="D156" s="145">
        <v>13486</v>
      </c>
      <c r="E156" s="145">
        <v>70773</v>
      </c>
      <c r="F156" s="145">
        <v>21506</v>
      </c>
      <c r="G156" s="289">
        <v>20196</v>
      </c>
      <c r="H156" s="290">
        <v>1310</v>
      </c>
      <c r="I156" s="103">
        <v>44.802</v>
      </c>
      <c r="J156" s="103">
        <v>30.387</v>
      </c>
      <c r="K156" s="145">
        <v>12009</v>
      </c>
      <c r="L156" s="289">
        <v>11171</v>
      </c>
      <c r="M156" s="290">
        <v>838</v>
      </c>
      <c r="N156" s="305">
        <v>1.7908235490049129</v>
      </c>
      <c r="O156" s="309">
        <v>1.8078954435592158</v>
      </c>
      <c r="P156" s="411">
        <v>1.5632458233890214</v>
      </c>
      <c r="Q156" s="84"/>
      <c r="R156" s="84"/>
      <c r="S156" s="84"/>
      <c r="T156" s="84"/>
      <c r="U156" s="84"/>
      <c r="V156" s="84"/>
      <c r="W156" s="84"/>
      <c r="X156" s="84"/>
      <c r="Y156" s="84"/>
      <c r="Z156" s="84"/>
      <c r="AA156" s="84"/>
      <c r="AB156" s="84"/>
      <c r="AC156" s="84"/>
      <c r="AD156" s="84"/>
      <c r="AE156" s="84"/>
      <c r="AF156" s="84"/>
      <c r="AG156" s="84"/>
      <c r="AH156" s="84"/>
      <c r="AI156" s="84"/>
      <c r="AJ156" s="84"/>
    </row>
    <row r="157" spans="1:36" ht="12.75" customHeight="1" x14ac:dyDescent="0.2">
      <c r="A157" s="453">
        <f t="shared" si="0"/>
        <v>2019.04</v>
      </c>
      <c r="B157" s="142">
        <v>21</v>
      </c>
      <c r="C157" s="145">
        <v>28890</v>
      </c>
      <c r="D157" s="145">
        <v>13301</v>
      </c>
      <c r="E157" s="145">
        <v>67890</v>
      </c>
      <c r="F157" s="145">
        <v>22572</v>
      </c>
      <c r="G157" s="289">
        <v>20677</v>
      </c>
      <c r="H157" s="290">
        <v>1895</v>
      </c>
      <c r="I157" s="103">
        <v>46.04</v>
      </c>
      <c r="J157" s="103">
        <v>33.248000000000005</v>
      </c>
      <c r="K157" s="145">
        <v>12427</v>
      </c>
      <c r="L157" s="289">
        <v>11206</v>
      </c>
      <c r="M157" s="290">
        <v>1221</v>
      </c>
      <c r="N157" s="305">
        <v>1.8163675867063651</v>
      </c>
      <c r="O157" s="309">
        <v>1.8451722291629484</v>
      </c>
      <c r="P157" s="411">
        <v>1.552006552006552</v>
      </c>
      <c r="Q157" s="84"/>
      <c r="R157" s="84"/>
      <c r="S157" s="84"/>
      <c r="T157" s="84"/>
      <c r="U157" s="84"/>
      <c r="V157" s="84"/>
      <c r="W157" s="84"/>
      <c r="X157" s="84"/>
      <c r="Y157" s="84"/>
      <c r="Z157" s="84"/>
      <c r="AA157" s="84"/>
      <c r="AB157" s="84"/>
      <c r="AC157" s="84"/>
      <c r="AD157" s="84"/>
      <c r="AE157" s="84"/>
      <c r="AF157" s="84"/>
      <c r="AG157" s="84"/>
      <c r="AH157" s="84"/>
      <c r="AI157" s="84"/>
      <c r="AJ157" s="84"/>
    </row>
    <row r="158" spans="1:36" ht="12.75" customHeight="1" x14ac:dyDescent="0.2">
      <c r="A158" s="453">
        <f t="shared" si="0"/>
        <v>2019.05</v>
      </c>
      <c r="B158" s="142">
        <v>21</v>
      </c>
      <c r="C158" s="145">
        <v>31062</v>
      </c>
      <c r="D158" s="145">
        <v>13215</v>
      </c>
      <c r="E158" s="145">
        <v>71052</v>
      </c>
      <c r="F158" s="145">
        <v>21244</v>
      </c>
      <c r="G158" s="289">
        <v>19616</v>
      </c>
      <c r="H158" s="290">
        <v>1628</v>
      </c>
      <c r="I158" s="103">
        <v>42.544000000000004</v>
      </c>
      <c r="J158" s="103">
        <v>29.899000000000001</v>
      </c>
      <c r="K158" s="145">
        <v>11857</v>
      </c>
      <c r="L158" s="289">
        <v>10743</v>
      </c>
      <c r="M158" s="290">
        <v>1114</v>
      </c>
      <c r="N158" s="305">
        <v>1.7916842371594839</v>
      </c>
      <c r="O158" s="309">
        <v>1.8259331657823699</v>
      </c>
      <c r="P158" s="411">
        <v>1.4614003590664273</v>
      </c>
      <c r="Q158" s="84"/>
      <c r="R158" s="84"/>
      <c r="S158" s="84"/>
      <c r="T158" s="84"/>
      <c r="U158" s="84"/>
      <c r="V158" s="84"/>
      <c r="W158" s="84"/>
      <c r="X158" s="84"/>
      <c r="Y158" s="84"/>
      <c r="Z158" s="84"/>
      <c r="AA158" s="84"/>
      <c r="AB158" s="84"/>
      <c r="AC158" s="84"/>
      <c r="AD158" s="84"/>
      <c r="AE158" s="84"/>
      <c r="AF158" s="84"/>
      <c r="AG158" s="84"/>
      <c r="AH158" s="84"/>
      <c r="AI158" s="84"/>
      <c r="AJ158" s="84"/>
    </row>
    <row r="159" spans="1:36" ht="12.75" customHeight="1" x14ac:dyDescent="0.2">
      <c r="A159" s="453">
        <f t="shared" si="0"/>
        <v>2019.06</v>
      </c>
      <c r="B159" s="142">
        <v>21</v>
      </c>
      <c r="C159" s="145">
        <v>30090</v>
      </c>
      <c r="D159" s="145">
        <v>13217</v>
      </c>
      <c r="E159" s="145">
        <v>68970</v>
      </c>
      <c r="F159" s="145">
        <v>21982</v>
      </c>
      <c r="G159" s="289">
        <v>18140</v>
      </c>
      <c r="H159" s="290">
        <v>3842</v>
      </c>
      <c r="I159" s="103">
        <v>43.925000000000004</v>
      </c>
      <c r="J159" s="103">
        <v>31.872</v>
      </c>
      <c r="K159" s="145">
        <v>12012</v>
      </c>
      <c r="L159" s="289">
        <v>9570</v>
      </c>
      <c r="M159" s="290">
        <v>2442</v>
      </c>
      <c r="N159" s="305">
        <v>1.83000333000333</v>
      </c>
      <c r="O159" s="309">
        <v>1.8955067920585162</v>
      </c>
      <c r="P159" s="411">
        <v>1.5733005733005734</v>
      </c>
      <c r="Q159" s="84"/>
      <c r="R159" s="84"/>
      <c r="S159" s="84"/>
      <c r="T159" s="84"/>
      <c r="U159" s="84"/>
      <c r="V159" s="84"/>
      <c r="W159" s="84"/>
      <c r="X159" s="84"/>
      <c r="Y159" s="84"/>
      <c r="Z159" s="84"/>
      <c r="AA159" s="84"/>
      <c r="AB159" s="84"/>
      <c r="AC159" s="84"/>
      <c r="AD159" s="84"/>
      <c r="AE159" s="84"/>
      <c r="AF159" s="84"/>
      <c r="AG159" s="84"/>
      <c r="AH159" s="84"/>
      <c r="AI159" s="84"/>
      <c r="AJ159" s="84"/>
    </row>
    <row r="160" spans="1:36" ht="12.75" customHeight="1" x14ac:dyDescent="0.2">
      <c r="A160" s="453">
        <f t="shared" si="0"/>
        <v>2019.07</v>
      </c>
      <c r="B160" s="142">
        <v>21</v>
      </c>
      <c r="C160" s="145">
        <v>30814</v>
      </c>
      <c r="D160" s="145">
        <v>14018</v>
      </c>
      <c r="E160" s="145">
        <v>70773</v>
      </c>
      <c r="F160" s="145">
        <v>24596</v>
      </c>
      <c r="G160" s="289">
        <v>20990</v>
      </c>
      <c r="H160" s="290">
        <v>3606</v>
      </c>
      <c r="I160" s="103">
        <v>45.492000000000004</v>
      </c>
      <c r="J160" s="103">
        <v>34.753</v>
      </c>
      <c r="K160" s="145">
        <v>12418</v>
      </c>
      <c r="L160" s="289">
        <v>10764</v>
      </c>
      <c r="M160" s="290">
        <v>1654</v>
      </c>
      <c r="N160" s="305">
        <v>1.9806732162989209</v>
      </c>
      <c r="O160" s="309">
        <v>1.950018580453363</v>
      </c>
      <c r="P160" s="411">
        <v>2.1801692865779927</v>
      </c>
      <c r="Q160" s="84"/>
      <c r="R160" s="84"/>
      <c r="S160" s="84"/>
      <c r="T160" s="84"/>
      <c r="U160" s="84"/>
      <c r="V160" s="84"/>
      <c r="W160" s="84"/>
      <c r="X160" s="84"/>
      <c r="Y160" s="84"/>
      <c r="Z160" s="84"/>
      <c r="AA160" s="84"/>
      <c r="AB160" s="84"/>
      <c r="AC160" s="84"/>
      <c r="AD160" s="84"/>
      <c r="AE160" s="84"/>
      <c r="AF160" s="84"/>
      <c r="AG160" s="84"/>
      <c r="AH160" s="84"/>
      <c r="AI160" s="84"/>
      <c r="AJ160" s="84"/>
    </row>
    <row r="161" spans="1:36" ht="12.75" customHeight="1" x14ac:dyDescent="0.2">
      <c r="A161" s="453">
        <f t="shared" si="0"/>
        <v>2019.08</v>
      </c>
      <c r="B161" s="142">
        <v>21</v>
      </c>
      <c r="C161" s="145">
        <v>30969</v>
      </c>
      <c r="D161" s="145">
        <v>13747</v>
      </c>
      <c r="E161" s="145">
        <v>70773</v>
      </c>
      <c r="F161" s="145">
        <v>23121</v>
      </c>
      <c r="G161" s="289">
        <v>21453</v>
      </c>
      <c r="H161" s="290">
        <v>1668</v>
      </c>
      <c r="I161" s="103">
        <v>44.39</v>
      </c>
      <c r="J161" s="103">
        <v>32.669000000000004</v>
      </c>
      <c r="K161" s="145">
        <v>12838</v>
      </c>
      <c r="L161" s="289">
        <v>11740</v>
      </c>
      <c r="M161" s="290">
        <v>1098</v>
      </c>
      <c r="N161" s="305">
        <v>1.8009814612868047</v>
      </c>
      <c r="O161" s="309">
        <v>1.8273424190800682</v>
      </c>
      <c r="P161" s="411">
        <v>1.5191256830601092</v>
      </c>
      <c r="Q161" s="84"/>
      <c r="R161" s="84"/>
      <c r="S161" s="84"/>
      <c r="T161" s="84"/>
      <c r="U161" s="84"/>
      <c r="V161" s="84"/>
      <c r="W161" s="84"/>
      <c r="X161" s="84"/>
      <c r="Y161" s="84"/>
      <c r="Z161" s="84"/>
      <c r="AA161" s="84"/>
      <c r="AB161" s="84"/>
      <c r="AC161" s="84"/>
      <c r="AD161" s="84"/>
      <c r="AE161" s="84"/>
      <c r="AF161" s="84"/>
      <c r="AG161" s="84"/>
      <c r="AH161" s="84"/>
      <c r="AI161" s="84"/>
      <c r="AJ161" s="84"/>
    </row>
    <row r="162" spans="1:36" ht="12.75" customHeight="1" x14ac:dyDescent="0.2">
      <c r="A162" s="453">
        <f t="shared" si="0"/>
        <v>2019.09</v>
      </c>
      <c r="B162" s="142">
        <v>21</v>
      </c>
      <c r="C162" s="145">
        <v>29970</v>
      </c>
      <c r="D162" s="145">
        <v>13905</v>
      </c>
      <c r="E162" s="145">
        <v>68490</v>
      </c>
      <c r="F162" s="145">
        <v>23947</v>
      </c>
      <c r="G162" s="289">
        <v>22484</v>
      </c>
      <c r="H162" s="290">
        <v>1463</v>
      </c>
      <c r="I162" s="103">
        <v>46.396000000000001</v>
      </c>
      <c r="J162" s="103">
        <v>34.963999999999999</v>
      </c>
      <c r="K162" s="145">
        <v>13318</v>
      </c>
      <c r="L162" s="289">
        <v>12402</v>
      </c>
      <c r="M162" s="290">
        <v>916</v>
      </c>
      <c r="N162" s="305">
        <v>1.7980928067277369</v>
      </c>
      <c r="O162" s="309">
        <v>1.8129333978390583</v>
      </c>
      <c r="P162" s="411">
        <v>1.5971615720524017</v>
      </c>
      <c r="Q162" s="84"/>
      <c r="R162" s="84"/>
      <c r="S162" s="84"/>
      <c r="T162" s="84"/>
      <c r="U162" s="84"/>
      <c r="V162" s="84"/>
      <c r="W162" s="84"/>
      <c r="X162" s="84"/>
      <c r="Y162" s="84"/>
      <c r="Z162" s="84"/>
      <c r="AA162" s="84"/>
      <c r="AB162" s="84"/>
      <c r="AC162" s="84"/>
      <c r="AD162" s="84"/>
      <c r="AE162" s="84"/>
      <c r="AF162" s="84"/>
      <c r="AG162" s="84"/>
      <c r="AH162" s="84"/>
      <c r="AI162" s="84"/>
      <c r="AJ162" s="84"/>
    </row>
    <row r="163" spans="1:36" ht="12.75" customHeight="1" x14ac:dyDescent="0.2">
      <c r="A163" s="453">
        <f t="shared" si="0"/>
        <v>2019.1</v>
      </c>
      <c r="B163" s="142">
        <v>21</v>
      </c>
      <c r="C163" s="145">
        <v>32488</v>
      </c>
      <c r="D163" s="145">
        <v>14823</v>
      </c>
      <c r="E163" s="145">
        <v>72540</v>
      </c>
      <c r="F163" s="145">
        <v>23551</v>
      </c>
      <c r="G163" s="289">
        <v>22130</v>
      </c>
      <c r="H163" s="290">
        <v>1421</v>
      </c>
      <c r="I163" s="103">
        <v>45.626000000000005</v>
      </c>
      <c r="J163" s="103">
        <v>32.466000000000001</v>
      </c>
      <c r="K163" s="145">
        <v>13107</v>
      </c>
      <c r="L163" s="289">
        <v>12089</v>
      </c>
      <c r="M163" s="290">
        <v>1018</v>
      </c>
      <c r="N163" s="305">
        <v>1.7968261234454872</v>
      </c>
      <c r="O163" s="309">
        <v>1.8305897923732319</v>
      </c>
      <c r="P163" s="411">
        <v>1.3958742632612966</v>
      </c>
      <c r="Q163" s="84"/>
      <c r="R163" s="84"/>
      <c r="S163" s="84"/>
      <c r="T163" s="84"/>
      <c r="U163" s="84"/>
      <c r="V163" s="84"/>
      <c r="W163" s="84"/>
      <c r="X163" s="84"/>
      <c r="Y163" s="84"/>
      <c r="Z163" s="84"/>
      <c r="AA163" s="84"/>
      <c r="AB163" s="84"/>
      <c r="AC163" s="84"/>
      <c r="AD163" s="84"/>
      <c r="AE163" s="84"/>
      <c r="AF163" s="84"/>
      <c r="AG163" s="84"/>
      <c r="AH163" s="84"/>
      <c r="AI163" s="84"/>
      <c r="AJ163" s="84"/>
    </row>
    <row r="164" spans="1:36" ht="12.75" customHeight="1" x14ac:dyDescent="0.2">
      <c r="A164" s="453">
        <f t="shared" si="0"/>
        <v>2019.11</v>
      </c>
      <c r="B164" s="142">
        <v>21</v>
      </c>
      <c r="C164" s="145">
        <v>31440</v>
      </c>
      <c r="D164" s="145">
        <v>14646</v>
      </c>
      <c r="E164" s="145">
        <v>70200</v>
      </c>
      <c r="F164" s="145">
        <v>24309</v>
      </c>
      <c r="G164" s="289">
        <v>22216</v>
      </c>
      <c r="H164" s="290">
        <v>2093</v>
      </c>
      <c r="I164" s="103">
        <v>46.584000000000003</v>
      </c>
      <c r="J164" s="103">
        <v>34.628</v>
      </c>
      <c r="K164" s="145">
        <v>13196</v>
      </c>
      <c r="L164" s="289">
        <v>11835</v>
      </c>
      <c r="M164" s="290">
        <v>1361</v>
      </c>
      <c r="N164" s="305">
        <v>1.8421491361018489</v>
      </c>
      <c r="O164" s="309">
        <v>1.8771440642163075</v>
      </c>
      <c r="P164" s="411">
        <v>1.5378398236590742</v>
      </c>
      <c r="Q164" s="84"/>
      <c r="R164" s="84"/>
      <c r="S164" s="84"/>
      <c r="T164" s="84"/>
      <c r="U164" s="84"/>
      <c r="V164" s="84"/>
      <c r="W164" s="84"/>
      <c r="X164" s="84"/>
      <c r="Y164" s="84"/>
      <c r="Z164" s="84"/>
      <c r="AA164" s="84"/>
      <c r="AB164" s="84"/>
      <c r="AC164" s="84"/>
      <c r="AD164" s="84"/>
      <c r="AE164" s="84"/>
      <c r="AF164" s="84"/>
      <c r="AG164" s="84"/>
      <c r="AH164" s="84"/>
      <c r="AI164" s="84"/>
      <c r="AJ164" s="84"/>
    </row>
    <row r="165" spans="1:36" ht="12.75" customHeight="1" x14ac:dyDescent="0.2">
      <c r="A165" s="453">
        <f t="shared" si="0"/>
        <v>2019.12</v>
      </c>
      <c r="B165" s="142">
        <v>21</v>
      </c>
      <c r="C165" s="145">
        <v>31837</v>
      </c>
      <c r="D165" s="145">
        <v>12905</v>
      </c>
      <c r="E165" s="145">
        <v>72137</v>
      </c>
      <c r="F165" s="145">
        <v>20632</v>
      </c>
      <c r="G165" s="289">
        <v>19045</v>
      </c>
      <c r="H165" s="290">
        <v>1587</v>
      </c>
      <c r="I165" s="103">
        <v>40.535000000000004</v>
      </c>
      <c r="J165" s="103">
        <v>28.601000000000003</v>
      </c>
      <c r="K165" s="145">
        <v>12984</v>
      </c>
      <c r="L165" s="289">
        <v>11878</v>
      </c>
      <c r="M165" s="290">
        <v>1106</v>
      </c>
      <c r="N165" s="305">
        <v>1.5890326555760936</v>
      </c>
      <c r="O165" s="309">
        <v>1.6033844081495201</v>
      </c>
      <c r="P165" s="411">
        <v>1.4349005424954793</v>
      </c>
      <c r="Q165" s="84"/>
      <c r="R165" s="84"/>
      <c r="S165" s="84"/>
      <c r="T165" s="84"/>
      <c r="U165" s="84"/>
      <c r="V165" s="84"/>
      <c r="W165" s="84"/>
      <c r="X165" s="84"/>
      <c r="Y165" s="84"/>
      <c r="Z165" s="84"/>
      <c r="AA165" s="84"/>
      <c r="AB165" s="84"/>
      <c r="AC165" s="84"/>
      <c r="AD165" s="84"/>
      <c r="AE165" s="84"/>
      <c r="AF165" s="84"/>
      <c r="AG165" s="84"/>
      <c r="AH165" s="84"/>
      <c r="AI165" s="84"/>
      <c r="AJ165" s="84"/>
    </row>
    <row r="166" spans="1:36" ht="12.75" customHeight="1" x14ac:dyDescent="0.2">
      <c r="A166" s="453">
        <f t="shared" si="0"/>
        <v>2020.01</v>
      </c>
      <c r="B166" s="146">
        <v>20</v>
      </c>
      <c r="C166" s="147">
        <v>29822</v>
      </c>
      <c r="D166" s="147">
        <v>11890</v>
      </c>
      <c r="E166" s="147">
        <v>70742</v>
      </c>
      <c r="F166" s="147">
        <v>21145</v>
      </c>
      <c r="G166" s="284">
        <v>18820</v>
      </c>
      <c r="H166" s="285">
        <v>2325</v>
      </c>
      <c r="I166" s="104">
        <v>39.869999999999997</v>
      </c>
      <c r="J166" s="104">
        <v>29.89</v>
      </c>
      <c r="K166" s="147">
        <v>11480</v>
      </c>
      <c r="L166" s="284">
        <v>10079</v>
      </c>
      <c r="M166" s="285">
        <v>1401</v>
      </c>
      <c r="N166" s="306">
        <v>1.8418989547038327</v>
      </c>
      <c r="O166" s="310">
        <v>1.8672487349935509</v>
      </c>
      <c r="P166" s="412">
        <v>1.6595289079229123</v>
      </c>
      <c r="Q166" s="148"/>
      <c r="R166" s="148"/>
      <c r="S166" s="148"/>
      <c r="T166" s="148"/>
      <c r="U166" s="148"/>
      <c r="V166" s="148"/>
      <c r="W166" s="148"/>
      <c r="X166" s="148"/>
      <c r="Y166" s="148"/>
      <c r="Z166" s="148"/>
      <c r="AA166" s="148"/>
      <c r="AB166" s="148"/>
      <c r="AC166" s="148"/>
      <c r="AD166" s="148"/>
      <c r="AE166" s="148"/>
      <c r="AF166" s="148"/>
      <c r="AG166" s="148"/>
      <c r="AH166" s="148"/>
      <c r="AI166" s="148"/>
      <c r="AJ166" s="148"/>
    </row>
    <row r="167" spans="1:36" ht="12.75" customHeight="1" x14ac:dyDescent="0.2">
      <c r="A167" s="453">
        <f t="shared" si="0"/>
        <v>2020.02</v>
      </c>
      <c r="B167" s="146">
        <v>20</v>
      </c>
      <c r="C167" s="147">
        <v>27463</v>
      </c>
      <c r="D167" s="147">
        <v>14406</v>
      </c>
      <c r="E167" s="147">
        <v>66932</v>
      </c>
      <c r="F167" s="147">
        <v>25948</v>
      </c>
      <c r="G167" s="284">
        <v>24005</v>
      </c>
      <c r="H167" s="285">
        <v>1943</v>
      </c>
      <c r="I167" s="104">
        <v>52.456000000000003</v>
      </c>
      <c r="J167" s="104">
        <v>38.768000000000001</v>
      </c>
      <c r="K167" s="147">
        <v>12632</v>
      </c>
      <c r="L167" s="284">
        <v>11226</v>
      </c>
      <c r="M167" s="285">
        <v>1406</v>
      </c>
      <c r="N167" s="306">
        <v>2.0541481950601646</v>
      </c>
      <c r="O167" s="310">
        <v>2.138339568858008</v>
      </c>
      <c r="P167" s="412">
        <v>1.3819345661450924</v>
      </c>
      <c r="Q167" s="148"/>
      <c r="R167" s="148"/>
      <c r="S167" s="148"/>
      <c r="T167" s="148"/>
      <c r="U167" s="148"/>
      <c r="V167" s="148"/>
      <c r="W167" s="148"/>
      <c r="X167" s="148"/>
      <c r="Y167" s="148"/>
      <c r="Z167" s="148"/>
      <c r="AA167" s="148"/>
      <c r="AB167" s="148"/>
      <c r="AC167" s="148"/>
      <c r="AD167" s="148"/>
      <c r="AE167" s="148"/>
      <c r="AF167" s="148"/>
      <c r="AG167" s="148"/>
      <c r="AH167" s="148"/>
      <c r="AI167" s="148"/>
      <c r="AJ167" s="148"/>
    </row>
    <row r="168" spans="1:36" ht="12.75" customHeight="1" x14ac:dyDescent="0.2">
      <c r="A168" s="453">
        <f t="shared" si="0"/>
        <v>2020.03</v>
      </c>
      <c r="B168" s="146">
        <v>21</v>
      </c>
      <c r="C168" s="147">
        <v>18375</v>
      </c>
      <c r="D168" s="147">
        <v>8086</v>
      </c>
      <c r="E168" s="147">
        <v>44459</v>
      </c>
      <c r="F168" s="147">
        <v>13215</v>
      </c>
      <c r="G168" s="284">
        <v>12804</v>
      </c>
      <c r="H168" s="285">
        <v>411</v>
      </c>
      <c r="I168" s="104">
        <v>44.005000000000003</v>
      </c>
      <c r="J168" s="104">
        <v>29.724</v>
      </c>
      <c r="K168" s="147">
        <v>6366</v>
      </c>
      <c r="L168" s="284">
        <v>6109</v>
      </c>
      <c r="M168" s="285">
        <v>287</v>
      </c>
      <c r="N168" s="306">
        <v>2.0661350844277675</v>
      </c>
      <c r="O168" s="310">
        <v>2.0959240464887872</v>
      </c>
      <c r="P168" s="412">
        <v>1.4320557491289199</v>
      </c>
      <c r="Q168" s="148"/>
      <c r="R168" s="148"/>
      <c r="S168" s="148"/>
      <c r="T168" s="148"/>
      <c r="U168" s="148"/>
      <c r="V168" s="148"/>
      <c r="W168" s="148"/>
      <c r="X168" s="148"/>
      <c r="Y168" s="148"/>
      <c r="Z168" s="148"/>
      <c r="AA168" s="148"/>
      <c r="AB168" s="148"/>
      <c r="AC168" s="148"/>
      <c r="AD168" s="148"/>
      <c r="AE168" s="148"/>
      <c r="AF168" s="148"/>
      <c r="AG168" s="148"/>
      <c r="AH168" s="148"/>
      <c r="AI168" s="148"/>
      <c r="AJ168" s="148"/>
    </row>
    <row r="169" spans="1:36" ht="12.75" customHeight="1" x14ac:dyDescent="0.2">
      <c r="A169" s="453">
        <f t="shared" si="0"/>
        <v>2020.04</v>
      </c>
      <c r="B169" s="149" t="e">
        <v>#N/A</v>
      </c>
      <c r="C169" s="149" t="e">
        <v>#N/A</v>
      </c>
      <c r="D169" s="149" t="e">
        <v>#N/A</v>
      </c>
      <c r="E169" s="149" t="e">
        <v>#N/A</v>
      </c>
      <c r="F169" s="149" t="e">
        <v>#N/A</v>
      </c>
      <c r="G169" s="291" t="e">
        <v>#N/A</v>
      </c>
      <c r="H169" s="292" t="e">
        <v>#N/A</v>
      </c>
      <c r="I169" s="149" t="e">
        <v>#N/A</v>
      </c>
      <c r="J169" s="149" t="e">
        <v>#N/A</v>
      </c>
      <c r="K169" s="149" t="e">
        <v>#N/A</v>
      </c>
      <c r="L169" s="291" t="e">
        <v>#N/A</v>
      </c>
      <c r="M169" s="292" t="e">
        <v>#N/A</v>
      </c>
      <c r="N169" s="307" t="e">
        <v>#N/A</v>
      </c>
      <c r="O169" s="291" t="e">
        <v>#N/A</v>
      </c>
      <c r="P169" s="413" t="e">
        <v>#N/A</v>
      </c>
      <c r="Q169" s="148"/>
      <c r="R169" s="148"/>
      <c r="S169" s="148"/>
      <c r="T169" s="148"/>
      <c r="U169" s="148"/>
      <c r="V169" s="148"/>
      <c r="W169" s="148"/>
      <c r="X169" s="148"/>
      <c r="Y169" s="148"/>
      <c r="Z169" s="148"/>
      <c r="AA169" s="148"/>
      <c r="AB169" s="148"/>
      <c r="AC169" s="148"/>
      <c r="AD169" s="148"/>
      <c r="AE169" s="148"/>
      <c r="AF169" s="148"/>
      <c r="AG169" s="148"/>
      <c r="AH169" s="148"/>
      <c r="AI169" s="148"/>
      <c r="AJ169" s="148"/>
    </row>
    <row r="170" spans="1:36" ht="12.75" customHeight="1" x14ac:dyDescent="0.2">
      <c r="A170" s="453">
        <f t="shared" si="0"/>
        <v>2020.05</v>
      </c>
      <c r="B170" s="149" t="e">
        <v>#N/A</v>
      </c>
      <c r="C170" s="149" t="e">
        <v>#N/A</v>
      </c>
      <c r="D170" s="149" t="e">
        <v>#N/A</v>
      </c>
      <c r="E170" s="149" t="e">
        <v>#N/A</v>
      </c>
      <c r="F170" s="149" t="e">
        <v>#N/A</v>
      </c>
      <c r="G170" s="291" t="e">
        <v>#N/A</v>
      </c>
      <c r="H170" s="292" t="e">
        <v>#N/A</v>
      </c>
      <c r="I170" s="149" t="e">
        <v>#N/A</v>
      </c>
      <c r="J170" s="149" t="e">
        <v>#N/A</v>
      </c>
      <c r="K170" s="149" t="e">
        <v>#N/A</v>
      </c>
      <c r="L170" s="291" t="e">
        <v>#N/A</v>
      </c>
      <c r="M170" s="292" t="e">
        <v>#N/A</v>
      </c>
      <c r="N170" s="307" t="e">
        <v>#N/A</v>
      </c>
      <c r="O170" s="291" t="e">
        <v>#N/A</v>
      </c>
      <c r="P170" s="413" t="e">
        <v>#N/A</v>
      </c>
      <c r="Q170" s="148"/>
      <c r="R170" s="148"/>
      <c r="S170" s="148"/>
      <c r="T170" s="148"/>
      <c r="U170" s="148"/>
      <c r="V170" s="148"/>
      <c r="W170" s="148"/>
      <c r="X170" s="148"/>
      <c r="Y170" s="148"/>
      <c r="Z170" s="148"/>
      <c r="AA170" s="148"/>
      <c r="AB170" s="148"/>
      <c r="AC170" s="148"/>
      <c r="AD170" s="148"/>
      <c r="AE170" s="148"/>
      <c r="AF170" s="148"/>
      <c r="AG170" s="148"/>
      <c r="AH170" s="148"/>
      <c r="AI170" s="148"/>
      <c r="AJ170" s="148"/>
    </row>
    <row r="171" spans="1:36" ht="12.75" customHeight="1" x14ac:dyDescent="0.2">
      <c r="A171" s="453">
        <f t="shared" si="0"/>
        <v>2020.06</v>
      </c>
      <c r="B171" s="146">
        <v>8</v>
      </c>
      <c r="C171" s="147">
        <v>17130</v>
      </c>
      <c r="D171" s="147">
        <v>1561</v>
      </c>
      <c r="E171" s="147">
        <v>40020</v>
      </c>
      <c r="F171" s="147">
        <v>2447</v>
      </c>
      <c r="G171" s="291" t="e">
        <v>#N/A</v>
      </c>
      <c r="H171" s="292" t="e">
        <v>#N/A</v>
      </c>
      <c r="I171" s="104">
        <v>9.1129999999999995</v>
      </c>
      <c r="J171" s="104">
        <v>6.1139999999999999</v>
      </c>
      <c r="K171" s="147">
        <v>1275</v>
      </c>
      <c r="L171" s="291" t="e">
        <v>#N/A</v>
      </c>
      <c r="M171" s="292" t="e">
        <v>#N/A</v>
      </c>
      <c r="N171" s="306">
        <v>1.919215686</v>
      </c>
      <c r="O171" s="291" t="e">
        <v>#N/A</v>
      </c>
      <c r="P171" s="413" t="e">
        <v>#N/A</v>
      </c>
      <c r="Q171" s="148"/>
      <c r="R171" s="148"/>
      <c r="S171" s="148"/>
      <c r="T171" s="148"/>
      <c r="U171" s="148"/>
      <c r="V171" s="148"/>
      <c r="W171" s="148"/>
      <c r="X171" s="148"/>
      <c r="Y171" s="148"/>
      <c r="Z171" s="148"/>
      <c r="AA171" s="148"/>
      <c r="AB171" s="148"/>
      <c r="AC171" s="148"/>
      <c r="AD171" s="148"/>
      <c r="AE171" s="148"/>
      <c r="AF171" s="148"/>
      <c r="AG171" s="148"/>
      <c r="AH171" s="148"/>
      <c r="AI171" s="148"/>
      <c r="AJ171" s="148"/>
    </row>
    <row r="172" spans="1:36" ht="12.75" customHeight="1" x14ac:dyDescent="0.2">
      <c r="A172" s="453">
        <f t="shared" si="0"/>
        <v>2020.07</v>
      </c>
      <c r="B172" s="146">
        <v>8</v>
      </c>
      <c r="C172" s="147">
        <v>17701</v>
      </c>
      <c r="D172" s="147">
        <v>1233</v>
      </c>
      <c r="E172" s="147">
        <v>41354</v>
      </c>
      <c r="F172" s="147">
        <v>2107</v>
      </c>
      <c r="G172" s="291" t="e">
        <v>#N/A</v>
      </c>
      <c r="H172" s="292" t="e">
        <v>#N/A</v>
      </c>
      <c r="I172" s="104">
        <v>6.9660000000000002</v>
      </c>
      <c r="J172" s="104">
        <v>5.0949999999999998</v>
      </c>
      <c r="K172" s="147">
        <v>1072</v>
      </c>
      <c r="L172" s="291" t="e">
        <v>#N/A</v>
      </c>
      <c r="M172" s="292" t="e">
        <v>#N/A</v>
      </c>
      <c r="N172" s="306">
        <v>1.9654850749999999</v>
      </c>
      <c r="O172" s="291" t="e">
        <v>#N/A</v>
      </c>
      <c r="P172" s="413" t="e">
        <v>#N/A</v>
      </c>
      <c r="Q172" s="148"/>
      <c r="R172" s="148"/>
      <c r="S172" s="148"/>
      <c r="T172" s="148"/>
      <c r="U172" s="148"/>
      <c r="V172" s="148"/>
      <c r="W172" s="148"/>
      <c r="X172" s="148"/>
      <c r="Y172" s="148"/>
      <c r="Z172" s="148"/>
      <c r="AA172" s="148"/>
      <c r="AB172" s="148"/>
      <c r="AC172" s="148"/>
      <c r="AD172" s="148"/>
      <c r="AE172" s="148"/>
      <c r="AF172" s="148"/>
      <c r="AG172" s="148"/>
      <c r="AH172" s="148"/>
      <c r="AI172" s="148"/>
      <c r="AJ172" s="148"/>
    </row>
    <row r="173" spans="1:36" ht="12.75" customHeight="1" x14ac:dyDescent="0.2">
      <c r="A173" s="453">
        <f t="shared" si="0"/>
        <v>2020.08</v>
      </c>
      <c r="B173" s="146">
        <v>9</v>
      </c>
      <c r="C173" s="147">
        <v>16430</v>
      </c>
      <c r="D173" s="147">
        <v>1597</v>
      </c>
      <c r="E173" s="147">
        <v>41664</v>
      </c>
      <c r="F173" s="147">
        <v>3220</v>
      </c>
      <c r="G173" s="291" t="e">
        <v>#N/A</v>
      </c>
      <c r="H173" s="292" t="e">
        <v>#N/A</v>
      </c>
      <c r="I173" s="104">
        <v>9.7200000000000006</v>
      </c>
      <c r="J173" s="104">
        <v>7.7279999999999998</v>
      </c>
      <c r="K173" s="147">
        <v>1607</v>
      </c>
      <c r="L173" s="291" t="e">
        <v>#N/A</v>
      </c>
      <c r="M173" s="292" t="e">
        <v>#N/A</v>
      </c>
      <c r="N173" s="306">
        <v>2.0037336649999999</v>
      </c>
      <c r="O173" s="291" t="e">
        <v>#N/A</v>
      </c>
      <c r="P173" s="413" t="e">
        <v>#N/A</v>
      </c>
      <c r="Q173" s="148"/>
      <c r="R173" s="148"/>
      <c r="S173" s="148"/>
      <c r="T173" s="148"/>
      <c r="U173" s="148"/>
      <c r="V173" s="148"/>
      <c r="W173" s="148"/>
      <c r="X173" s="148"/>
      <c r="Y173" s="148"/>
      <c r="Z173" s="148"/>
      <c r="AA173" s="148"/>
      <c r="AB173" s="148"/>
      <c r="AC173" s="148"/>
      <c r="AD173" s="148"/>
      <c r="AE173" s="148"/>
      <c r="AF173" s="148"/>
      <c r="AG173" s="148"/>
      <c r="AH173" s="148"/>
      <c r="AI173" s="148"/>
      <c r="AJ173" s="148"/>
    </row>
    <row r="174" spans="1:36" ht="12.75" customHeight="1" x14ac:dyDescent="0.2">
      <c r="A174" s="453">
        <f t="shared" si="0"/>
        <v>2020.09</v>
      </c>
      <c r="B174" s="146">
        <v>9</v>
      </c>
      <c r="C174" s="147">
        <v>15516</v>
      </c>
      <c r="D174" s="147">
        <v>1456</v>
      </c>
      <c r="E174" s="147">
        <v>39496</v>
      </c>
      <c r="F174" s="147">
        <v>2845</v>
      </c>
      <c r="G174" s="291" t="e">
        <v>#N/A</v>
      </c>
      <c r="H174" s="292" t="e">
        <v>#N/A</v>
      </c>
      <c r="I174" s="104">
        <v>9.3840000000000003</v>
      </c>
      <c r="J174" s="104">
        <v>7.2030000000000003</v>
      </c>
      <c r="K174" s="147">
        <v>1446</v>
      </c>
      <c r="L174" s="291" t="e">
        <v>#N/A</v>
      </c>
      <c r="M174" s="292" t="e">
        <v>#N/A</v>
      </c>
      <c r="N174" s="306">
        <v>1.9674965419999999</v>
      </c>
      <c r="O174" s="291" t="e">
        <v>#N/A</v>
      </c>
      <c r="P174" s="413" t="e">
        <v>#N/A</v>
      </c>
      <c r="Q174" s="148"/>
      <c r="R174" s="148"/>
      <c r="S174" s="148"/>
      <c r="T174" s="148"/>
      <c r="U174" s="148"/>
      <c r="V174" s="148"/>
      <c r="W174" s="148"/>
      <c r="X174" s="148"/>
      <c r="Y174" s="148"/>
      <c r="Z174" s="148"/>
      <c r="AA174" s="148"/>
      <c r="AB174" s="148"/>
      <c r="AC174" s="148"/>
      <c r="AD174" s="148"/>
      <c r="AE174" s="148"/>
      <c r="AF174" s="148"/>
      <c r="AG174" s="148"/>
      <c r="AH174" s="148"/>
      <c r="AI174" s="148"/>
      <c r="AJ174" s="148"/>
    </row>
    <row r="175" spans="1:36" ht="12.75" customHeight="1" x14ac:dyDescent="0.2">
      <c r="A175" s="453">
        <f t="shared" si="0"/>
        <v>2020.1</v>
      </c>
      <c r="B175" s="146">
        <v>10</v>
      </c>
      <c r="C175" s="147">
        <v>17019</v>
      </c>
      <c r="D175" s="147">
        <v>2083</v>
      </c>
      <c r="E175" s="147">
        <v>43245</v>
      </c>
      <c r="F175" s="147">
        <v>3741</v>
      </c>
      <c r="G175" s="291" t="e">
        <v>#N/A</v>
      </c>
      <c r="H175" s="292" t="e">
        <v>#N/A</v>
      </c>
      <c r="I175" s="104">
        <v>12.239000000000001</v>
      </c>
      <c r="J175" s="104">
        <v>8.6509999999999998</v>
      </c>
      <c r="K175" s="147">
        <v>2061</v>
      </c>
      <c r="L175" s="291" t="e">
        <v>#N/A</v>
      </c>
      <c r="M175" s="292" t="e">
        <v>#N/A</v>
      </c>
      <c r="N175" s="306">
        <v>1.8151382819999999</v>
      </c>
      <c r="O175" s="291" t="e">
        <v>#N/A</v>
      </c>
      <c r="P175" s="413" t="e">
        <v>#N/A</v>
      </c>
      <c r="Q175" s="148"/>
      <c r="R175" s="148"/>
      <c r="S175" s="148"/>
      <c r="T175" s="148"/>
      <c r="U175" s="148"/>
      <c r="V175" s="148"/>
      <c r="W175" s="148"/>
      <c r="X175" s="148"/>
      <c r="Y175" s="148"/>
      <c r="Z175" s="148"/>
      <c r="AA175" s="148"/>
      <c r="AB175" s="148"/>
      <c r="AC175" s="148"/>
      <c r="AD175" s="148"/>
      <c r="AE175" s="148"/>
      <c r="AF175" s="148"/>
      <c r="AG175" s="148"/>
      <c r="AH175" s="148"/>
      <c r="AI175" s="148"/>
      <c r="AJ175" s="148"/>
    </row>
    <row r="176" spans="1:36" ht="12.75" customHeight="1" x14ac:dyDescent="0.2">
      <c r="A176" s="453">
        <f t="shared" si="0"/>
        <v>2020.11</v>
      </c>
      <c r="B176" s="146">
        <v>10</v>
      </c>
      <c r="C176" s="147">
        <v>17730</v>
      </c>
      <c r="D176" s="147">
        <v>2083</v>
      </c>
      <c r="E176" s="147">
        <v>40920</v>
      </c>
      <c r="F176" s="147">
        <v>2984</v>
      </c>
      <c r="G176" s="291" t="e">
        <v>#N/A</v>
      </c>
      <c r="H176" s="292" t="e">
        <v>#N/A</v>
      </c>
      <c r="I176" s="104">
        <v>11.747999999999999</v>
      </c>
      <c r="J176" s="104">
        <v>7.2919999999999998</v>
      </c>
      <c r="K176" s="147">
        <v>2047</v>
      </c>
      <c r="L176" s="291" t="e">
        <v>#N/A</v>
      </c>
      <c r="M176" s="292" t="e">
        <v>#N/A</v>
      </c>
      <c r="N176" s="306">
        <v>1.4577430389999999</v>
      </c>
      <c r="O176" s="291" t="e">
        <v>#N/A</v>
      </c>
      <c r="P176" s="413" t="e">
        <v>#N/A</v>
      </c>
      <c r="Q176" s="148"/>
      <c r="R176" s="148"/>
      <c r="S176" s="148"/>
      <c r="T176" s="148"/>
      <c r="U176" s="148"/>
      <c r="V176" s="148"/>
      <c r="W176" s="148"/>
      <c r="X176" s="148"/>
      <c r="Y176" s="148"/>
      <c r="Z176" s="148"/>
      <c r="AA176" s="148"/>
      <c r="AB176" s="148"/>
      <c r="AC176" s="148"/>
      <c r="AD176" s="148"/>
      <c r="AE176" s="148"/>
      <c r="AF176" s="148"/>
      <c r="AG176" s="148"/>
      <c r="AH176" s="148"/>
      <c r="AI176" s="148"/>
      <c r="AJ176" s="148"/>
    </row>
    <row r="177" spans="1:36" ht="12.75" customHeight="1" x14ac:dyDescent="0.2">
      <c r="A177" s="453">
        <f t="shared" si="0"/>
        <v>2020.12</v>
      </c>
      <c r="B177" s="146">
        <v>12</v>
      </c>
      <c r="C177" s="147">
        <v>22971</v>
      </c>
      <c r="D177" s="147">
        <v>3911</v>
      </c>
      <c r="E177" s="147">
        <v>57598</v>
      </c>
      <c r="F177" s="147">
        <v>6916</v>
      </c>
      <c r="G177" s="291" t="e">
        <v>#N/A</v>
      </c>
      <c r="H177" s="292" t="e">
        <v>#N/A</v>
      </c>
      <c r="I177" s="104">
        <v>17.026</v>
      </c>
      <c r="J177" s="104">
        <v>12.007</v>
      </c>
      <c r="K177" s="147">
        <v>3818</v>
      </c>
      <c r="L177" s="291" t="e">
        <v>#N/A</v>
      </c>
      <c r="M177" s="292" t="e">
        <v>#N/A</v>
      </c>
      <c r="N177" s="306">
        <v>1.8114195909999999</v>
      </c>
      <c r="O177" s="291" t="e">
        <v>#N/A</v>
      </c>
      <c r="P177" s="413" t="e">
        <v>#N/A</v>
      </c>
      <c r="Q177" s="148"/>
      <c r="R177" s="148"/>
      <c r="S177" s="148"/>
      <c r="T177" s="148"/>
      <c r="U177" s="148"/>
      <c r="V177" s="148"/>
      <c r="W177" s="148"/>
      <c r="X177" s="148"/>
      <c r="Y177" s="148"/>
      <c r="Z177" s="148"/>
      <c r="AA177" s="148"/>
      <c r="AB177" s="148"/>
      <c r="AC177" s="148"/>
      <c r="AD177" s="148"/>
      <c r="AE177" s="148"/>
      <c r="AF177" s="148"/>
      <c r="AG177" s="148"/>
      <c r="AH177" s="148"/>
      <c r="AI177" s="148"/>
      <c r="AJ177" s="148"/>
    </row>
    <row r="178" spans="1:36" ht="12.75" customHeight="1" x14ac:dyDescent="0.2">
      <c r="A178" s="453">
        <v>2021.01</v>
      </c>
      <c r="B178" s="146">
        <v>12</v>
      </c>
      <c r="C178" s="147">
        <v>20491</v>
      </c>
      <c r="D178" s="147">
        <v>4146</v>
      </c>
      <c r="E178" s="147">
        <v>51274</v>
      </c>
      <c r="F178" s="147">
        <v>7584</v>
      </c>
      <c r="G178" s="284">
        <v>7465</v>
      </c>
      <c r="H178" s="285">
        <v>119</v>
      </c>
      <c r="I178" s="104">
        <v>20.233000000000001</v>
      </c>
      <c r="J178" s="104">
        <v>14.791</v>
      </c>
      <c r="K178" s="147">
        <v>4170</v>
      </c>
      <c r="L178" s="284">
        <v>4053</v>
      </c>
      <c r="M178" s="285">
        <v>117</v>
      </c>
      <c r="N178" s="306">
        <v>1.8187050359712231</v>
      </c>
      <c r="O178" s="310">
        <v>1.8418455465087589</v>
      </c>
      <c r="P178" s="412">
        <v>1.017094017094017</v>
      </c>
      <c r="Q178" s="148"/>
      <c r="R178" s="148"/>
      <c r="S178" s="148"/>
      <c r="T178" s="148"/>
      <c r="U178" s="148"/>
      <c r="V178" s="148"/>
      <c r="W178" s="148"/>
      <c r="X178" s="148"/>
      <c r="Y178" s="148"/>
      <c r="Z178" s="148"/>
      <c r="AA178" s="148"/>
      <c r="AB178" s="148"/>
      <c r="AC178" s="148"/>
      <c r="AD178" s="148"/>
      <c r="AE178" s="148"/>
      <c r="AF178" s="148"/>
      <c r="AG178" s="148"/>
      <c r="AH178" s="148"/>
      <c r="AI178" s="148"/>
      <c r="AJ178" s="148"/>
    </row>
    <row r="179" spans="1:36" ht="12.75" customHeight="1" x14ac:dyDescent="0.2">
      <c r="A179" s="453">
        <v>2021.02</v>
      </c>
      <c r="B179" s="146">
        <v>12</v>
      </c>
      <c r="C179" s="147">
        <v>19124</v>
      </c>
      <c r="D179" s="147">
        <v>4435</v>
      </c>
      <c r="E179" s="147">
        <v>48860</v>
      </c>
      <c r="F179" s="147">
        <v>8277</v>
      </c>
      <c r="G179" s="284">
        <v>8174</v>
      </c>
      <c r="H179" s="285">
        <v>103</v>
      </c>
      <c r="I179" s="104">
        <v>23.191000000000003</v>
      </c>
      <c r="J179" s="104">
        <v>16.940000000000001</v>
      </c>
      <c r="K179" s="147">
        <v>4573</v>
      </c>
      <c r="L179" s="284">
        <v>4471</v>
      </c>
      <c r="M179" s="285">
        <v>102</v>
      </c>
      <c r="N179" s="306">
        <v>1.8099715722720315</v>
      </c>
      <c r="O179" s="310">
        <v>1.8282263475732499</v>
      </c>
      <c r="P179" s="412">
        <v>1.0098039215686274</v>
      </c>
      <c r="Q179" s="148"/>
      <c r="R179" s="148"/>
      <c r="S179" s="148"/>
      <c r="T179" s="148"/>
      <c r="U179" s="148"/>
      <c r="V179" s="148"/>
      <c r="W179" s="148"/>
      <c r="X179" s="148"/>
      <c r="Y179" s="148"/>
      <c r="Z179" s="148"/>
      <c r="AA179" s="148"/>
      <c r="AB179" s="148"/>
      <c r="AC179" s="148"/>
      <c r="AD179" s="148"/>
      <c r="AE179" s="148"/>
      <c r="AF179" s="148"/>
      <c r="AG179" s="148"/>
      <c r="AH179" s="148"/>
      <c r="AI179" s="148"/>
      <c r="AJ179" s="148"/>
    </row>
    <row r="180" spans="1:36" ht="12.75" customHeight="1" x14ac:dyDescent="0.2">
      <c r="A180" s="453">
        <v>2021.03</v>
      </c>
      <c r="B180" s="146">
        <v>11</v>
      </c>
      <c r="C180" s="147">
        <v>20057</v>
      </c>
      <c r="D180" s="147">
        <v>4320</v>
      </c>
      <c r="E180" s="147">
        <v>50065</v>
      </c>
      <c r="F180" s="147">
        <v>7424</v>
      </c>
      <c r="G180" s="291" t="e">
        <v>#N/A</v>
      </c>
      <c r="H180" s="292" t="e">
        <v>#N/A</v>
      </c>
      <c r="I180" s="104">
        <v>21.539000000000001</v>
      </c>
      <c r="J180" s="104">
        <v>14.829000000000001</v>
      </c>
      <c r="K180" s="147">
        <v>4411</v>
      </c>
      <c r="L180" s="291" t="e">
        <v>#N/A</v>
      </c>
      <c r="M180" s="292" t="e">
        <v>#N/A</v>
      </c>
      <c r="N180" s="306">
        <v>1.6830650646111993</v>
      </c>
      <c r="O180" s="291" t="e">
        <v>#N/A</v>
      </c>
      <c r="P180" s="413" t="e">
        <v>#N/A</v>
      </c>
      <c r="Q180" s="148"/>
      <c r="R180" s="148"/>
      <c r="S180" s="148"/>
      <c r="T180" s="148"/>
      <c r="U180" s="148"/>
      <c r="V180" s="148"/>
      <c r="W180" s="148"/>
      <c r="X180" s="148"/>
      <c r="Y180" s="148"/>
      <c r="Z180" s="148"/>
      <c r="AA180" s="148"/>
      <c r="AB180" s="148"/>
      <c r="AC180" s="148"/>
      <c r="AD180" s="148"/>
      <c r="AE180" s="148"/>
      <c r="AF180" s="148"/>
      <c r="AG180" s="148"/>
      <c r="AH180" s="148"/>
      <c r="AI180" s="148"/>
      <c r="AJ180" s="148"/>
    </row>
    <row r="181" spans="1:36" ht="12.75" customHeight="1" x14ac:dyDescent="0.2">
      <c r="A181" s="453">
        <v>2021.04</v>
      </c>
      <c r="B181" s="146">
        <v>12</v>
      </c>
      <c r="C181" s="147">
        <v>19980</v>
      </c>
      <c r="D181" s="147">
        <v>3905</v>
      </c>
      <c r="E181" s="147">
        <v>46050</v>
      </c>
      <c r="F181" s="147">
        <v>6153</v>
      </c>
      <c r="G181" s="291" t="e">
        <v>#N/A</v>
      </c>
      <c r="H181" s="292" t="e">
        <v>#N/A</v>
      </c>
      <c r="I181" s="104">
        <v>19.545000000000002</v>
      </c>
      <c r="J181" s="104">
        <v>13.362</v>
      </c>
      <c r="K181" s="147">
        <v>3703</v>
      </c>
      <c r="L181" s="291" t="e">
        <v>#N/A</v>
      </c>
      <c r="M181" s="292" t="e">
        <v>#N/A</v>
      </c>
      <c r="N181" s="306">
        <v>1.6616257088846882</v>
      </c>
      <c r="O181" s="291" t="e">
        <v>#N/A</v>
      </c>
      <c r="P181" s="413" t="e">
        <v>#N/A</v>
      </c>
      <c r="Q181" s="148"/>
      <c r="R181" s="148"/>
      <c r="S181" s="148"/>
      <c r="T181" s="148"/>
      <c r="U181" s="148"/>
      <c r="V181" s="148"/>
      <c r="W181" s="148"/>
      <c r="X181" s="148"/>
      <c r="Y181" s="148"/>
      <c r="Z181" s="148"/>
      <c r="AA181" s="148"/>
      <c r="AB181" s="148"/>
      <c r="AC181" s="148"/>
      <c r="AD181" s="148"/>
      <c r="AE181" s="148"/>
      <c r="AF181" s="148"/>
      <c r="AG181" s="148"/>
      <c r="AH181" s="148"/>
      <c r="AI181" s="148"/>
      <c r="AJ181" s="148"/>
    </row>
    <row r="182" spans="1:36" ht="12.75" customHeight="1" x14ac:dyDescent="0.2">
      <c r="A182" s="453">
        <v>2021.05</v>
      </c>
      <c r="B182" s="146">
        <v>11</v>
      </c>
      <c r="C182" s="147">
        <v>20126</v>
      </c>
      <c r="D182" s="147">
        <v>2843</v>
      </c>
      <c r="E182" s="147">
        <v>50637</v>
      </c>
      <c r="F182" s="147">
        <v>4924</v>
      </c>
      <c r="G182" s="291" t="e">
        <v>#N/A</v>
      </c>
      <c r="H182" s="292" t="e">
        <v>#N/A</v>
      </c>
      <c r="I182" s="104">
        <v>14.126000000000001</v>
      </c>
      <c r="J182" s="104">
        <v>9.7240000000000002</v>
      </c>
      <c r="K182" s="147">
        <v>2833</v>
      </c>
      <c r="L182" s="291" t="e">
        <v>#N/A</v>
      </c>
      <c r="M182" s="292" t="e">
        <v>#N/A</v>
      </c>
      <c r="N182" s="306">
        <v>1.7380868337451465</v>
      </c>
      <c r="O182" s="291" t="e">
        <v>#N/A</v>
      </c>
      <c r="P182" s="413" t="e">
        <v>#N/A</v>
      </c>
      <c r="Q182" s="148"/>
      <c r="R182" s="148"/>
      <c r="S182" s="148"/>
      <c r="T182" s="148"/>
      <c r="U182" s="148"/>
      <c r="V182" s="148"/>
      <c r="W182" s="148"/>
      <c r="X182" s="148"/>
      <c r="Y182" s="148"/>
      <c r="Z182" s="148"/>
      <c r="AA182" s="148"/>
      <c r="AB182" s="148"/>
      <c r="AC182" s="148"/>
      <c r="AD182" s="148"/>
      <c r="AE182" s="148"/>
      <c r="AF182" s="148"/>
      <c r="AG182" s="148"/>
      <c r="AH182" s="148"/>
      <c r="AI182" s="148"/>
      <c r="AJ182" s="148"/>
    </row>
    <row r="183" spans="1:36" ht="12.75" customHeight="1" x14ac:dyDescent="0.2">
      <c r="A183" s="453">
        <v>2021.06</v>
      </c>
      <c r="B183" s="146">
        <v>10</v>
      </c>
      <c r="C183" s="147">
        <v>18330</v>
      </c>
      <c r="D183" s="147">
        <v>2222</v>
      </c>
      <c r="E183" s="147">
        <v>44250</v>
      </c>
      <c r="F183" s="147">
        <v>3649</v>
      </c>
      <c r="G183" s="291" t="e">
        <v>#N/A</v>
      </c>
      <c r="H183" s="292" t="e">
        <v>#N/A</v>
      </c>
      <c r="I183" s="104">
        <v>12.122</v>
      </c>
      <c r="J183" s="104">
        <v>8.2460000000000004</v>
      </c>
      <c r="K183" s="147">
        <v>2194</v>
      </c>
      <c r="L183" s="291" t="e">
        <v>#N/A</v>
      </c>
      <c r="M183" s="292" t="e">
        <v>#N/A</v>
      </c>
      <c r="N183" s="306">
        <v>1.6631722880583408</v>
      </c>
      <c r="O183" s="291" t="e">
        <v>#N/A</v>
      </c>
      <c r="P183" s="413" t="e">
        <v>#N/A</v>
      </c>
      <c r="Q183" s="148"/>
      <c r="R183" s="148"/>
      <c r="S183" s="148"/>
      <c r="T183" s="148"/>
      <c r="U183" s="148"/>
      <c r="V183" s="148"/>
      <c r="W183" s="148"/>
      <c r="X183" s="148"/>
      <c r="Y183" s="148"/>
      <c r="Z183" s="148"/>
      <c r="AA183" s="148"/>
      <c r="AB183" s="148"/>
      <c r="AC183" s="148"/>
      <c r="AD183" s="148"/>
      <c r="AE183" s="148"/>
      <c r="AF183" s="148"/>
      <c r="AG183" s="148"/>
      <c r="AH183" s="148"/>
      <c r="AI183" s="148"/>
      <c r="AJ183" s="148"/>
    </row>
    <row r="184" spans="1:36" ht="12.75" customHeight="1" x14ac:dyDescent="0.2">
      <c r="A184" s="453">
        <v>2021.07</v>
      </c>
      <c r="B184" s="146">
        <v>11</v>
      </c>
      <c r="C184" s="147">
        <v>19655</v>
      </c>
      <c r="D184" s="147">
        <v>5301</v>
      </c>
      <c r="E184" s="147">
        <v>48920</v>
      </c>
      <c r="F184" s="147">
        <v>9386</v>
      </c>
      <c r="G184" s="291" t="e">
        <v>#N/A</v>
      </c>
      <c r="H184" s="292" t="e">
        <v>#N/A</v>
      </c>
      <c r="I184" s="104">
        <v>26.97</v>
      </c>
      <c r="J184" s="104">
        <v>19.186</v>
      </c>
      <c r="K184" s="147">
        <v>5195</v>
      </c>
      <c r="L184" s="291" t="e">
        <v>#N/A</v>
      </c>
      <c r="M184" s="292" t="e">
        <v>#N/A</v>
      </c>
      <c r="N184" s="306">
        <v>1.8067372473532242</v>
      </c>
      <c r="O184" s="291" t="e">
        <v>#N/A</v>
      </c>
      <c r="P184" s="413" t="e">
        <v>#N/A</v>
      </c>
      <c r="Q184" s="148"/>
      <c r="R184" s="148"/>
      <c r="S184" s="148"/>
      <c r="T184" s="148"/>
      <c r="U184" s="148"/>
      <c r="V184" s="148"/>
      <c r="W184" s="148"/>
      <c r="X184" s="148"/>
      <c r="Y184" s="148"/>
      <c r="Z184" s="148"/>
      <c r="AA184" s="148"/>
      <c r="AB184" s="148"/>
      <c r="AC184" s="148"/>
      <c r="AD184" s="148"/>
      <c r="AE184" s="148"/>
      <c r="AF184" s="148"/>
      <c r="AG184" s="148"/>
      <c r="AH184" s="148"/>
      <c r="AI184" s="148"/>
      <c r="AJ184" s="148"/>
    </row>
    <row r="185" spans="1:36" ht="12.75" customHeight="1" x14ac:dyDescent="0.2">
      <c r="A185" s="453">
        <v>2021.08</v>
      </c>
      <c r="B185" s="146">
        <v>12</v>
      </c>
      <c r="C185" s="147">
        <v>21111</v>
      </c>
      <c r="D185" s="147">
        <v>5735</v>
      </c>
      <c r="E185" s="147">
        <v>52080</v>
      </c>
      <c r="F185" s="147">
        <v>9726</v>
      </c>
      <c r="G185" s="291" t="e">
        <v>#N/A</v>
      </c>
      <c r="H185" s="292" t="e">
        <v>#N/A</v>
      </c>
      <c r="I185" s="104">
        <v>27.166</v>
      </c>
      <c r="J185" s="104">
        <v>18.675000000000001</v>
      </c>
      <c r="K185" s="147">
        <v>5622</v>
      </c>
      <c r="L185" s="291" t="e">
        <v>#N/A</v>
      </c>
      <c r="M185" s="292" t="e">
        <v>#N/A</v>
      </c>
      <c r="N185" s="306">
        <v>1.7299893276414087</v>
      </c>
      <c r="O185" s="291" t="e">
        <v>#N/A</v>
      </c>
      <c r="P185" s="413" t="e">
        <v>#N/A</v>
      </c>
      <c r="Q185" s="148"/>
      <c r="R185" s="148"/>
      <c r="S185" s="148"/>
      <c r="T185" s="148"/>
      <c r="U185" s="148"/>
      <c r="V185" s="148"/>
      <c r="W185" s="148"/>
      <c r="X185" s="148"/>
      <c r="Y185" s="148"/>
      <c r="Z185" s="148"/>
      <c r="AA185" s="148"/>
      <c r="AB185" s="148"/>
      <c r="AC185" s="148"/>
      <c r="AD185" s="148"/>
      <c r="AE185" s="148"/>
      <c r="AF185" s="148"/>
      <c r="AG185" s="148"/>
      <c r="AH185" s="148"/>
      <c r="AI185" s="148"/>
      <c r="AJ185" s="148"/>
    </row>
    <row r="186" spans="1:36" ht="12.75" customHeight="1" x14ac:dyDescent="0.2">
      <c r="A186" s="453">
        <v>2021.09</v>
      </c>
      <c r="B186" s="146">
        <v>12</v>
      </c>
      <c r="C186" s="147">
        <v>20370</v>
      </c>
      <c r="D186" s="147">
        <v>5937</v>
      </c>
      <c r="E186" s="147">
        <v>50400</v>
      </c>
      <c r="F186" s="147">
        <v>10307</v>
      </c>
      <c r="G186" s="291" t="e">
        <v>#N/A</v>
      </c>
      <c r="H186" s="292" t="e">
        <v>#N/A</v>
      </c>
      <c r="I186" s="104">
        <v>29.146000000000001</v>
      </c>
      <c r="J186" s="104">
        <v>20.45</v>
      </c>
      <c r="K186" s="147">
        <v>5956</v>
      </c>
      <c r="L186" s="291" t="e">
        <v>#N/A</v>
      </c>
      <c r="M186" s="292" t="e">
        <v>#N/A</v>
      </c>
      <c r="N186" s="306">
        <v>1.7305238415043653</v>
      </c>
      <c r="O186" s="291" t="e">
        <v>#N/A</v>
      </c>
      <c r="P186" s="413" t="e">
        <v>#N/A</v>
      </c>
      <c r="Q186" s="148"/>
      <c r="R186" s="148"/>
      <c r="S186" s="148"/>
      <c r="T186" s="148"/>
      <c r="U186" s="148"/>
      <c r="V186" s="148"/>
      <c r="W186" s="148"/>
      <c r="X186" s="148"/>
      <c r="Y186" s="148"/>
      <c r="Z186" s="148"/>
      <c r="AA186" s="148"/>
      <c r="AB186" s="148"/>
      <c r="AC186" s="148"/>
      <c r="AD186" s="148"/>
      <c r="AE186" s="148"/>
      <c r="AF186" s="148"/>
      <c r="AG186" s="148"/>
      <c r="AH186" s="148"/>
      <c r="AI186" s="148"/>
      <c r="AJ186" s="148"/>
    </row>
    <row r="187" spans="1:36" ht="12.75" customHeight="1" x14ac:dyDescent="0.2">
      <c r="A187" s="453">
        <v>2021.1</v>
      </c>
      <c r="B187" s="146">
        <v>13</v>
      </c>
      <c r="C187" s="147">
        <v>21204</v>
      </c>
      <c r="D187" s="147">
        <v>7837</v>
      </c>
      <c r="E187" s="147">
        <v>52638</v>
      </c>
      <c r="F187" s="147">
        <v>13870</v>
      </c>
      <c r="G187" s="291" t="e">
        <v>#N/A</v>
      </c>
      <c r="H187" s="292" t="e">
        <v>#N/A</v>
      </c>
      <c r="I187" s="104">
        <v>36.96</v>
      </c>
      <c r="J187" s="104">
        <v>26.35</v>
      </c>
      <c r="K187" s="147">
        <v>8161</v>
      </c>
      <c r="L187" s="291" t="e">
        <v>#N/A</v>
      </c>
      <c r="M187" s="292" t="e">
        <v>#N/A</v>
      </c>
      <c r="N187" s="306">
        <v>1.6995466241882122</v>
      </c>
      <c r="O187" s="291" t="e">
        <v>#N/A</v>
      </c>
      <c r="P187" s="413" t="e">
        <v>#N/A</v>
      </c>
      <c r="Q187" s="148"/>
      <c r="R187" s="148"/>
      <c r="S187" s="148"/>
      <c r="T187" s="148"/>
      <c r="U187" s="148"/>
      <c r="V187" s="148"/>
      <c r="W187" s="148"/>
      <c r="X187" s="148"/>
      <c r="Y187" s="148"/>
      <c r="Z187" s="148"/>
      <c r="AA187" s="148"/>
      <c r="AB187" s="148"/>
      <c r="AC187" s="148"/>
      <c r="AD187" s="148"/>
      <c r="AE187" s="148"/>
      <c r="AF187" s="148"/>
      <c r="AG187" s="148"/>
      <c r="AH187" s="148"/>
      <c r="AI187" s="148"/>
      <c r="AJ187" s="148"/>
    </row>
    <row r="188" spans="1:36" ht="12.75" customHeight="1" x14ac:dyDescent="0.2">
      <c r="A188" s="453">
        <v>2021.11</v>
      </c>
      <c r="B188" s="146">
        <v>13</v>
      </c>
      <c r="C188" s="147">
        <v>20220</v>
      </c>
      <c r="D188" s="147">
        <v>8077</v>
      </c>
      <c r="E188" s="147">
        <v>50580</v>
      </c>
      <c r="F188" s="147">
        <v>14054</v>
      </c>
      <c r="G188" s="284">
        <v>13808</v>
      </c>
      <c r="H188" s="285">
        <v>246</v>
      </c>
      <c r="I188" s="104">
        <v>39.946000000000005</v>
      </c>
      <c r="J188" s="104">
        <v>27.786000000000001</v>
      </c>
      <c r="K188" s="147">
        <v>7931</v>
      </c>
      <c r="L188" s="284">
        <v>7790</v>
      </c>
      <c r="M188" s="285">
        <v>141</v>
      </c>
      <c r="N188" s="306">
        <v>1.7720337914512672</v>
      </c>
      <c r="O188" s="310">
        <v>1.7725288831835686</v>
      </c>
      <c r="P188" s="412">
        <v>1.7446808510638299</v>
      </c>
      <c r="Q188" s="148"/>
      <c r="R188" s="148"/>
      <c r="S188" s="148"/>
      <c r="T188" s="148"/>
      <c r="U188" s="148"/>
      <c r="V188" s="148"/>
      <c r="W188" s="148"/>
      <c r="X188" s="148"/>
      <c r="Y188" s="148"/>
      <c r="Z188" s="148"/>
      <c r="AA188" s="148"/>
      <c r="AB188" s="148"/>
      <c r="AC188" s="148"/>
      <c r="AD188" s="148"/>
      <c r="AE188" s="148"/>
      <c r="AF188" s="148"/>
      <c r="AG188" s="148"/>
      <c r="AH188" s="148"/>
      <c r="AI188" s="148"/>
      <c r="AJ188" s="148"/>
    </row>
    <row r="189" spans="1:36" ht="12.75" customHeight="1" x14ac:dyDescent="0.2">
      <c r="A189" s="453">
        <v>2021.12</v>
      </c>
      <c r="B189" s="146">
        <v>14</v>
      </c>
      <c r="C189" s="147">
        <v>22072</v>
      </c>
      <c r="D189" s="147">
        <v>9358</v>
      </c>
      <c r="E189" s="147">
        <v>54932</v>
      </c>
      <c r="F189" s="147">
        <v>15606</v>
      </c>
      <c r="G189" s="284">
        <v>15041</v>
      </c>
      <c r="H189" s="285">
        <v>565</v>
      </c>
      <c r="I189" s="104">
        <v>42.398000000000003</v>
      </c>
      <c r="J189" s="104">
        <v>28.41</v>
      </c>
      <c r="K189" s="147">
        <v>9714</v>
      </c>
      <c r="L189" s="284">
        <v>9358</v>
      </c>
      <c r="M189" s="285">
        <v>356</v>
      </c>
      <c r="N189" s="306">
        <v>1.6065472513897467</v>
      </c>
      <c r="O189" s="310">
        <v>1.6072878820260739</v>
      </c>
      <c r="P189" s="412">
        <v>1.5870786516853932</v>
      </c>
      <c r="Q189" s="148"/>
      <c r="R189" s="148"/>
      <c r="S189" s="148"/>
      <c r="T189" s="148"/>
      <c r="U189" s="148"/>
      <c r="V189" s="148"/>
      <c r="W189" s="148"/>
      <c r="X189" s="148"/>
      <c r="Y189" s="148"/>
      <c r="Z189" s="148"/>
      <c r="AA189" s="148"/>
      <c r="AB189" s="148"/>
      <c r="AC189" s="148"/>
      <c r="AD189" s="148"/>
      <c r="AE189" s="148"/>
      <c r="AF189" s="148"/>
      <c r="AG189" s="148"/>
      <c r="AH189" s="148"/>
      <c r="AI189" s="148"/>
      <c r="AJ189" s="148"/>
    </row>
    <row r="190" spans="1:36" ht="12.75" customHeight="1" x14ac:dyDescent="0.2">
      <c r="A190" s="453">
        <v>2022.01</v>
      </c>
      <c r="B190" s="146">
        <v>14</v>
      </c>
      <c r="C190" s="147">
        <v>22940</v>
      </c>
      <c r="D190" s="147">
        <v>7269</v>
      </c>
      <c r="E190" s="147">
        <v>56234</v>
      </c>
      <c r="F190" s="147">
        <v>13333</v>
      </c>
      <c r="G190" s="284">
        <v>12575</v>
      </c>
      <c r="H190" s="285">
        <v>758</v>
      </c>
      <c r="I190" s="104">
        <v>31.687000000000001</v>
      </c>
      <c r="J190" s="104">
        <v>23.71</v>
      </c>
      <c r="K190" s="147">
        <v>7533</v>
      </c>
      <c r="L190" s="284">
        <v>7010</v>
      </c>
      <c r="M190" s="285">
        <v>523</v>
      </c>
      <c r="N190" s="306">
        <v>1.7699455728129563</v>
      </c>
      <c r="O190" s="310">
        <v>1.7938659058487874</v>
      </c>
      <c r="P190" s="412">
        <v>1.4493307839388145</v>
      </c>
      <c r="Q190" s="148"/>
      <c r="R190" s="148"/>
      <c r="S190" s="148"/>
      <c r="T190" s="148"/>
      <c r="U190" s="148"/>
      <c r="V190" s="148"/>
      <c r="W190" s="148"/>
      <c r="X190" s="148"/>
      <c r="Y190" s="148"/>
      <c r="Z190" s="148"/>
      <c r="AA190" s="148"/>
      <c r="AB190" s="148"/>
      <c r="AC190" s="148"/>
      <c r="AD190" s="148"/>
      <c r="AE190" s="148"/>
      <c r="AF190" s="148"/>
      <c r="AG190" s="148"/>
      <c r="AH190" s="148"/>
      <c r="AI190" s="148"/>
      <c r="AJ190" s="148"/>
    </row>
    <row r="191" spans="1:36" ht="12.75" customHeight="1" x14ac:dyDescent="0.2">
      <c r="A191" s="453">
        <v>2022.02</v>
      </c>
      <c r="B191" s="146">
        <v>14</v>
      </c>
      <c r="C191" s="147">
        <v>21056</v>
      </c>
      <c r="D191" s="147">
        <v>8020</v>
      </c>
      <c r="E191" s="147">
        <v>51464</v>
      </c>
      <c r="F191" s="147">
        <v>14570</v>
      </c>
      <c r="G191" s="284">
        <v>13792</v>
      </c>
      <c r="H191" s="285">
        <v>778</v>
      </c>
      <c r="I191" s="104">
        <v>38.088999999999999</v>
      </c>
      <c r="J191" s="104">
        <v>28.311</v>
      </c>
      <c r="K191" s="147">
        <v>8842</v>
      </c>
      <c r="L191" s="284">
        <v>8416</v>
      </c>
      <c r="M191" s="285">
        <v>426</v>
      </c>
      <c r="N191" s="306">
        <v>1.6478172359194752</v>
      </c>
      <c r="O191" s="310">
        <v>1.6387832699619771</v>
      </c>
      <c r="P191" s="412">
        <v>1.8262910798122065</v>
      </c>
      <c r="Q191" s="148"/>
      <c r="R191" s="84"/>
      <c r="S191" s="84"/>
      <c r="T191" s="84"/>
      <c r="U191" s="84"/>
      <c r="V191" s="84"/>
      <c r="W191" s="84"/>
      <c r="X191" s="84"/>
      <c r="Y191" s="84"/>
      <c r="Z191" s="84"/>
      <c r="AA191" s="84"/>
      <c r="AB191" s="84"/>
      <c r="AC191" s="84"/>
      <c r="AD191" s="84"/>
      <c r="AE191" s="84"/>
      <c r="AF191" s="84"/>
      <c r="AG191" s="84"/>
      <c r="AH191" s="84"/>
      <c r="AI191" s="84"/>
      <c r="AJ191" s="84"/>
    </row>
    <row r="192" spans="1:36" ht="12.75" customHeight="1" x14ac:dyDescent="0.2">
      <c r="A192" s="453">
        <v>2022.03</v>
      </c>
      <c r="B192" s="146">
        <v>14</v>
      </c>
      <c r="C192" s="147">
        <v>23312</v>
      </c>
      <c r="D192" s="147">
        <v>9481</v>
      </c>
      <c r="E192" s="147">
        <v>56978</v>
      </c>
      <c r="F192" s="147">
        <v>16692</v>
      </c>
      <c r="G192" s="284">
        <v>14059</v>
      </c>
      <c r="H192" s="285">
        <v>2633</v>
      </c>
      <c r="I192" s="104">
        <v>40.67</v>
      </c>
      <c r="J192" s="104">
        <v>29.296000000000003</v>
      </c>
      <c r="K192" s="147">
        <v>10166</v>
      </c>
      <c r="L192" s="284">
        <v>8884</v>
      </c>
      <c r="M192" s="285">
        <v>1282</v>
      </c>
      <c r="N192" s="306">
        <v>1.6419437340153453</v>
      </c>
      <c r="O192" s="310">
        <v>1.5825078793336336</v>
      </c>
      <c r="P192" s="412">
        <v>2.0538221528861156</v>
      </c>
      <c r="Q192" s="148"/>
      <c r="S192" s="84"/>
      <c r="T192" s="84"/>
      <c r="U192" s="84"/>
      <c r="V192" s="84"/>
      <c r="W192" s="84"/>
      <c r="X192" s="84"/>
      <c r="Y192" s="84"/>
      <c r="Z192" s="84"/>
      <c r="AA192" s="84"/>
      <c r="AB192" s="84"/>
      <c r="AC192" s="84"/>
      <c r="AD192" s="84"/>
      <c r="AE192" s="84"/>
      <c r="AF192" s="84"/>
      <c r="AG192" s="84"/>
      <c r="AH192" s="84"/>
      <c r="AI192" s="84"/>
      <c r="AJ192" s="84"/>
    </row>
    <row r="193" spans="1:36" ht="12.75" customHeight="1" x14ac:dyDescent="0.2">
      <c r="A193" s="453">
        <v>2022.04</v>
      </c>
      <c r="B193" s="146">
        <v>14</v>
      </c>
      <c r="C193" s="147">
        <v>22830</v>
      </c>
      <c r="D193" s="147">
        <v>10408</v>
      </c>
      <c r="E193" s="147">
        <v>55380</v>
      </c>
      <c r="F193" s="147">
        <v>17551</v>
      </c>
      <c r="G193" s="284">
        <v>15400</v>
      </c>
      <c r="H193" s="285">
        <v>2151</v>
      </c>
      <c r="I193" s="104">
        <v>45.588999999999999</v>
      </c>
      <c r="J193" s="104">
        <v>31.692</v>
      </c>
      <c r="K193" s="147">
        <v>10924</v>
      </c>
      <c r="L193" s="284">
        <v>9679</v>
      </c>
      <c r="M193" s="285">
        <v>1245</v>
      </c>
      <c r="N193" s="306">
        <v>1.6066459172464298</v>
      </c>
      <c r="O193" s="310">
        <v>1.5910734580018597</v>
      </c>
      <c r="P193" s="412">
        <v>1.727710843373494</v>
      </c>
      <c r="Q193" s="148"/>
      <c r="R193" s="84"/>
      <c r="S193" s="84"/>
      <c r="T193" s="84"/>
      <c r="U193" s="84"/>
      <c r="V193" s="84"/>
      <c r="W193" s="84"/>
      <c r="X193" s="84"/>
      <c r="Y193" s="84"/>
      <c r="Z193" s="84"/>
      <c r="AA193" s="84"/>
      <c r="AB193" s="84"/>
      <c r="AC193" s="84"/>
      <c r="AD193" s="84"/>
      <c r="AE193" s="84"/>
      <c r="AF193" s="84"/>
      <c r="AG193" s="84"/>
      <c r="AH193" s="84"/>
      <c r="AI193" s="84"/>
      <c r="AJ193" s="84"/>
    </row>
    <row r="194" spans="1:36" ht="12.75" customHeight="1" x14ac:dyDescent="0.2">
      <c r="A194" s="453">
        <v>2022.05</v>
      </c>
      <c r="B194" s="146">
        <v>15</v>
      </c>
      <c r="C194" s="147">
        <v>23362</v>
      </c>
      <c r="D194" s="147">
        <v>11545</v>
      </c>
      <c r="E194" s="147">
        <v>56637</v>
      </c>
      <c r="F194" s="147">
        <v>19321</v>
      </c>
      <c r="G194" s="284">
        <v>16912</v>
      </c>
      <c r="H194" s="285">
        <v>2409</v>
      </c>
      <c r="I194" s="104">
        <v>49.417999999999999</v>
      </c>
      <c r="J194" s="104">
        <v>34.114000000000004</v>
      </c>
      <c r="K194" s="147">
        <v>11740</v>
      </c>
      <c r="L194" s="284">
        <v>10346</v>
      </c>
      <c r="M194" s="285">
        <v>1394</v>
      </c>
      <c r="N194" s="306">
        <v>1.6457410562180579</v>
      </c>
      <c r="O194" s="310">
        <v>1.6346414073071718</v>
      </c>
      <c r="P194" s="412">
        <v>1.7281205164992826</v>
      </c>
      <c r="Q194" s="148"/>
      <c r="S194" s="84"/>
      <c r="T194" s="84"/>
      <c r="U194" s="84"/>
      <c r="V194" s="84"/>
      <c r="W194" s="84"/>
      <c r="X194" s="84"/>
      <c r="Y194" s="84"/>
      <c r="Z194" s="84"/>
      <c r="AA194" s="84"/>
      <c r="AB194" s="84"/>
      <c r="AC194" s="84"/>
      <c r="AD194" s="84"/>
      <c r="AE194" s="84"/>
      <c r="AF194" s="84"/>
      <c r="AG194" s="84"/>
      <c r="AH194" s="84"/>
      <c r="AI194" s="84"/>
      <c r="AJ194" s="84"/>
    </row>
    <row r="195" spans="1:36" ht="12.75" customHeight="1" x14ac:dyDescent="0.2">
      <c r="A195" s="453">
        <v>2022.06</v>
      </c>
      <c r="B195" s="146">
        <v>15</v>
      </c>
      <c r="C195" s="147">
        <v>23160</v>
      </c>
      <c r="D195" s="147">
        <v>10650</v>
      </c>
      <c r="E195" s="147">
        <v>56130</v>
      </c>
      <c r="F195" s="147">
        <v>17414</v>
      </c>
      <c r="G195" s="284">
        <v>16665</v>
      </c>
      <c r="H195" s="285">
        <v>749</v>
      </c>
      <c r="I195" s="104">
        <v>45.984000000000002</v>
      </c>
      <c r="J195" s="104">
        <v>31.024000000000001</v>
      </c>
      <c r="K195" s="147">
        <v>11186</v>
      </c>
      <c r="L195" s="284">
        <v>10764</v>
      </c>
      <c r="M195" s="285">
        <v>422</v>
      </c>
      <c r="N195" s="306">
        <v>1.5567673878061863</v>
      </c>
      <c r="O195" s="310">
        <v>1.5482162764771461</v>
      </c>
      <c r="P195" s="412">
        <v>1.7748815165876777</v>
      </c>
      <c r="Q195" s="148"/>
      <c r="R195" s="84"/>
      <c r="S195" s="84"/>
      <c r="T195" s="84"/>
      <c r="U195" s="84"/>
      <c r="V195" s="84"/>
      <c r="W195" s="84"/>
      <c r="X195" s="84"/>
      <c r="Y195" s="84"/>
      <c r="Z195" s="84"/>
      <c r="AA195" s="84"/>
      <c r="AB195" s="84"/>
      <c r="AC195" s="84"/>
      <c r="AD195" s="84"/>
      <c r="AE195" s="84"/>
      <c r="AF195" s="84"/>
      <c r="AG195" s="84"/>
      <c r="AH195" s="84"/>
      <c r="AI195" s="84"/>
      <c r="AJ195" s="84"/>
    </row>
    <row r="196" spans="1:36" ht="12.75" customHeight="1" x14ac:dyDescent="0.2">
      <c r="A196" s="453">
        <v>2022.07</v>
      </c>
      <c r="B196" s="146">
        <v>16</v>
      </c>
      <c r="C196" s="147">
        <v>24924</v>
      </c>
      <c r="D196" s="147">
        <v>14054</v>
      </c>
      <c r="E196" s="147">
        <v>60326</v>
      </c>
      <c r="F196" s="147">
        <v>23890</v>
      </c>
      <c r="G196" s="284">
        <v>21961</v>
      </c>
      <c r="H196" s="285">
        <v>1929</v>
      </c>
      <c r="I196" s="104">
        <v>56.387</v>
      </c>
      <c r="J196" s="104">
        <v>39.600999999999999</v>
      </c>
      <c r="K196" s="147">
        <v>14424</v>
      </c>
      <c r="L196" s="284">
        <v>13216</v>
      </c>
      <c r="M196" s="285">
        <v>1208</v>
      </c>
      <c r="N196" s="306">
        <v>1.6562673322240711</v>
      </c>
      <c r="O196" s="310">
        <v>1.6616979418886197</v>
      </c>
      <c r="P196" s="412">
        <v>1.5968543046357615</v>
      </c>
      <c r="Q196" s="148"/>
      <c r="S196" s="84"/>
      <c r="T196" s="84"/>
      <c r="U196" s="84"/>
      <c r="V196" s="84"/>
      <c r="W196" s="84"/>
      <c r="X196" s="84"/>
      <c r="Y196" s="84"/>
      <c r="Z196" s="84"/>
      <c r="AA196" s="84"/>
      <c r="AB196" s="84"/>
      <c r="AC196" s="84"/>
      <c r="AD196" s="84"/>
      <c r="AE196" s="84"/>
      <c r="AF196" s="84"/>
      <c r="AG196" s="84"/>
      <c r="AH196" s="84"/>
      <c r="AI196" s="84"/>
      <c r="AJ196" s="84"/>
    </row>
    <row r="197" spans="1:36" ht="12.75" customHeight="1" x14ac:dyDescent="0.2">
      <c r="A197" s="453">
        <v>2022.08</v>
      </c>
      <c r="B197" s="146">
        <v>16</v>
      </c>
      <c r="C197" s="147">
        <v>24769</v>
      </c>
      <c r="D197" s="147">
        <v>12239</v>
      </c>
      <c r="E197" s="147">
        <v>60636</v>
      </c>
      <c r="F197" s="147">
        <v>20017</v>
      </c>
      <c r="G197" s="284">
        <v>18333</v>
      </c>
      <c r="H197" s="285">
        <v>1684</v>
      </c>
      <c r="I197" s="104">
        <v>49.413000000000004</v>
      </c>
      <c r="J197" s="104">
        <v>33.012</v>
      </c>
      <c r="K197" s="147">
        <v>13527</v>
      </c>
      <c r="L197" s="284">
        <v>12520</v>
      </c>
      <c r="M197" s="285">
        <v>1007</v>
      </c>
      <c r="N197" s="306">
        <v>1.4797811783839727</v>
      </c>
      <c r="O197" s="310">
        <v>1.4642971246006389</v>
      </c>
      <c r="P197" s="412">
        <v>1.6722939424031777</v>
      </c>
      <c r="Q197" s="148"/>
      <c r="R197" s="84"/>
      <c r="S197" s="84"/>
      <c r="T197" s="84"/>
      <c r="U197" s="84"/>
      <c r="V197" s="84"/>
      <c r="W197" s="84"/>
      <c r="X197" s="84"/>
      <c r="Y197" s="84"/>
      <c r="Z197" s="84"/>
      <c r="AA197" s="84"/>
      <c r="AB197" s="84"/>
      <c r="AC197" s="84"/>
      <c r="AD197" s="84"/>
      <c r="AE197" s="84"/>
      <c r="AF197" s="84"/>
      <c r="AG197" s="84"/>
      <c r="AH197" s="84"/>
      <c r="AI197" s="84"/>
      <c r="AJ197" s="84"/>
    </row>
    <row r="198" spans="1:36" ht="12.75" customHeight="1" x14ac:dyDescent="0.2">
      <c r="A198" s="453">
        <v>2022.09</v>
      </c>
      <c r="B198" s="146">
        <v>16</v>
      </c>
      <c r="C198" s="147">
        <v>24030</v>
      </c>
      <c r="D198" s="147">
        <v>12117</v>
      </c>
      <c r="E198" s="147">
        <v>59100</v>
      </c>
      <c r="F198" s="147">
        <v>19446</v>
      </c>
      <c r="G198" s="284">
        <v>18118</v>
      </c>
      <c r="H198" s="285">
        <v>1328</v>
      </c>
      <c r="I198" s="104">
        <v>50.423999999999999</v>
      </c>
      <c r="J198" s="104">
        <v>32.904000000000003</v>
      </c>
      <c r="K198" s="147">
        <v>12956</v>
      </c>
      <c r="L198" s="284">
        <v>12183</v>
      </c>
      <c r="M198" s="285">
        <v>773</v>
      </c>
      <c r="N198" s="306">
        <v>1.5009262117937634</v>
      </c>
      <c r="O198" s="310">
        <v>1.4871542313059181</v>
      </c>
      <c r="P198" s="412">
        <v>1.7179818887451488</v>
      </c>
      <c r="Q198" s="148"/>
      <c r="S198" s="84"/>
      <c r="T198" s="84"/>
      <c r="U198" s="84"/>
      <c r="V198" s="84"/>
      <c r="W198" s="84"/>
      <c r="X198" s="84"/>
      <c r="Y198" s="84"/>
      <c r="Z198" s="84"/>
      <c r="AA198" s="84"/>
      <c r="AB198" s="84"/>
      <c r="AC198" s="84"/>
      <c r="AD198" s="84"/>
      <c r="AE198" s="84"/>
      <c r="AF198" s="84"/>
      <c r="AG198" s="84"/>
      <c r="AH198" s="84"/>
      <c r="AI198" s="84"/>
      <c r="AJ198" s="84"/>
    </row>
    <row r="199" spans="1:36" ht="12.75" customHeight="1" x14ac:dyDescent="0.2">
      <c r="A199" s="453">
        <v>2022.1</v>
      </c>
      <c r="B199" s="146">
        <v>16</v>
      </c>
      <c r="C199" s="147">
        <v>24831</v>
      </c>
      <c r="D199" s="147">
        <v>12640</v>
      </c>
      <c r="E199" s="147">
        <v>60760</v>
      </c>
      <c r="F199" s="147">
        <v>20812</v>
      </c>
      <c r="G199" s="284">
        <v>19241</v>
      </c>
      <c r="H199" s="285">
        <v>1571</v>
      </c>
      <c r="I199" s="104">
        <v>50.904000000000003</v>
      </c>
      <c r="J199" s="104">
        <v>34.253</v>
      </c>
      <c r="K199" s="147">
        <v>13549</v>
      </c>
      <c r="L199" s="284">
        <v>12491</v>
      </c>
      <c r="M199" s="285">
        <v>1058</v>
      </c>
      <c r="N199" s="306">
        <v>1.5360543213521294</v>
      </c>
      <c r="O199" s="310">
        <v>1.5403890801376992</v>
      </c>
      <c r="P199" s="412">
        <v>1.4848771266540643</v>
      </c>
      <c r="Q199" s="148"/>
      <c r="R199" s="84" t="s">
        <v>60</v>
      </c>
      <c r="S199" s="84"/>
      <c r="T199" s="84"/>
      <c r="U199" s="84"/>
      <c r="V199" s="84"/>
      <c r="W199" s="84"/>
      <c r="X199" s="84"/>
      <c r="Y199" s="84"/>
      <c r="Z199" s="84"/>
      <c r="AA199" s="84"/>
      <c r="AB199" s="84"/>
      <c r="AC199" s="84"/>
      <c r="AD199" s="84"/>
      <c r="AE199" s="84"/>
      <c r="AF199" s="84"/>
      <c r="AG199" s="84"/>
      <c r="AH199" s="84"/>
      <c r="AI199" s="84"/>
      <c r="AJ199" s="84"/>
    </row>
    <row r="200" spans="1:36" ht="12.75" customHeight="1" x14ac:dyDescent="0.2">
      <c r="A200" s="453">
        <v>2022.11</v>
      </c>
      <c r="B200" s="146">
        <v>16</v>
      </c>
      <c r="C200" s="147">
        <v>24120</v>
      </c>
      <c r="D200" s="147">
        <v>12962</v>
      </c>
      <c r="E200" s="147">
        <v>58500</v>
      </c>
      <c r="F200" s="147">
        <v>19599</v>
      </c>
      <c r="G200" s="284">
        <v>17973</v>
      </c>
      <c r="H200" s="285">
        <v>1626</v>
      </c>
      <c r="I200" s="104">
        <v>53.74</v>
      </c>
      <c r="J200" s="104">
        <v>33.503</v>
      </c>
      <c r="K200" s="147">
        <v>13044</v>
      </c>
      <c r="L200" s="284">
        <v>12096</v>
      </c>
      <c r="M200" s="285">
        <v>948</v>
      </c>
      <c r="N200" s="306">
        <v>1.5025298988040479</v>
      </c>
      <c r="O200" s="310">
        <v>1.4858630952380953</v>
      </c>
      <c r="P200" s="412">
        <v>1.7151898734177216</v>
      </c>
      <c r="Q200" s="148"/>
      <c r="S200" s="84"/>
      <c r="T200" s="84"/>
      <c r="U200" s="84"/>
      <c r="V200" s="84"/>
      <c r="W200" s="84"/>
      <c r="X200" s="84"/>
      <c r="Y200" s="84"/>
      <c r="Z200" s="84"/>
      <c r="AA200" s="84"/>
      <c r="AB200" s="84"/>
      <c r="AC200" s="84"/>
      <c r="AD200" s="84"/>
      <c r="AE200" s="84"/>
      <c r="AF200" s="84"/>
      <c r="AG200" s="84"/>
      <c r="AH200" s="84"/>
      <c r="AI200" s="84"/>
      <c r="AJ200" s="84"/>
    </row>
    <row r="201" spans="1:36" ht="12.75" customHeight="1" x14ac:dyDescent="0.2">
      <c r="A201" s="453">
        <v>2022.12</v>
      </c>
      <c r="B201" s="146">
        <v>16</v>
      </c>
      <c r="C201" s="147">
        <v>23948</v>
      </c>
      <c r="D201" s="147">
        <v>8909</v>
      </c>
      <c r="E201" s="147">
        <v>58470</v>
      </c>
      <c r="F201" s="147">
        <v>16057</v>
      </c>
      <c r="G201" s="284">
        <v>14665</v>
      </c>
      <c r="H201" s="285">
        <v>1392</v>
      </c>
      <c r="I201" s="104">
        <v>37.201000000000001</v>
      </c>
      <c r="J201" s="104">
        <v>27.462</v>
      </c>
      <c r="K201" s="147">
        <v>9864</v>
      </c>
      <c r="L201" s="284">
        <v>9159</v>
      </c>
      <c r="M201" s="285">
        <v>705</v>
      </c>
      <c r="N201" s="306">
        <v>1.627838605028386</v>
      </c>
      <c r="O201" s="310">
        <v>1.6011573315864178</v>
      </c>
      <c r="P201" s="412">
        <v>1.9744680851063829</v>
      </c>
      <c r="Q201" s="148"/>
      <c r="R201" s="84"/>
      <c r="S201" s="84"/>
      <c r="T201" s="84"/>
      <c r="U201" s="84"/>
      <c r="V201" s="84"/>
      <c r="W201" s="84"/>
      <c r="X201" s="84"/>
      <c r="Y201" s="84"/>
      <c r="Z201" s="84"/>
      <c r="AA201" s="84"/>
      <c r="AB201" s="84"/>
      <c r="AC201" s="84"/>
      <c r="AD201" s="84"/>
      <c r="AE201" s="84"/>
      <c r="AF201" s="84"/>
      <c r="AG201" s="84"/>
      <c r="AH201" s="84"/>
      <c r="AI201" s="84"/>
      <c r="AJ201" s="84"/>
    </row>
    <row r="202" spans="1:36" ht="12.75" customHeight="1" x14ac:dyDescent="0.2">
      <c r="A202" s="453">
        <f>A190+1</f>
        <v>2023.01</v>
      </c>
      <c r="B202" s="146">
        <v>18</v>
      </c>
      <c r="C202" s="147">
        <v>25666</v>
      </c>
      <c r="D202" s="147">
        <v>12543</v>
      </c>
      <c r="E202" s="147">
        <v>63689</v>
      </c>
      <c r="F202" s="147">
        <v>23562</v>
      </c>
      <c r="G202" s="284">
        <v>20073</v>
      </c>
      <c r="H202" s="285">
        <v>3489</v>
      </c>
      <c r="I202" s="104">
        <v>48.870000000000005</v>
      </c>
      <c r="J202" s="104">
        <v>36.995000000000005</v>
      </c>
      <c r="K202" s="147">
        <v>13644</v>
      </c>
      <c r="L202" s="284">
        <v>11534</v>
      </c>
      <c r="M202" s="285">
        <v>2110</v>
      </c>
      <c r="N202" s="306">
        <v>1.7269129287598945</v>
      </c>
      <c r="O202" s="310">
        <v>1.7403329287324432</v>
      </c>
      <c r="P202" s="412">
        <v>1.6535545023696683</v>
      </c>
      <c r="Q202" s="148"/>
      <c r="R202" s="84"/>
      <c r="S202" s="84"/>
      <c r="T202" s="84"/>
      <c r="U202" s="84"/>
      <c r="V202" s="84"/>
      <c r="W202" s="84"/>
      <c r="X202" s="84"/>
      <c r="Y202" s="84"/>
      <c r="Z202" s="84"/>
      <c r="AA202" s="84"/>
      <c r="AB202" s="84"/>
      <c r="AC202" s="84"/>
      <c r="AD202" s="84"/>
      <c r="AE202" s="84"/>
      <c r="AF202" s="84"/>
      <c r="AG202" s="84"/>
      <c r="AH202" s="84"/>
      <c r="AI202" s="84"/>
      <c r="AJ202" s="84"/>
    </row>
    <row r="203" spans="1:36" ht="12.75" customHeight="1" x14ac:dyDescent="0.2">
      <c r="A203" s="453">
        <f t="shared" ref="A203:A225" si="1">A191+1</f>
        <v>2023.02</v>
      </c>
      <c r="B203" s="146">
        <v>18</v>
      </c>
      <c r="C203" s="147">
        <v>23632</v>
      </c>
      <c r="D203" s="147">
        <v>11276</v>
      </c>
      <c r="E203" s="147">
        <v>58912</v>
      </c>
      <c r="F203" s="147">
        <v>20213</v>
      </c>
      <c r="G203" s="284">
        <v>18499</v>
      </c>
      <c r="H203" s="285">
        <v>1714</v>
      </c>
      <c r="I203" s="104">
        <v>47.715000000000003</v>
      </c>
      <c r="J203" s="104">
        <v>34.31</v>
      </c>
      <c r="K203" s="147">
        <v>13414</v>
      </c>
      <c r="L203" s="284">
        <v>12417</v>
      </c>
      <c r="M203" s="285">
        <v>997</v>
      </c>
      <c r="N203" s="306">
        <v>1.5068585060384674</v>
      </c>
      <c r="O203" s="310">
        <v>1.4898123540307642</v>
      </c>
      <c r="P203" s="412">
        <v>1.7191574724172518</v>
      </c>
      <c r="Q203" s="148"/>
      <c r="R203" s="84"/>
      <c r="S203" s="84"/>
      <c r="T203" s="84"/>
      <c r="U203" s="84"/>
      <c r="V203" s="84"/>
      <c r="W203" s="84"/>
      <c r="X203" s="84"/>
      <c r="Y203" s="84"/>
      <c r="Z203" s="84"/>
      <c r="AA203" s="84"/>
      <c r="AB203" s="84"/>
      <c r="AC203" s="84"/>
      <c r="AD203" s="84"/>
      <c r="AE203" s="84"/>
      <c r="AF203" s="84"/>
      <c r="AG203" s="84"/>
      <c r="AH203" s="84"/>
      <c r="AI203" s="84"/>
      <c r="AJ203" s="84"/>
    </row>
    <row r="204" spans="1:36" ht="12.75" customHeight="1" x14ac:dyDescent="0.2">
      <c r="A204" s="453">
        <f t="shared" si="1"/>
        <v>2023.03</v>
      </c>
      <c r="B204" s="146">
        <v>17</v>
      </c>
      <c r="C204" s="147">
        <v>24521</v>
      </c>
      <c r="D204" s="147">
        <v>12362</v>
      </c>
      <c r="E204" s="147">
        <v>61814</v>
      </c>
      <c r="F204" s="147">
        <v>21710</v>
      </c>
      <c r="G204" s="284">
        <v>19490</v>
      </c>
      <c r="H204" s="285">
        <v>2220</v>
      </c>
      <c r="I204" s="104">
        <v>50.414000000000001</v>
      </c>
      <c r="J204" s="104">
        <v>35.121000000000002</v>
      </c>
      <c r="K204" s="147">
        <v>14304</v>
      </c>
      <c r="L204" s="284">
        <v>12950</v>
      </c>
      <c r="M204" s="285">
        <v>1354</v>
      </c>
      <c r="N204" s="306">
        <v>1.5177572706935123</v>
      </c>
      <c r="O204" s="310">
        <v>1.505019305019305</v>
      </c>
      <c r="P204" s="412">
        <v>1.6395864106351552</v>
      </c>
      <c r="Q204" s="148"/>
      <c r="R204" s="84"/>
      <c r="S204" s="84"/>
      <c r="T204" s="84"/>
      <c r="U204" s="84"/>
      <c r="V204" s="84"/>
      <c r="W204" s="84"/>
      <c r="X204" s="84"/>
      <c r="Y204" s="84"/>
      <c r="Z204" s="84"/>
      <c r="AA204" s="84"/>
      <c r="AB204" s="84"/>
      <c r="AC204" s="84"/>
      <c r="AD204" s="84"/>
      <c r="AE204" s="84"/>
      <c r="AF204" s="84"/>
      <c r="AG204" s="84"/>
      <c r="AH204" s="84"/>
      <c r="AI204" s="84"/>
      <c r="AJ204" s="84"/>
    </row>
    <row r="205" spans="1:36" ht="12.75" customHeight="1" x14ac:dyDescent="0.2">
      <c r="A205" s="453">
        <f t="shared" si="1"/>
        <v>2023.04</v>
      </c>
      <c r="B205" s="146">
        <v>18</v>
      </c>
      <c r="C205" s="147">
        <v>25257</v>
      </c>
      <c r="D205" s="147">
        <v>12869</v>
      </c>
      <c r="E205" s="147">
        <v>63234</v>
      </c>
      <c r="F205" s="147">
        <v>23298</v>
      </c>
      <c r="G205" s="284">
        <v>20107</v>
      </c>
      <c r="H205" s="285">
        <v>3191</v>
      </c>
      <c r="I205" s="104">
        <v>50.952000000000005</v>
      </c>
      <c r="J205" s="104">
        <v>36.844000000000001</v>
      </c>
      <c r="K205" s="147">
        <v>15658</v>
      </c>
      <c r="L205" s="284">
        <v>13691</v>
      </c>
      <c r="M205" s="285">
        <v>1967</v>
      </c>
      <c r="N205" s="306">
        <v>1.4879294929109721</v>
      </c>
      <c r="O205" s="310">
        <v>1.4686290263676869</v>
      </c>
      <c r="P205" s="412">
        <v>1.6222674123029994</v>
      </c>
      <c r="Q205" s="148"/>
      <c r="R205" s="84"/>
      <c r="S205" s="84"/>
      <c r="T205" s="84"/>
      <c r="U205" s="84"/>
      <c r="V205" s="84"/>
      <c r="W205" s="84"/>
      <c r="X205" s="84"/>
      <c r="Y205" s="84"/>
      <c r="Z205" s="84"/>
      <c r="AA205" s="84"/>
      <c r="AB205" s="84"/>
      <c r="AC205" s="84"/>
      <c r="AD205" s="84"/>
      <c r="AE205" s="84"/>
      <c r="AF205" s="84"/>
      <c r="AG205" s="84"/>
      <c r="AH205" s="84"/>
      <c r="AI205" s="84"/>
      <c r="AJ205" s="84"/>
    </row>
    <row r="206" spans="1:36" ht="12.75" customHeight="1" x14ac:dyDescent="0.2">
      <c r="A206" s="453">
        <f t="shared" si="1"/>
        <v>2023.05</v>
      </c>
      <c r="B206" s="146">
        <v>18</v>
      </c>
      <c r="C206" s="147">
        <v>25845</v>
      </c>
      <c r="D206" s="147">
        <v>11861</v>
      </c>
      <c r="E206" s="147">
        <v>64459</v>
      </c>
      <c r="F206" s="147">
        <v>20561</v>
      </c>
      <c r="G206" s="284">
        <v>18082</v>
      </c>
      <c r="H206" s="285">
        <v>2479</v>
      </c>
      <c r="I206" s="104">
        <v>45.893000000000001</v>
      </c>
      <c r="J206" s="104">
        <v>31.898000000000003</v>
      </c>
      <c r="K206" s="147">
        <v>14059</v>
      </c>
      <c r="L206" s="284">
        <v>12483</v>
      </c>
      <c r="M206" s="285">
        <v>1576</v>
      </c>
      <c r="N206" s="306">
        <v>1.4624795504658938</v>
      </c>
      <c r="O206" s="310">
        <v>1.4485300008010895</v>
      </c>
      <c r="P206" s="412">
        <v>1.5729695431472082</v>
      </c>
      <c r="Q206" s="84"/>
      <c r="R206" s="84"/>
      <c r="S206" s="84"/>
      <c r="T206" s="84"/>
      <c r="U206" s="84"/>
      <c r="V206" s="84"/>
      <c r="W206" s="84"/>
      <c r="X206" s="84"/>
      <c r="Y206" s="84"/>
      <c r="Z206" s="84"/>
      <c r="AA206" s="84"/>
      <c r="AB206" s="84"/>
      <c r="AC206" s="84"/>
      <c r="AD206" s="84"/>
      <c r="AE206" s="84"/>
      <c r="AF206" s="84"/>
      <c r="AG206" s="84"/>
      <c r="AH206" s="84"/>
      <c r="AI206" s="84"/>
      <c r="AJ206" s="84"/>
    </row>
    <row r="207" spans="1:36" ht="12.75" customHeight="1" x14ac:dyDescent="0.2">
      <c r="A207" s="453">
        <f t="shared" si="1"/>
        <v>2023.06</v>
      </c>
      <c r="B207" s="146">
        <v>18</v>
      </c>
      <c r="C207" s="147">
        <v>25050</v>
      </c>
      <c r="D207" s="147">
        <v>11037</v>
      </c>
      <c r="E207" s="147">
        <v>62520</v>
      </c>
      <c r="F207" s="147">
        <v>19124</v>
      </c>
      <c r="G207" s="284">
        <v>17432</v>
      </c>
      <c r="H207" s="285">
        <v>1692</v>
      </c>
      <c r="I207" s="104">
        <v>44.06</v>
      </c>
      <c r="J207" s="104">
        <v>30.589000000000002</v>
      </c>
      <c r="K207" s="147">
        <v>12693</v>
      </c>
      <c r="L207" s="284">
        <v>11744</v>
      </c>
      <c r="M207" s="285">
        <v>949</v>
      </c>
      <c r="N207" s="306">
        <v>1.5066572126368865</v>
      </c>
      <c r="O207" s="310">
        <v>1.4843324250681198</v>
      </c>
      <c r="P207" s="412">
        <v>1.7829293993677555</v>
      </c>
      <c r="Q207" s="84"/>
      <c r="R207" s="84"/>
      <c r="S207" s="84"/>
      <c r="T207" s="84"/>
      <c r="U207" s="84"/>
      <c r="V207" s="84"/>
      <c r="W207" s="84"/>
      <c r="X207" s="84"/>
      <c r="Y207" s="84"/>
      <c r="Z207" s="84"/>
      <c r="AA207" s="84"/>
      <c r="AB207" s="84"/>
      <c r="AC207" s="84"/>
      <c r="AD207" s="84"/>
      <c r="AE207" s="84"/>
      <c r="AF207" s="84"/>
      <c r="AG207" s="84"/>
      <c r="AH207" s="84"/>
      <c r="AI207" s="84"/>
      <c r="AJ207" s="84"/>
    </row>
    <row r="208" spans="1:36" ht="12.75" customHeight="1" x14ac:dyDescent="0.2">
      <c r="A208" s="453">
        <f t="shared" si="1"/>
        <v>2023.07</v>
      </c>
      <c r="B208" s="146">
        <v>18</v>
      </c>
      <c r="C208" s="147">
        <v>26350</v>
      </c>
      <c r="D208" s="147">
        <v>13804</v>
      </c>
      <c r="E208" s="147">
        <v>66123</v>
      </c>
      <c r="F208" s="147">
        <v>25234</v>
      </c>
      <c r="G208" s="284">
        <v>21741</v>
      </c>
      <c r="H208" s="285">
        <v>3493</v>
      </c>
      <c r="I208" s="104">
        <v>52.387</v>
      </c>
      <c r="J208" s="104">
        <v>38.161999999999999</v>
      </c>
      <c r="K208" s="147">
        <v>16824</v>
      </c>
      <c r="L208" s="284">
        <v>14429</v>
      </c>
      <c r="M208" s="285">
        <v>2395</v>
      </c>
      <c r="N208" s="306">
        <v>1.4998811222063719</v>
      </c>
      <c r="O208" s="310">
        <v>1.5067572250329198</v>
      </c>
      <c r="P208" s="412">
        <v>1.4584551148225471</v>
      </c>
      <c r="Q208" s="84"/>
      <c r="R208" s="742"/>
      <c r="S208" s="84"/>
      <c r="T208" s="84"/>
      <c r="U208" s="84"/>
      <c r="V208" s="84"/>
      <c r="W208" s="84"/>
      <c r="X208" s="84"/>
      <c r="Y208" s="84"/>
      <c r="Z208" s="84"/>
      <c r="AA208" s="84"/>
      <c r="AB208" s="84"/>
      <c r="AC208" s="84"/>
      <c r="AD208" s="84"/>
      <c r="AE208" s="84"/>
      <c r="AF208" s="84"/>
      <c r="AG208" s="84"/>
      <c r="AH208" s="84"/>
      <c r="AI208" s="84"/>
      <c r="AJ208" s="84"/>
    </row>
    <row r="209" spans="1:36" ht="12.75" customHeight="1" x14ac:dyDescent="0.2">
      <c r="A209" s="453">
        <f t="shared" si="1"/>
        <v>2023.08</v>
      </c>
      <c r="B209" s="146">
        <v>18</v>
      </c>
      <c r="C209" s="147">
        <v>26381</v>
      </c>
      <c r="D209" s="147">
        <v>12397</v>
      </c>
      <c r="E209" s="147">
        <v>65782</v>
      </c>
      <c r="F209" s="147">
        <v>21631</v>
      </c>
      <c r="G209" s="284">
        <v>19897</v>
      </c>
      <c r="H209" s="285">
        <v>1734</v>
      </c>
      <c r="I209" s="104">
        <v>46.992000000000004</v>
      </c>
      <c r="J209" s="104">
        <v>32.883000000000003</v>
      </c>
      <c r="K209" s="147">
        <v>14472</v>
      </c>
      <c r="L209" s="284">
        <v>13505</v>
      </c>
      <c r="M209" s="285">
        <v>967</v>
      </c>
      <c r="N209" s="306">
        <v>1.4946793808734107</v>
      </c>
      <c r="O209" s="310">
        <v>1.4733061828952241</v>
      </c>
      <c r="P209" s="412">
        <v>1.7931747673216132</v>
      </c>
      <c r="Q209" s="84"/>
      <c r="R209" s="84"/>
      <c r="S209" s="84"/>
      <c r="T209" s="84"/>
      <c r="U209" s="84"/>
      <c r="V209" s="84"/>
      <c r="W209" s="84"/>
      <c r="X209" s="84"/>
      <c r="Y209" s="84"/>
      <c r="Z209" s="84"/>
      <c r="AA209" s="84"/>
      <c r="AB209" s="84"/>
      <c r="AC209" s="84"/>
      <c r="AD209" s="84"/>
      <c r="AE209" s="84"/>
      <c r="AF209" s="84"/>
      <c r="AG209" s="84"/>
      <c r="AH209" s="84"/>
      <c r="AI209" s="84"/>
      <c r="AJ209" s="84"/>
    </row>
    <row r="210" spans="1:36" ht="12.75" customHeight="1" x14ac:dyDescent="0.2">
      <c r="A210" s="453">
        <f t="shared" si="1"/>
        <v>2023.09</v>
      </c>
      <c r="B210" s="146">
        <v>18</v>
      </c>
      <c r="C210" s="147">
        <v>25650</v>
      </c>
      <c r="D210" s="147">
        <v>12953</v>
      </c>
      <c r="E210" s="147">
        <v>64110</v>
      </c>
      <c r="F210" s="147">
        <v>24665</v>
      </c>
      <c r="G210" s="284">
        <v>21513</v>
      </c>
      <c r="H210" s="285">
        <v>3152</v>
      </c>
      <c r="I210" s="104">
        <v>50.499000000000002</v>
      </c>
      <c r="J210" s="104">
        <v>38.472999999999999</v>
      </c>
      <c r="K210" s="147">
        <v>15675</v>
      </c>
      <c r="L210" s="284">
        <v>13989</v>
      </c>
      <c r="M210" s="285">
        <v>1686</v>
      </c>
      <c r="N210" s="306">
        <v>1.573524720893142</v>
      </c>
      <c r="O210" s="310">
        <v>1.5378511687754663</v>
      </c>
      <c r="P210" s="412">
        <v>1.8695136417556346</v>
      </c>
      <c r="Q210" s="84"/>
      <c r="R210" s="84"/>
      <c r="S210" s="84"/>
      <c r="T210" s="84"/>
      <c r="U210" s="84"/>
      <c r="V210" s="84"/>
      <c r="W210" s="84"/>
      <c r="X210" s="84"/>
      <c r="Y210" s="84"/>
      <c r="Z210" s="84"/>
      <c r="AA210" s="84"/>
      <c r="AB210" s="84"/>
      <c r="AC210" s="84"/>
      <c r="AD210" s="84"/>
      <c r="AE210" s="84"/>
      <c r="AF210" s="84"/>
      <c r="AG210" s="84"/>
      <c r="AH210" s="84"/>
      <c r="AI210" s="84"/>
      <c r="AJ210" s="84"/>
    </row>
    <row r="211" spans="1:36" ht="12.75" customHeight="1" x14ac:dyDescent="0.2">
      <c r="A211" s="453">
        <f t="shared" si="1"/>
        <v>2023.1</v>
      </c>
      <c r="B211" s="146">
        <v>18</v>
      </c>
      <c r="C211" s="147">
        <v>26412</v>
      </c>
      <c r="D211" s="147">
        <v>11867</v>
      </c>
      <c r="E211" s="147">
        <v>65751</v>
      </c>
      <c r="F211" s="147">
        <v>21299</v>
      </c>
      <c r="G211" s="284">
        <v>19405</v>
      </c>
      <c r="H211" s="285">
        <v>1894</v>
      </c>
      <c r="I211" s="104">
        <v>44.93</v>
      </c>
      <c r="J211" s="104">
        <v>32.393000000000001</v>
      </c>
      <c r="K211" s="147">
        <v>14722</v>
      </c>
      <c r="L211" s="284">
        <v>13534</v>
      </c>
      <c r="M211" s="285">
        <v>1188</v>
      </c>
      <c r="N211" s="306">
        <v>1.4467463659828828</v>
      </c>
      <c r="O211" s="310">
        <v>1.4337963647110981</v>
      </c>
      <c r="P211" s="412">
        <v>1.5942760942760943</v>
      </c>
      <c r="Q211" s="84"/>
      <c r="R211" s="84"/>
      <c r="S211" s="84"/>
      <c r="T211" s="84"/>
      <c r="U211" s="84"/>
      <c r="V211" s="84"/>
      <c r="W211" s="84"/>
      <c r="X211" s="84"/>
      <c r="Y211" s="84"/>
      <c r="Z211" s="84"/>
      <c r="AA211" s="84"/>
      <c r="AB211" s="84"/>
      <c r="AC211" s="84"/>
      <c r="AD211" s="84"/>
      <c r="AE211" s="84"/>
      <c r="AF211" s="84"/>
      <c r="AG211" s="84"/>
      <c r="AH211" s="84"/>
      <c r="AI211" s="84"/>
      <c r="AJ211" s="84"/>
    </row>
    <row r="212" spans="1:36" ht="12.75" customHeight="1" x14ac:dyDescent="0.2">
      <c r="A212" s="453">
        <f>A200+1</f>
        <v>2023.11</v>
      </c>
      <c r="B212" s="146">
        <v>18</v>
      </c>
      <c r="C212" s="147">
        <v>25590</v>
      </c>
      <c r="D212" s="147">
        <v>11464</v>
      </c>
      <c r="E212" s="147">
        <v>63330</v>
      </c>
      <c r="F212" s="147">
        <v>19876</v>
      </c>
      <c r="G212" s="284">
        <v>17635</v>
      </c>
      <c r="H212" s="285">
        <v>2241</v>
      </c>
      <c r="I212" s="104">
        <v>44.798999999999999</v>
      </c>
      <c r="J212" s="104">
        <v>31.385000000000002</v>
      </c>
      <c r="K212" s="147">
        <v>13123</v>
      </c>
      <c r="L212" s="284">
        <v>11923</v>
      </c>
      <c r="M212" s="285">
        <v>1200</v>
      </c>
      <c r="N212" s="306">
        <v>1.5145926998399757</v>
      </c>
      <c r="O212" s="310">
        <v>1.4790740585423132</v>
      </c>
      <c r="P212" s="412">
        <v>1.8674999999999999</v>
      </c>
      <c r="Q212" s="84"/>
      <c r="R212" s="84"/>
      <c r="S212" s="84"/>
      <c r="T212" s="84"/>
      <c r="U212" s="84"/>
      <c r="V212" s="84"/>
      <c r="W212" s="84"/>
      <c r="X212" s="84"/>
      <c r="Y212" s="84"/>
      <c r="Z212" s="84"/>
      <c r="AA212" s="84"/>
      <c r="AB212" s="84"/>
      <c r="AC212" s="84"/>
      <c r="AD212" s="84"/>
      <c r="AE212" s="84"/>
      <c r="AF212" s="84"/>
      <c r="AG212" s="84"/>
      <c r="AH212" s="84"/>
      <c r="AI212" s="84"/>
      <c r="AJ212" s="84"/>
    </row>
    <row r="213" spans="1:36" ht="12.75" customHeight="1" x14ac:dyDescent="0.2">
      <c r="A213" s="453">
        <f t="shared" si="1"/>
        <v>2023.12</v>
      </c>
      <c r="B213" s="146">
        <v>18</v>
      </c>
      <c r="C213" s="147">
        <v>25801</v>
      </c>
      <c r="D213" s="147">
        <v>9838</v>
      </c>
      <c r="E213" s="147">
        <v>64019</v>
      </c>
      <c r="F213" s="147">
        <v>17625</v>
      </c>
      <c r="G213" s="284">
        <v>16101</v>
      </c>
      <c r="H213" s="285">
        <v>1524</v>
      </c>
      <c r="I213" s="104">
        <v>38.1</v>
      </c>
      <c r="J213" s="104">
        <v>27.5</v>
      </c>
      <c r="K213" s="147">
        <v>11827</v>
      </c>
      <c r="L213" s="284">
        <v>10831</v>
      </c>
      <c r="M213" s="285">
        <v>996</v>
      </c>
      <c r="N213" s="306">
        <v>1.4902342098587977</v>
      </c>
      <c r="O213" s="310">
        <v>1.4865663373649709</v>
      </c>
      <c r="P213" s="412">
        <v>1.5301204819277108</v>
      </c>
      <c r="Q213" s="84"/>
      <c r="R213" s="84"/>
      <c r="S213" s="84"/>
      <c r="T213" s="84"/>
      <c r="U213" s="84"/>
      <c r="V213" s="84"/>
      <c r="W213" s="84"/>
      <c r="X213" s="84"/>
      <c r="Y213" s="84"/>
      <c r="Z213" s="84"/>
      <c r="AA213" s="84"/>
      <c r="AB213" s="84"/>
      <c r="AC213" s="84"/>
      <c r="AD213" s="84"/>
      <c r="AE213" s="84"/>
      <c r="AF213" s="84"/>
      <c r="AG213" s="84"/>
      <c r="AH213" s="84"/>
      <c r="AI213" s="84"/>
      <c r="AJ213" s="84"/>
    </row>
    <row r="214" spans="1:36" ht="12.75" customHeight="1" x14ac:dyDescent="0.2">
      <c r="A214" s="453">
        <f t="shared" si="1"/>
        <v>2024.01</v>
      </c>
      <c r="B214" s="146">
        <v>20</v>
      </c>
      <c r="C214" s="147">
        <v>26857</v>
      </c>
      <c r="D214" s="147">
        <v>9306</v>
      </c>
      <c r="E214" s="147">
        <v>66116</v>
      </c>
      <c r="F214" s="147">
        <v>16695</v>
      </c>
      <c r="G214" s="284">
        <v>14785</v>
      </c>
      <c r="H214" s="285">
        <v>1910</v>
      </c>
      <c r="I214" s="104">
        <v>34.65</v>
      </c>
      <c r="J214" s="104">
        <v>25.251000000000001</v>
      </c>
      <c r="K214" s="147">
        <v>10956</v>
      </c>
      <c r="L214" s="284">
        <v>9494</v>
      </c>
      <c r="M214" s="285">
        <v>1462</v>
      </c>
      <c r="N214" s="306">
        <v>1.5238225629791899</v>
      </c>
      <c r="O214" s="310">
        <v>1.5572993469559722</v>
      </c>
      <c r="P214" s="412">
        <v>1.3064295485636115</v>
      </c>
      <c r="Q214" s="84"/>
      <c r="R214" s="84"/>
      <c r="S214" s="84"/>
      <c r="T214" s="84"/>
      <c r="U214" s="84"/>
      <c r="V214" s="84"/>
      <c r="W214" s="84"/>
      <c r="X214" s="84"/>
      <c r="Y214" s="84"/>
      <c r="Z214" s="84"/>
      <c r="AA214" s="84"/>
      <c r="AB214" s="84"/>
      <c r="AC214" s="84"/>
      <c r="AD214" s="84"/>
      <c r="AE214" s="84"/>
      <c r="AF214" s="84"/>
      <c r="AG214" s="84"/>
      <c r="AH214" s="84"/>
      <c r="AI214" s="84"/>
      <c r="AJ214" s="84"/>
    </row>
    <row r="215" spans="1:36" ht="12.75" customHeight="1" x14ac:dyDescent="0.2">
      <c r="A215" s="453">
        <f t="shared" si="1"/>
        <v>2024.02</v>
      </c>
      <c r="B215" s="146">
        <v>20</v>
      </c>
      <c r="C215" s="147">
        <v>24969</v>
      </c>
      <c r="D215" s="147">
        <v>9570</v>
      </c>
      <c r="E215" s="147">
        <v>61857</v>
      </c>
      <c r="F215" s="147">
        <v>17730</v>
      </c>
      <c r="G215" s="284">
        <v>16233</v>
      </c>
      <c r="H215" s="285">
        <v>1497</v>
      </c>
      <c r="I215" s="104">
        <v>38.328000000000003</v>
      </c>
      <c r="J215" s="104">
        <v>28.663</v>
      </c>
      <c r="K215" s="147">
        <v>11237</v>
      </c>
      <c r="L215" s="284">
        <v>10298</v>
      </c>
      <c r="M215" s="285">
        <v>939</v>
      </c>
      <c r="N215" s="306">
        <v>1.5778232624365933</v>
      </c>
      <c r="O215" s="310">
        <v>1.5763255000971061</v>
      </c>
      <c r="P215" s="412">
        <v>1.5942492012779552</v>
      </c>
      <c r="Q215" s="84"/>
      <c r="R215" s="84"/>
      <c r="S215" s="84"/>
      <c r="T215" s="84"/>
      <c r="U215" s="84"/>
      <c r="V215" s="84"/>
      <c r="W215" s="84"/>
      <c r="X215" s="84"/>
      <c r="Y215" s="84"/>
      <c r="Z215" s="84"/>
      <c r="AA215" s="84"/>
      <c r="AB215" s="84"/>
      <c r="AC215" s="84"/>
      <c r="AD215" s="84"/>
      <c r="AE215" s="84"/>
      <c r="AF215" s="84"/>
      <c r="AG215" s="84"/>
      <c r="AH215" s="84"/>
      <c r="AI215" s="84"/>
      <c r="AJ215" s="84"/>
    </row>
    <row r="216" spans="1:36" ht="12.75" customHeight="1" x14ac:dyDescent="0.2">
      <c r="A216" s="453">
        <f t="shared" si="1"/>
        <v>2024.03</v>
      </c>
      <c r="B216" s="146">
        <v>20</v>
      </c>
      <c r="C216" s="147">
        <v>27001</v>
      </c>
      <c r="D216" s="147">
        <v>10215</v>
      </c>
      <c r="E216" s="147">
        <v>66588</v>
      </c>
      <c r="F216" s="147">
        <v>17308</v>
      </c>
      <c r="G216" s="284">
        <v>14982</v>
      </c>
      <c r="H216" s="285">
        <v>2326</v>
      </c>
      <c r="I216" s="104">
        <v>37.832000000000001</v>
      </c>
      <c r="J216" s="104">
        <v>25.993000000000002</v>
      </c>
      <c r="K216" s="147">
        <v>11851</v>
      </c>
      <c r="L216" s="284">
        <v>10449</v>
      </c>
      <c r="M216" s="285">
        <v>1402</v>
      </c>
      <c r="N216" s="306">
        <v>1.4604674710994854</v>
      </c>
      <c r="O216" s="310">
        <v>1.4338214183175424</v>
      </c>
      <c r="P216" s="412">
        <v>1.659058487874465</v>
      </c>
      <c r="Q216" s="84"/>
      <c r="R216" s="84"/>
      <c r="S216" s="84"/>
      <c r="T216" s="84"/>
      <c r="U216" s="84"/>
      <c r="V216" s="84"/>
      <c r="W216" s="84"/>
      <c r="X216" s="84"/>
      <c r="Y216" s="84"/>
      <c r="Z216" s="84"/>
      <c r="AA216" s="84"/>
      <c r="AB216" s="84"/>
      <c r="AC216" s="84"/>
      <c r="AD216" s="84"/>
      <c r="AE216" s="84"/>
      <c r="AF216" s="84"/>
      <c r="AG216" s="84"/>
      <c r="AH216" s="84"/>
      <c r="AI216" s="84"/>
      <c r="AJ216" s="84"/>
    </row>
    <row r="217" spans="1:36" ht="12.75" customHeight="1" x14ac:dyDescent="0.2">
      <c r="A217" s="453">
        <f t="shared" si="1"/>
        <v>2024.04</v>
      </c>
      <c r="B217" s="146">
        <v>20</v>
      </c>
      <c r="C217" s="147">
        <v>26040</v>
      </c>
      <c r="D217" s="147">
        <v>9036</v>
      </c>
      <c r="E217" s="147">
        <v>64080</v>
      </c>
      <c r="F217" s="147">
        <v>14838</v>
      </c>
      <c r="G217" s="284">
        <v>13833</v>
      </c>
      <c r="H217" s="285">
        <v>1005</v>
      </c>
      <c r="I217" s="104">
        <v>34.700000000000003</v>
      </c>
      <c r="J217" s="104">
        <v>23.155000000000001</v>
      </c>
      <c r="K217" s="147">
        <v>9760</v>
      </c>
      <c r="L217" s="284">
        <v>9157</v>
      </c>
      <c r="M217" s="285">
        <v>603</v>
      </c>
      <c r="N217" s="306">
        <v>1.5202868852459017</v>
      </c>
      <c r="O217" s="310">
        <v>1.5106475920061155</v>
      </c>
      <c r="P217" s="412">
        <v>1.6666666666666667</v>
      </c>
      <c r="Q217" s="84"/>
      <c r="R217" s="84"/>
      <c r="S217" s="84"/>
      <c r="T217" s="84"/>
      <c r="U217" s="84"/>
      <c r="V217" s="84"/>
      <c r="W217" s="84"/>
      <c r="X217" s="84"/>
      <c r="Y217" s="84"/>
      <c r="Z217" s="84"/>
      <c r="AA217" s="84"/>
      <c r="AB217" s="84"/>
      <c r="AC217" s="84"/>
      <c r="AD217" s="84"/>
      <c r="AE217" s="84"/>
      <c r="AF217" s="84"/>
      <c r="AG217" s="84"/>
      <c r="AH217" s="84"/>
      <c r="AI217" s="84"/>
      <c r="AJ217" s="84"/>
    </row>
    <row r="218" spans="1:36" ht="12.75" customHeight="1" x14ac:dyDescent="0.2">
      <c r="A218" s="453">
        <f t="shared" si="1"/>
        <v>2024.05</v>
      </c>
      <c r="B218" s="146">
        <v>20</v>
      </c>
      <c r="C218" s="147">
        <v>26970</v>
      </c>
      <c r="D218" s="147">
        <v>9663</v>
      </c>
      <c r="E218" s="147">
        <v>65999</v>
      </c>
      <c r="F218" s="147">
        <v>15597</v>
      </c>
      <c r="G218" s="284">
        <v>14686</v>
      </c>
      <c r="H218" s="285">
        <v>911</v>
      </c>
      <c r="I218" s="104">
        <v>35.829000000000001</v>
      </c>
      <c r="J218" s="104">
        <v>23.632000000000001</v>
      </c>
      <c r="K218" s="147">
        <v>11185</v>
      </c>
      <c r="L218" s="284">
        <v>10532</v>
      </c>
      <c r="M218" s="285">
        <v>653</v>
      </c>
      <c r="N218" s="306">
        <v>1.394456861868574</v>
      </c>
      <c r="O218" s="310">
        <v>1.3944170148120014</v>
      </c>
      <c r="P218" s="412">
        <v>1.3950995405819295</v>
      </c>
      <c r="Q218" s="84"/>
      <c r="R218" s="84"/>
      <c r="S218" s="84"/>
      <c r="T218" s="84"/>
      <c r="U218" s="84"/>
      <c r="V218" s="84"/>
      <c r="W218" s="84"/>
      <c r="X218" s="84"/>
      <c r="Y218" s="84"/>
      <c r="Z218" s="84"/>
      <c r="AA218" s="84"/>
      <c r="AB218" s="84"/>
      <c r="AC218" s="84"/>
      <c r="AD218" s="84"/>
      <c r="AE218" s="84"/>
      <c r="AF218" s="84"/>
      <c r="AG218" s="84"/>
      <c r="AH218" s="84"/>
      <c r="AI218" s="84"/>
      <c r="AJ218" s="84"/>
    </row>
    <row r="219" spans="1:36" ht="12.75" customHeight="1" x14ac:dyDescent="0.2">
      <c r="A219" s="453">
        <f t="shared" si="1"/>
        <v>2024.06</v>
      </c>
      <c r="B219" s="146">
        <v>20</v>
      </c>
      <c r="C219" s="147">
        <v>25980</v>
      </c>
      <c r="D219" s="147">
        <v>9964</v>
      </c>
      <c r="E219" s="147">
        <v>63600</v>
      </c>
      <c r="F219" s="147">
        <v>16677</v>
      </c>
      <c r="G219" s="284">
        <v>15675</v>
      </c>
      <c r="H219" s="285">
        <v>1002</v>
      </c>
      <c r="I219" s="104">
        <v>38.353000000000002</v>
      </c>
      <c r="J219" s="104">
        <v>26.222000000000001</v>
      </c>
      <c r="K219" s="147">
        <v>10932</v>
      </c>
      <c r="L219" s="284">
        <v>10277</v>
      </c>
      <c r="M219" s="285">
        <v>655</v>
      </c>
      <c r="N219" s="306">
        <v>1.5255214050493964</v>
      </c>
      <c r="O219" s="310">
        <v>1.5252505595018002</v>
      </c>
      <c r="P219" s="412">
        <v>1.5297709923664122</v>
      </c>
      <c r="Q219" s="84"/>
      <c r="R219" s="84"/>
      <c r="S219" s="84"/>
      <c r="T219" s="84"/>
      <c r="U219" s="84"/>
      <c r="V219" s="84"/>
      <c r="W219" s="84"/>
      <c r="X219" s="84"/>
      <c r="Y219" s="84"/>
      <c r="Z219" s="84"/>
      <c r="AA219" s="84"/>
      <c r="AB219" s="84"/>
      <c r="AC219" s="84"/>
      <c r="AD219" s="84"/>
      <c r="AE219" s="84"/>
      <c r="AF219" s="84"/>
      <c r="AG219" s="84"/>
      <c r="AH219" s="84"/>
      <c r="AI219" s="84"/>
      <c r="AJ219" s="84"/>
    </row>
    <row r="220" spans="1:36" ht="12.75" customHeight="1" x14ac:dyDescent="0.2">
      <c r="A220" s="453">
        <f t="shared" si="1"/>
        <v>2024.07</v>
      </c>
      <c r="B220" s="146">
        <v>20</v>
      </c>
      <c r="C220" s="147">
        <v>26908</v>
      </c>
      <c r="D220" s="147">
        <v>11195</v>
      </c>
      <c r="E220" s="147">
        <v>65906</v>
      </c>
      <c r="F220" s="147">
        <v>19488</v>
      </c>
      <c r="G220" s="284">
        <v>17475</v>
      </c>
      <c r="H220" s="285">
        <v>2013</v>
      </c>
      <c r="I220" s="104">
        <v>41.605000000000004</v>
      </c>
      <c r="J220" s="104">
        <v>29.569000000000003</v>
      </c>
      <c r="K220" s="147">
        <v>12899</v>
      </c>
      <c r="L220" s="284">
        <v>11606</v>
      </c>
      <c r="M220" s="285">
        <v>1293</v>
      </c>
      <c r="N220" s="306">
        <v>1.5108147918443291</v>
      </c>
      <c r="O220" s="310">
        <v>1.5056867137687404</v>
      </c>
      <c r="P220" s="412">
        <v>1.5568445475638051</v>
      </c>
      <c r="Q220" s="84"/>
      <c r="R220" s="84"/>
      <c r="S220" s="84"/>
      <c r="T220" s="84"/>
      <c r="U220" s="84"/>
      <c r="V220" s="84"/>
      <c r="W220" s="84"/>
      <c r="X220" s="84"/>
      <c r="Y220" s="84"/>
      <c r="Z220" s="84"/>
      <c r="AA220" s="84"/>
      <c r="AB220" s="84"/>
      <c r="AC220" s="84"/>
      <c r="AD220" s="84"/>
      <c r="AE220" s="84"/>
      <c r="AF220" s="84"/>
      <c r="AG220" s="84"/>
      <c r="AH220" s="84"/>
      <c r="AI220" s="84"/>
      <c r="AJ220" s="84"/>
    </row>
    <row r="221" spans="1:36" ht="12.75" customHeight="1" x14ac:dyDescent="0.2">
      <c r="A221" s="453">
        <f t="shared" si="1"/>
        <v>2024.08</v>
      </c>
      <c r="B221" s="146">
        <v>19</v>
      </c>
      <c r="C221" s="147">
        <v>26412</v>
      </c>
      <c r="D221" s="147">
        <v>12471</v>
      </c>
      <c r="E221" s="147">
        <v>64976</v>
      </c>
      <c r="F221" s="147">
        <v>20787</v>
      </c>
      <c r="G221" s="284">
        <v>19281</v>
      </c>
      <c r="H221" s="285">
        <v>1506</v>
      </c>
      <c r="I221" s="104">
        <v>47.216999999999999</v>
      </c>
      <c r="J221" s="104">
        <v>31.992000000000001</v>
      </c>
      <c r="K221" s="147">
        <v>13146</v>
      </c>
      <c r="L221" s="284">
        <v>12267</v>
      </c>
      <c r="M221" s="285">
        <v>879</v>
      </c>
      <c r="N221" s="306">
        <v>1.5812414422638066</v>
      </c>
      <c r="O221" s="310">
        <v>1.5717779408168255</v>
      </c>
      <c r="P221" s="412">
        <v>1.7133105802047781</v>
      </c>
      <c r="Q221" s="84"/>
      <c r="R221" s="84"/>
      <c r="S221" s="84"/>
      <c r="T221" s="84"/>
      <c r="U221" s="84"/>
      <c r="V221" s="84"/>
      <c r="W221" s="84"/>
      <c r="X221" s="84"/>
      <c r="Y221" s="84"/>
      <c r="Z221" s="84"/>
      <c r="AA221" s="84"/>
      <c r="AB221" s="84"/>
      <c r="AC221" s="84"/>
      <c r="AD221" s="84"/>
      <c r="AE221" s="84"/>
      <c r="AF221" s="84"/>
      <c r="AG221" s="84"/>
      <c r="AH221" s="84"/>
      <c r="AI221" s="84"/>
      <c r="AJ221" s="84"/>
    </row>
    <row r="222" spans="1:36" ht="12.75" customHeight="1" x14ac:dyDescent="0.2">
      <c r="A222" s="453">
        <f t="shared" si="1"/>
        <v>2024.09</v>
      </c>
      <c r="B222" s="146">
        <v>19</v>
      </c>
      <c r="C222" s="147">
        <v>25620</v>
      </c>
      <c r="D222" s="147">
        <v>12336</v>
      </c>
      <c r="E222" s="147">
        <v>63090</v>
      </c>
      <c r="F222" s="147">
        <v>20603</v>
      </c>
      <c r="G222" s="284">
        <v>18429</v>
      </c>
      <c r="H222" s="285">
        <v>2174</v>
      </c>
      <c r="I222" s="104">
        <v>48.15</v>
      </c>
      <c r="J222" s="104">
        <v>32.657000000000004</v>
      </c>
      <c r="K222" s="147">
        <v>13502</v>
      </c>
      <c r="L222" s="284">
        <v>12151</v>
      </c>
      <c r="M222" s="285">
        <v>1351</v>
      </c>
      <c r="N222" s="306">
        <v>1.5259220856169455</v>
      </c>
      <c r="O222" s="310">
        <v>1.5166652950374455</v>
      </c>
      <c r="P222" s="412">
        <v>1.609178386380459</v>
      </c>
      <c r="Q222" s="84"/>
      <c r="R222" s="84"/>
      <c r="S222" s="84"/>
      <c r="T222" s="84"/>
      <c r="U222" s="84"/>
      <c r="V222" s="84"/>
      <c r="W222" s="84"/>
      <c r="X222" s="84"/>
      <c r="Y222" s="84"/>
      <c r="Z222" s="84"/>
      <c r="AA222" s="84"/>
      <c r="AB222" s="84"/>
      <c r="AC222" s="84"/>
      <c r="AD222" s="84"/>
      <c r="AE222" s="84"/>
      <c r="AF222" s="84"/>
      <c r="AG222" s="84"/>
      <c r="AH222" s="84"/>
      <c r="AI222" s="84"/>
      <c r="AJ222" s="84"/>
    </row>
    <row r="223" spans="1:36" ht="12.75" customHeight="1" x14ac:dyDescent="0.2">
      <c r="A223" s="453">
        <f t="shared" si="1"/>
        <v>2024.1</v>
      </c>
      <c r="B223" s="146">
        <v>19</v>
      </c>
      <c r="C223" s="147">
        <v>26536</v>
      </c>
      <c r="D223" s="147">
        <v>13717</v>
      </c>
      <c r="E223" s="147">
        <v>65069</v>
      </c>
      <c r="F223" s="147">
        <v>23125</v>
      </c>
      <c r="G223" s="284">
        <v>21655</v>
      </c>
      <c r="H223" s="285">
        <v>1470</v>
      </c>
      <c r="I223" s="104">
        <v>51.692</v>
      </c>
      <c r="J223" s="104">
        <v>35.539000000000001</v>
      </c>
      <c r="K223" s="147">
        <v>14190</v>
      </c>
      <c r="L223" s="284">
        <v>13299</v>
      </c>
      <c r="M223" s="285">
        <v>891</v>
      </c>
      <c r="N223" s="306">
        <v>1.6296687808315715</v>
      </c>
      <c r="O223" s="310">
        <v>1.6283179186404992</v>
      </c>
      <c r="P223" s="412">
        <v>1.6498316498316499</v>
      </c>
      <c r="Q223" s="84"/>
      <c r="R223" s="84"/>
      <c r="S223" s="84"/>
      <c r="T223" s="84"/>
      <c r="U223" s="84"/>
      <c r="V223" s="84"/>
      <c r="W223" s="84"/>
      <c r="X223" s="84"/>
      <c r="Y223" s="84"/>
      <c r="Z223" s="84"/>
      <c r="AA223" s="84"/>
      <c r="AB223" s="84"/>
      <c r="AC223" s="84"/>
      <c r="AD223" s="84"/>
      <c r="AE223" s="84"/>
      <c r="AF223" s="84"/>
      <c r="AG223" s="84"/>
      <c r="AH223" s="84"/>
      <c r="AI223" s="84"/>
      <c r="AJ223" s="84"/>
    </row>
    <row r="224" spans="1:36" ht="12.75" customHeight="1" x14ac:dyDescent="0.2">
      <c r="A224" s="453">
        <f t="shared" si="1"/>
        <v>2024.11</v>
      </c>
      <c r="B224" s="146">
        <v>19</v>
      </c>
      <c r="C224" s="147">
        <v>25680</v>
      </c>
      <c r="D224" s="147">
        <v>13179</v>
      </c>
      <c r="E224" s="147">
        <v>63030</v>
      </c>
      <c r="F224" s="147">
        <v>22069</v>
      </c>
      <c r="G224" s="284">
        <v>20230</v>
      </c>
      <c r="H224" s="285">
        <v>1839</v>
      </c>
      <c r="I224" s="104">
        <v>51.32</v>
      </c>
      <c r="J224" s="104">
        <v>35.013000000000005</v>
      </c>
      <c r="K224" s="147">
        <v>13292</v>
      </c>
      <c r="L224" s="284">
        <v>12369</v>
      </c>
      <c r="M224" s="285">
        <v>923</v>
      </c>
      <c r="N224" s="306">
        <v>1.6603219981944026</v>
      </c>
      <c r="O224" s="310">
        <v>1.6355404640633842</v>
      </c>
      <c r="P224" s="412">
        <v>1.9924160346695559</v>
      </c>
      <c r="Q224" s="84"/>
      <c r="R224" s="84"/>
      <c r="S224" s="84"/>
      <c r="T224" s="84"/>
      <c r="U224" s="84"/>
      <c r="V224" s="84"/>
      <c r="W224" s="84"/>
      <c r="X224" s="84"/>
      <c r="Y224" s="84"/>
      <c r="Z224" s="84"/>
      <c r="AA224" s="84"/>
      <c r="AB224" s="84"/>
      <c r="AC224" s="84"/>
      <c r="AD224" s="84"/>
      <c r="AE224" s="84"/>
      <c r="AF224" s="84"/>
      <c r="AG224" s="84"/>
      <c r="AH224" s="84"/>
      <c r="AI224" s="84"/>
      <c r="AJ224" s="84"/>
    </row>
    <row r="225" spans="1:36" ht="12.75" customHeight="1" x14ac:dyDescent="0.2">
      <c r="A225" s="453">
        <f t="shared" si="1"/>
        <v>2024.12</v>
      </c>
      <c r="B225" s="146">
        <v>19</v>
      </c>
      <c r="C225" s="147">
        <v>25698</v>
      </c>
      <c r="D225" s="147">
        <v>10427</v>
      </c>
      <c r="E225" s="147">
        <v>63050</v>
      </c>
      <c r="F225" s="147">
        <v>18033</v>
      </c>
      <c r="G225" s="284">
        <v>16628</v>
      </c>
      <c r="H225" s="285">
        <v>1405</v>
      </c>
      <c r="I225" s="104">
        <v>40.575000000000003</v>
      </c>
      <c r="J225" s="104">
        <v>28.601000000000003</v>
      </c>
      <c r="K225" s="147">
        <v>11434</v>
      </c>
      <c r="L225" s="284">
        <v>10524</v>
      </c>
      <c r="M225" s="285">
        <v>910</v>
      </c>
      <c r="N225" s="306">
        <v>1.5771383592793422</v>
      </c>
      <c r="O225" s="310">
        <v>1.5800076016723679</v>
      </c>
      <c r="P225" s="412">
        <v>1.543956043956044</v>
      </c>
      <c r="Q225" s="84"/>
      <c r="R225" s="84"/>
      <c r="S225" s="84"/>
      <c r="T225" s="84"/>
      <c r="U225" s="84"/>
      <c r="V225" s="84"/>
      <c r="W225" s="84"/>
      <c r="X225" s="84"/>
      <c r="Y225" s="84"/>
      <c r="Z225" s="84"/>
      <c r="AA225" s="84"/>
      <c r="AB225" s="84"/>
      <c r="AC225" s="84"/>
      <c r="AD225" s="84"/>
      <c r="AE225" s="84"/>
      <c r="AF225" s="84"/>
      <c r="AG225" s="84"/>
      <c r="AH225" s="84"/>
      <c r="AI225" s="84"/>
      <c r="AJ225" s="84"/>
    </row>
    <row r="226" spans="1:36" ht="12.75" customHeight="1" x14ac:dyDescent="0.2">
      <c r="A226" s="442">
        <f>A214+1</f>
        <v>2025.01</v>
      </c>
      <c r="B226" s="146">
        <v>20</v>
      </c>
      <c r="C226" s="147">
        <v>26632</v>
      </c>
      <c r="D226" s="147">
        <v>10551</v>
      </c>
      <c r="E226" s="147">
        <v>65186</v>
      </c>
      <c r="F226" s="147">
        <v>17853</v>
      </c>
      <c r="G226" s="284">
        <v>16438</v>
      </c>
      <c r="H226" s="285">
        <v>1415</v>
      </c>
      <c r="I226" s="104">
        <v>39.618000000000002</v>
      </c>
      <c r="J226" s="104">
        <v>27.388000000000002</v>
      </c>
      <c r="K226" s="147">
        <v>11384</v>
      </c>
      <c r="L226" s="284">
        <v>10416</v>
      </c>
      <c r="M226" s="285">
        <v>968</v>
      </c>
      <c r="N226" s="306">
        <v>1.5682536893886156</v>
      </c>
      <c r="O226" s="310">
        <v>1.5781490015360984</v>
      </c>
      <c r="P226" s="412">
        <v>1.4617768595041323</v>
      </c>
      <c r="Q226" s="84"/>
      <c r="R226" s="84"/>
      <c r="S226" s="84"/>
      <c r="T226" s="84"/>
      <c r="U226" s="84"/>
      <c r="V226" s="84"/>
      <c r="W226" s="84"/>
      <c r="X226" s="84"/>
      <c r="Y226" s="84"/>
      <c r="Z226" s="84"/>
      <c r="AA226" s="84"/>
      <c r="AB226" s="84"/>
      <c r="AC226" s="84"/>
      <c r="AD226" s="84"/>
      <c r="AE226" s="84"/>
      <c r="AF226" s="84"/>
      <c r="AG226" s="84"/>
      <c r="AH226" s="84"/>
      <c r="AI226" s="84"/>
      <c r="AJ226" s="84"/>
    </row>
    <row r="227" spans="1:36" ht="12.75" customHeight="1" x14ac:dyDescent="0.2">
      <c r="A227" s="442">
        <f>A215+1</f>
        <v>2025.02</v>
      </c>
      <c r="B227" s="146">
        <v>20</v>
      </c>
      <c r="C227" s="147">
        <v>24080</v>
      </c>
      <c r="D227" s="147">
        <v>10545</v>
      </c>
      <c r="E227" s="147">
        <v>59500</v>
      </c>
      <c r="F227" s="147">
        <v>18800</v>
      </c>
      <c r="G227" s="284">
        <v>17558</v>
      </c>
      <c r="H227" s="285">
        <v>1242</v>
      </c>
      <c r="I227" s="104">
        <v>43.792000000000002</v>
      </c>
      <c r="J227" s="104">
        <v>31.597000000000001</v>
      </c>
      <c r="K227" s="147">
        <v>11854</v>
      </c>
      <c r="L227" s="284">
        <v>11025</v>
      </c>
      <c r="M227" s="285">
        <v>829</v>
      </c>
      <c r="N227" s="306">
        <v>1.5859625442888476</v>
      </c>
      <c r="O227" s="310">
        <v>1.5925623582766439</v>
      </c>
      <c r="P227" s="412">
        <v>1.4981905910735827</v>
      </c>
      <c r="Q227" s="84"/>
      <c r="R227" s="84"/>
      <c r="S227" s="84"/>
      <c r="T227" s="84"/>
      <c r="U227" s="84"/>
      <c r="V227" s="84"/>
      <c r="W227" s="84"/>
      <c r="X227" s="84"/>
      <c r="Y227" s="84"/>
      <c r="Z227" s="84"/>
      <c r="AA227" s="84"/>
      <c r="AB227" s="84"/>
      <c r="AC227" s="84"/>
      <c r="AD227" s="84"/>
      <c r="AE227" s="84"/>
      <c r="AF227" s="84"/>
      <c r="AG227" s="84"/>
      <c r="AH227" s="84"/>
      <c r="AI227" s="84"/>
      <c r="AJ227" s="84"/>
    </row>
    <row r="228" spans="1:36" ht="12.75" customHeight="1" x14ac:dyDescent="0.2">
      <c r="A228" s="442">
        <f>A216+1</f>
        <v>2025.03</v>
      </c>
      <c r="B228" s="146">
        <v>19</v>
      </c>
      <c r="C228" s="147">
        <v>26319</v>
      </c>
      <c r="D228" s="147">
        <v>12334</v>
      </c>
      <c r="E228" s="147">
        <v>65224</v>
      </c>
      <c r="F228" s="147">
        <v>21772</v>
      </c>
      <c r="G228" s="284">
        <v>19577</v>
      </c>
      <c r="H228" s="285">
        <v>2195</v>
      </c>
      <c r="I228" s="104">
        <v>46.863</v>
      </c>
      <c r="J228" s="104">
        <v>33.380000000000003</v>
      </c>
      <c r="K228" s="147">
        <v>13945</v>
      </c>
      <c r="L228" s="284">
        <v>12550</v>
      </c>
      <c r="M228" s="285">
        <v>1395</v>
      </c>
      <c r="N228" s="306">
        <v>1.5612764431695949</v>
      </c>
      <c r="O228" s="310">
        <v>1.5599203187250996</v>
      </c>
      <c r="P228" s="412">
        <v>1.5734767025089607</v>
      </c>
      <c r="Q228" s="84"/>
      <c r="R228" s="84"/>
      <c r="S228" s="84"/>
      <c r="T228" s="84"/>
      <c r="U228" s="84"/>
      <c r="V228" s="84"/>
      <c r="W228" s="84"/>
      <c r="X228" s="84"/>
      <c r="Y228" s="84"/>
      <c r="Z228" s="84"/>
      <c r="AA228" s="84"/>
      <c r="AB228" s="84"/>
      <c r="AC228" s="84"/>
      <c r="AD228" s="84"/>
      <c r="AE228" s="84"/>
      <c r="AF228" s="84"/>
      <c r="AG228" s="84"/>
      <c r="AH228" s="84"/>
      <c r="AI228" s="84"/>
      <c r="AJ228" s="84"/>
    </row>
    <row r="229" spans="1:36" ht="12.75" customHeight="1" x14ac:dyDescent="0.2">
      <c r="A229" s="442">
        <f>A217+1</f>
        <v>2025.04</v>
      </c>
      <c r="B229" s="146">
        <v>19</v>
      </c>
      <c r="C229" s="147">
        <v>25410</v>
      </c>
      <c r="D229" s="147">
        <v>10908</v>
      </c>
      <c r="E229" s="147">
        <v>63420</v>
      </c>
      <c r="F229" s="147">
        <v>18490</v>
      </c>
      <c r="G229" s="284">
        <v>17185</v>
      </c>
      <c r="H229" s="285">
        <v>1305</v>
      </c>
      <c r="I229" s="104">
        <v>42.928000000000004</v>
      </c>
      <c r="J229" s="104">
        <v>29.155000000000001</v>
      </c>
      <c r="K229" s="147">
        <v>11454</v>
      </c>
      <c r="L229" s="284">
        <v>10678</v>
      </c>
      <c r="M229" s="285">
        <v>776</v>
      </c>
      <c r="N229" s="306">
        <v>1.6142832198358652</v>
      </c>
      <c r="O229" s="310">
        <v>1.6093837797340327</v>
      </c>
      <c r="P229" s="412">
        <v>1.6817010309278351</v>
      </c>
      <c r="Q229" s="84"/>
      <c r="R229" s="84"/>
      <c r="S229" s="84"/>
      <c r="T229" s="84"/>
      <c r="U229" s="84"/>
      <c r="V229" s="84"/>
      <c r="W229" s="84"/>
      <c r="X229" s="84"/>
      <c r="Y229" s="84"/>
      <c r="Z229" s="84"/>
      <c r="AA229" s="84"/>
      <c r="AB229" s="84"/>
      <c r="AC229" s="84"/>
      <c r="AD229" s="84"/>
      <c r="AE229" s="84"/>
      <c r="AF229" s="84"/>
      <c r="AG229" s="84"/>
      <c r="AH229" s="84"/>
      <c r="AI229" s="84"/>
      <c r="AJ229" s="84"/>
    </row>
    <row r="230" spans="1:36" ht="12.75" customHeight="1" x14ac:dyDescent="0.2">
      <c r="A230" s="442">
        <v>2025.05</v>
      </c>
      <c r="B230" s="146">
        <v>19</v>
      </c>
      <c r="C230" s="147">
        <v>26381</v>
      </c>
      <c r="D230" s="147">
        <v>12320</v>
      </c>
      <c r="E230" s="147">
        <v>65255</v>
      </c>
      <c r="F230" s="147">
        <v>21033</v>
      </c>
      <c r="G230" s="284">
        <v>19335</v>
      </c>
      <c r="H230" s="285">
        <v>1698</v>
      </c>
      <c r="I230" s="104">
        <v>46.7</v>
      </c>
      <c r="J230" s="104">
        <v>32.231999999999999</v>
      </c>
      <c r="K230" s="147">
        <v>14019</v>
      </c>
      <c r="L230" s="284">
        <v>13057</v>
      </c>
      <c r="M230" s="285">
        <v>962</v>
      </c>
      <c r="N230" s="306">
        <v>1.5003209929381554</v>
      </c>
      <c r="O230" s="310">
        <v>1.4808148885655203</v>
      </c>
      <c r="P230" s="412">
        <v>1.7650727650727651</v>
      </c>
      <c r="Q230" s="84"/>
      <c r="R230" s="84"/>
      <c r="S230" s="84"/>
      <c r="T230" s="84"/>
      <c r="U230" s="84"/>
      <c r="V230" s="84"/>
      <c r="W230" s="84"/>
      <c r="X230" s="84"/>
      <c r="Y230" s="84"/>
      <c r="Z230" s="84"/>
      <c r="AA230" s="84"/>
      <c r="AB230" s="84"/>
      <c r="AC230" s="84"/>
      <c r="AD230" s="84"/>
      <c r="AE230" s="84"/>
      <c r="AF230" s="84"/>
      <c r="AG230" s="84"/>
      <c r="AH230" s="84"/>
      <c r="AI230" s="84"/>
      <c r="AJ230" s="84"/>
    </row>
    <row r="231" spans="1:36" ht="12.75" customHeight="1" x14ac:dyDescent="0.2">
      <c r="A231" s="442">
        <v>2025.06</v>
      </c>
      <c r="B231" s="146">
        <v>19</v>
      </c>
      <c r="C231" s="147">
        <v>26400</v>
      </c>
      <c r="D231" s="147">
        <v>10678</v>
      </c>
      <c r="E231" s="147">
        <v>64680</v>
      </c>
      <c r="F231" s="147">
        <v>17503</v>
      </c>
      <c r="G231" s="284">
        <v>15749</v>
      </c>
      <c r="H231" s="285">
        <v>1754</v>
      </c>
      <c r="I231" s="104">
        <v>40.447000000000003</v>
      </c>
      <c r="J231" s="104">
        <v>27.061</v>
      </c>
      <c r="K231" s="147">
        <v>11198</v>
      </c>
      <c r="L231" s="284">
        <v>10248</v>
      </c>
      <c r="M231" s="285">
        <v>950</v>
      </c>
      <c r="N231" s="306">
        <v>1.5630469726736917</v>
      </c>
      <c r="O231" s="310">
        <v>1.5367876658860264</v>
      </c>
      <c r="P231" s="412">
        <v>1.8463157894736841</v>
      </c>
      <c r="Q231" s="84"/>
      <c r="R231" s="84"/>
      <c r="S231" s="84"/>
      <c r="T231" s="84"/>
      <c r="U231" s="84"/>
      <c r="V231" s="84"/>
      <c r="W231" s="84"/>
      <c r="X231" s="84"/>
      <c r="Y231" s="84"/>
      <c r="Z231" s="84"/>
      <c r="AA231" s="84"/>
      <c r="AB231" s="84"/>
      <c r="AC231" s="84"/>
      <c r="AD231" s="84"/>
      <c r="AE231" s="84"/>
      <c r="AF231" s="84"/>
      <c r="AG231" s="84"/>
      <c r="AH231" s="84"/>
      <c r="AI231" s="84"/>
      <c r="AJ231" s="84"/>
    </row>
    <row r="232" spans="1:36" ht="12.75" customHeight="1" x14ac:dyDescent="0.2">
      <c r="A232" s="442">
        <v>2025.07</v>
      </c>
      <c r="B232" s="146">
        <v>19</v>
      </c>
      <c r="C232" s="147">
        <v>27311</v>
      </c>
      <c r="D232" s="147">
        <v>12892</v>
      </c>
      <c r="E232" s="147">
        <v>67363</v>
      </c>
      <c r="F232" s="147">
        <v>21396</v>
      </c>
      <c r="G232" s="284">
        <v>19193</v>
      </c>
      <c r="H232" s="285">
        <v>2203</v>
      </c>
      <c r="I232" s="104">
        <v>47.204000000000001</v>
      </c>
      <c r="J232" s="104">
        <v>31.762</v>
      </c>
      <c r="K232" s="147">
        <v>13572</v>
      </c>
      <c r="L232" s="284">
        <v>12401</v>
      </c>
      <c r="M232" s="285">
        <v>1171</v>
      </c>
      <c r="N232" s="306">
        <v>1.5764809902740937</v>
      </c>
      <c r="O232" s="310">
        <v>1.5476977663091687</v>
      </c>
      <c r="P232" s="412">
        <v>1.8812980358667806</v>
      </c>
      <c r="Q232" s="84"/>
      <c r="R232" s="84"/>
      <c r="S232" s="84"/>
      <c r="T232" s="84"/>
      <c r="U232" s="84"/>
      <c r="V232" s="84"/>
      <c r="W232" s="84"/>
      <c r="X232" s="84"/>
      <c r="Y232" s="84"/>
      <c r="Z232" s="84"/>
      <c r="AA232" s="84"/>
      <c r="AB232" s="84"/>
      <c r="AC232" s="84"/>
      <c r="AD232" s="84"/>
      <c r="AE232" s="84"/>
      <c r="AF232" s="84"/>
      <c r="AG232" s="84"/>
      <c r="AH232" s="84"/>
      <c r="AI232" s="84"/>
      <c r="AJ232" s="84"/>
    </row>
    <row r="233" spans="1:36" ht="12.75" customHeight="1" x14ac:dyDescent="0.2">
      <c r="A233" s="442">
        <v>2025.08</v>
      </c>
      <c r="B233" s="146">
        <v>19</v>
      </c>
      <c r="C233" s="147">
        <v>27311</v>
      </c>
      <c r="D233" s="147">
        <v>12507</v>
      </c>
      <c r="E233" s="147">
        <v>67363</v>
      </c>
      <c r="F233" s="147">
        <v>19852</v>
      </c>
      <c r="G233" s="284">
        <v>17547</v>
      </c>
      <c r="H233" s="285">
        <v>2305</v>
      </c>
      <c r="I233" s="104">
        <v>45.795000000000002</v>
      </c>
      <c r="J233" s="104">
        <v>29.47</v>
      </c>
      <c r="K233" s="147">
        <v>12234</v>
      </c>
      <c r="L233" s="284">
        <v>11279</v>
      </c>
      <c r="M233" s="285">
        <v>955</v>
      </c>
      <c r="N233" s="306">
        <v>1.6226908615334315</v>
      </c>
      <c r="O233" s="310">
        <v>1.5557230250908769</v>
      </c>
      <c r="P233" s="412">
        <v>2.413612565445026</v>
      </c>
      <c r="Q233" s="84"/>
      <c r="R233" s="84"/>
      <c r="S233" s="84"/>
      <c r="T233" s="84"/>
      <c r="U233" s="84"/>
      <c r="V233" s="84"/>
      <c r="W233" s="84"/>
      <c r="X233" s="84"/>
      <c r="Y233" s="84"/>
      <c r="Z233" s="84"/>
      <c r="AA233" s="84"/>
      <c r="AB233" s="84"/>
      <c r="AC233" s="84"/>
      <c r="AD233" s="84"/>
      <c r="AE233" s="84"/>
      <c r="AF233" s="84"/>
      <c r="AG233" s="84"/>
      <c r="AH233" s="84"/>
      <c r="AI233" s="84"/>
      <c r="AJ233" s="84"/>
    </row>
    <row r="234" spans="1:36" ht="12.75" customHeight="1" x14ac:dyDescent="0.2">
      <c r="A234" s="442">
        <v>2025.09</v>
      </c>
      <c r="B234" s="146">
        <v>19</v>
      </c>
      <c r="C234" s="147">
        <v>26220</v>
      </c>
      <c r="D234" s="147">
        <v>12800</v>
      </c>
      <c r="E234" s="147">
        <v>65160</v>
      </c>
      <c r="F234" s="147">
        <v>19420</v>
      </c>
      <c r="G234" s="284">
        <v>17373</v>
      </c>
      <c r="H234" s="285">
        <v>2047</v>
      </c>
      <c r="I234" s="104">
        <v>48.818000000000005</v>
      </c>
      <c r="J234" s="104">
        <v>29.804000000000002</v>
      </c>
      <c r="K234" s="147">
        <v>12524</v>
      </c>
      <c r="L234" s="284">
        <v>11427</v>
      </c>
      <c r="M234" s="285">
        <v>1097</v>
      </c>
      <c r="N234" s="306">
        <v>1.5506228042159054</v>
      </c>
      <c r="O234" s="310">
        <v>1.520346547650302</v>
      </c>
      <c r="P234" s="412">
        <v>1.8659981768459435</v>
      </c>
      <c r="Q234" s="84"/>
      <c r="R234" s="84"/>
      <c r="S234" s="84"/>
      <c r="T234" s="84"/>
      <c r="U234" s="84"/>
      <c r="V234" s="84"/>
      <c r="W234" s="84"/>
      <c r="X234" s="84"/>
      <c r="Y234" s="84"/>
      <c r="Z234" s="84"/>
      <c r="AA234" s="84"/>
      <c r="AB234" s="84"/>
      <c r="AC234" s="84"/>
      <c r="AD234" s="84"/>
      <c r="AE234" s="84"/>
      <c r="AF234" s="84"/>
      <c r="AG234" s="84"/>
      <c r="AH234" s="84"/>
      <c r="AI234" s="84"/>
      <c r="AJ234" s="84"/>
    </row>
    <row r="235" spans="1:36" ht="12.75" customHeight="1" x14ac:dyDescent="0.2">
      <c r="A235" s="442">
        <v>2025.1</v>
      </c>
      <c r="B235" s="146">
        <v>19</v>
      </c>
      <c r="C235" s="147">
        <v>27032</v>
      </c>
      <c r="D235" s="147">
        <v>14001</v>
      </c>
      <c r="E235" s="147">
        <v>67022</v>
      </c>
      <c r="F235" s="147">
        <v>23125</v>
      </c>
      <c r="G235" s="284">
        <v>20715</v>
      </c>
      <c r="H235" s="285">
        <v>2410</v>
      </c>
      <c r="I235" s="104">
        <v>51.794000000000004</v>
      </c>
      <c r="J235" s="104">
        <v>29.804000000000002</v>
      </c>
      <c r="K235" s="147">
        <v>14480</v>
      </c>
      <c r="L235" s="284">
        <v>13256</v>
      </c>
      <c r="M235" s="285">
        <v>1224</v>
      </c>
      <c r="N235" s="306">
        <v>1.5970303867403315</v>
      </c>
      <c r="O235" s="310">
        <v>1.5626885938442969</v>
      </c>
      <c r="P235" s="412">
        <v>1.9689542483660132</v>
      </c>
      <c r="Q235" s="84"/>
      <c r="R235" s="84"/>
      <c r="S235" s="84"/>
      <c r="T235" s="84"/>
      <c r="U235" s="84"/>
      <c r="V235" s="84"/>
      <c r="W235" s="84"/>
      <c r="X235" s="84"/>
      <c r="Y235" s="84"/>
      <c r="Z235" s="84"/>
      <c r="AA235" s="84"/>
      <c r="AB235" s="84"/>
      <c r="AC235" s="84"/>
      <c r="AD235" s="84"/>
      <c r="AE235" s="84"/>
      <c r="AF235" s="84"/>
      <c r="AG235" s="84"/>
      <c r="AH235" s="84"/>
      <c r="AI235" s="84"/>
      <c r="AJ235" s="84"/>
    </row>
    <row r="236" spans="1:36" ht="12.75" customHeight="1" x14ac:dyDescent="0.2">
      <c r="A236" s="442">
        <v>2025.11</v>
      </c>
      <c r="B236" s="146">
        <v>19</v>
      </c>
      <c r="C236" s="147">
        <v>26070</v>
      </c>
      <c r="D236" s="147">
        <v>11950</v>
      </c>
      <c r="E236" s="147">
        <v>65040</v>
      </c>
      <c r="F236" s="147">
        <v>19969</v>
      </c>
      <c r="G236" s="284">
        <v>17701</v>
      </c>
      <c r="H236" s="285">
        <v>2268</v>
      </c>
      <c r="I236" s="104">
        <v>45.838000000000001</v>
      </c>
      <c r="J236" s="104">
        <v>29.804000000000002</v>
      </c>
      <c r="K236" s="147">
        <v>12657</v>
      </c>
      <c r="L236" s="284">
        <v>11533</v>
      </c>
      <c r="M236" s="285">
        <v>1124</v>
      </c>
      <c r="N236" s="306">
        <v>1.5777040372916173</v>
      </c>
      <c r="O236" s="310">
        <v>1.5348131448885807</v>
      </c>
      <c r="P236" s="412">
        <v>2.0177935943060499</v>
      </c>
      <c r="Q236" s="84"/>
      <c r="R236" s="84"/>
      <c r="S236" s="84"/>
      <c r="T236" s="84"/>
      <c r="U236" s="84"/>
      <c r="V236" s="84"/>
      <c r="W236" s="84"/>
      <c r="X236" s="84"/>
      <c r="Y236" s="84"/>
      <c r="Z236" s="84"/>
      <c r="AA236" s="84"/>
      <c r="AB236" s="84"/>
      <c r="AC236" s="84"/>
      <c r="AD236" s="84"/>
      <c r="AE236" s="84"/>
      <c r="AF236" s="84"/>
      <c r="AG236" s="84"/>
      <c r="AH236" s="84"/>
      <c r="AI236" s="84"/>
      <c r="AJ236" s="84"/>
    </row>
    <row r="237" spans="1:36" ht="12.75" customHeight="1" x14ac:dyDescent="0.2">
      <c r="A237" s="442">
        <v>2025.12</v>
      </c>
      <c r="B237" s="146" t="e">
        <v>#N/A</v>
      </c>
      <c r="C237" s="147" t="e">
        <v>#N/A</v>
      </c>
      <c r="D237" s="147" t="e">
        <v>#N/A</v>
      </c>
      <c r="E237" s="147" t="e">
        <v>#N/A</v>
      </c>
      <c r="F237" s="147" t="e">
        <v>#N/A</v>
      </c>
      <c r="G237" s="286" t="e">
        <v>#N/A</v>
      </c>
      <c r="H237" s="287" t="e">
        <v>#N/A</v>
      </c>
      <c r="I237" s="104" t="e">
        <v>#N/A</v>
      </c>
      <c r="J237" s="104" t="e">
        <v>#N/A</v>
      </c>
      <c r="K237" s="149" t="e">
        <v>#N/A</v>
      </c>
      <c r="L237" s="286" t="e">
        <v>#N/A</v>
      </c>
      <c r="M237" s="287" t="e">
        <v>#N/A</v>
      </c>
      <c r="N237" s="306" t="e">
        <v>#N/A</v>
      </c>
      <c r="O237" s="291" t="e">
        <v>#N/A</v>
      </c>
      <c r="P237" s="1058" t="e">
        <v>#N/A</v>
      </c>
      <c r="Q237" s="84"/>
      <c r="R237" s="84"/>
      <c r="S237" s="84"/>
      <c r="T237" s="84"/>
      <c r="U237" s="84"/>
      <c r="V237" s="84"/>
      <c r="W237" s="84"/>
      <c r="X237" s="84"/>
      <c r="Y237" s="84"/>
      <c r="Z237" s="84"/>
      <c r="AA237" s="84"/>
      <c r="AB237" s="84"/>
      <c r="AC237" s="84"/>
      <c r="AD237" s="84"/>
      <c r="AE237" s="84"/>
      <c r="AF237" s="84"/>
      <c r="AG237" s="84"/>
      <c r="AH237" s="84"/>
      <c r="AI237" s="84"/>
      <c r="AJ237" s="84"/>
    </row>
    <row r="238" spans="1:36" ht="12.75" customHeight="1" x14ac:dyDescent="0.2">
      <c r="A238" s="442">
        <v>2026.01</v>
      </c>
      <c r="B238" s="146" t="e">
        <v>#N/A</v>
      </c>
      <c r="C238" s="147" t="e">
        <v>#N/A</v>
      </c>
      <c r="D238" s="147" t="e">
        <v>#N/A</v>
      </c>
      <c r="E238" s="147" t="e">
        <v>#N/A</v>
      </c>
      <c r="F238" s="147" t="e">
        <v>#N/A</v>
      </c>
      <c r="G238" s="286" t="e">
        <v>#N/A</v>
      </c>
      <c r="H238" s="287" t="e">
        <v>#N/A</v>
      </c>
      <c r="I238" s="104" t="e">
        <v>#N/A</v>
      </c>
      <c r="J238" s="104" t="e">
        <v>#N/A</v>
      </c>
      <c r="K238" s="149" t="e">
        <v>#N/A</v>
      </c>
      <c r="L238" s="286" t="e">
        <v>#N/A</v>
      </c>
      <c r="M238" s="287" t="e">
        <v>#N/A</v>
      </c>
      <c r="N238" s="306" t="e">
        <v>#N/A</v>
      </c>
      <c r="O238" s="291" t="e">
        <v>#N/A</v>
      </c>
      <c r="P238" s="1058" t="e">
        <v>#N/A</v>
      </c>
      <c r="Q238" s="84"/>
      <c r="R238" s="84"/>
      <c r="S238" s="84"/>
      <c r="T238" s="84"/>
      <c r="U238" s="84"/>
      <c r="V238" s="84"/>
      <c r="W238" s="84"/>
      <c r="X238" s="84"/>
      <c r="Y238" s="84"/>
      <c r="Z238" s="84"/>
      <c r="AA238" s="84"/>
      <c r="AB238" s="84"/>
      <c r="AC238" s="84"/>
      <c r="AD238" s="84"/>
      <c r="AE238" s="84"/>
      <c r="AF238" s="84"/>
      <c r="AG238" s="84"/>
      <c r="AH238" s="84"/>
      <c r="AI238" s="84"/>
      <c r="AJ238" s="84"/>
    </row>
    <row r="239" spans="1:36" ht="12.75" customHeight="1" x14ac:dyDescent="0.2">
      <c r="A239" s="442">
        <v>2026.02</v>
      </c>
      <c r="B239" s="146" t="e">
        <v>#N/A</v>
      </c>
      <c r="C239" s="147" t="e">
        <v>#N/A</v>
      </c>
      <c r="D239" s="147" t="e">
        <v>#N/A</v>
      </c>
      <c r="E239" s="147" t="e">
        <v>#N/A</v>
      </c>
      <c r="F239" s="147" t="e">
        <v>#N/A</v>
      </c>
      <c r="G239" s="286" t="e">
        <v>#N/A</v>
      </c>
      <c r="H239" s="287" t="e">
        <v>#N/A</v>
      </c>
      <c r="I239" s="104" t="e">
        <v>#N/A</v>
      </c>
      <c r="J239" s="104" t="e">
        <v>#N/A</v>
      </c>
      <c r="K239" s="149" t="e">
        <v>#N/A</v>
      </c>
      <c r="L239" s="286" t="e">
        <v>#N/A</v>
      </c>
      <c r="M239" s="287" t="e">
        <v>#N/A</v>
      </c>
      <c r="N239" s="306" t="e">
        <v>#N/A</v>
      </c>
      <c r="O239" s="291" t="e">
        <v>#N/A</v>
      </c>
      <c r="P239" s="1058" t="e">
        <v>#N/A</v>
      </c>
      <c r="Q239" s="84"/>
      <c r="R239" s="84"/>
      <c r="S239" s="84"/>
      <c r="T239" s="84"/>
      <c r="U239" s="84"/>
      <c r="V239" s="84"/>
      <c r="W239" s="84"/>
      <c r="X239" s="84"/>
      <c r="Y239" s="84"/>
      <c r="Z239" s="84"/>
      <c r="AA239" s="84"/>
      <c r="AB239" s="84"/>
      <c r="AC239" s="84"/>
      <c r="AD239" s="84"/>
      <c r="AE239" s="84"/>
      <c r="AF239" s="84"/>
      <c r="AG239" s="84"/>
      <c r="AH239" s="84"/>
      <c r="AI239" s="84"/>
      <c r="AJ239" s="84"/>
    </row>
    <row r="240" spans="1:36" ht="12.75" customHeight="1" x14ac:dyDescent="0.2">
      <c r="A240" s="442">
        <v>2026.03</v>
      </c>
      <c r="B240" s="146" t="e">
        <v>#N/A</v>
      </c>
      <c r="C240" s="147" t="e">
        <v>#N/A</v>
      </c>
      <c r="D240" s="147" t="e">
        <v>#N/A</v>
      </c>
      <c r="E240" s="147" t="e">
        <v>#N/A</v>
      </c>
      <c r="F240" s="147" t="e">
        <v>#N/A</v>
      </c>
      <c r="G240" s="286" t="e">
        <v>#N/A</v>
      </c>
      <c r="H240" s="287" t="e">
        <v>#N/A</v>
      </c>
      <c r="I240" s="104" t="e">
        <v>#N/A</v>
      </c>
      <c r="J240" s="104" t="e">
        <v>#N/A</v>
      </c>
      <c r="K240" s="149" t="e">
        <v>#N/A</v>
      </c>
      <c r="L240" s="286" t="e">
        <v>#N/A</v>
      </c>
      <c r="M240" s="287" t="e">
        <v>#N/A</v>
      </c>
      <c r="N240" s="306" t="e">
        <v>#N/A</v>
      </c>
      <c r="O240" s="291" t="e">
        <v>#N/A</v>
      </c>
      <c r="P240" s="1058" t="e">
        <v>#N/A</v>
      </c>
      <c r="Q240" s="84"/>
      <c r="R240" s="84"/>
      <c r="S240" s="84"/>
      <c r="T240" s="84"/>
      <c r="U240" s="84"/>
      <c r="V240" s="84"/>
      <c r="W240" s="84"/>
      <c r="X240" s="84"/>
      <c r="Y240" s="84"/>
      <c r="Z240" s="84"/>
      <c r="AA240" s="84"/>
      <c r="AB240" s="84"/>
      <c r="AC240" s="84"/>
      <c r="AD240" s="84"/>
      <c r="AE240" s="84"/>
      <c r="AF240" s="84"/>
      <c r="AG240" s="84"/>
      <c r="AH240" s="84"/>
      <c r="AI240" s="84"/>
      <c r="AJ240" s="84"/>
    </row>
    <row r="241" spans="1:36" ht="12.75" customHeight="1" x14ac:dyDescent="0.2">
      <c r="A241" s="442">
        <v>2026.04</v>
      </c>
      <c r="B241" s="146" t="e">
        <v>#N/A</v>
      </c>
      <c r="C241" s="147" t="e">
        <v>#N/A</v>
      </c>
      <c r="D241" s="147" t="e">
        <v>#N/A</v>
      </c>
      <c r="E241" s="147" t="e">
        <v>#N/A</v>
      </c>
      <c r="F241" s="147" t="e">
        <v>#N/A</v>
      </c>
      <c r="G241" s="286" t="e">
        <v>#N/A</v>
      </c>
      <c r="H241" s="287" t="e">
        <v>#N/A</v>
      </c>
      <c r="I241" s="104" t="e">
        <v>#N/A</v>
      </c>
      <c r="J241" s="104" t="e">
        <v>#N/A</v>
      </c>
      <c r="K241" s="149" t="e">
        <v>#N/A</v>
      </c>
      <c r="L241" s="286" t="e">
        <v>#N/A</v>
      </c>
      <c r="M241" s="287" t="e">
        <v>#N/A</v>
      </c>
      <c r="N241" s="306" t="e">
        <v>#N/A</v>
      </c>
      <c r="O241" s="291" t="e">
        <v>#N/A</v>
      </c>
      <c r="P241" s="1058" t="e">
        <v>#N/A</v>
      </c>
      <c r="Q241" s="84"/>
      <c r="R241" s="84"/>
      <c r="S241" s="84"/>
      <c r="T241" s="84"/>
      <c r="U241" s="84"/>
      <c r="V241" s="84"/>
      <c r="W241" s="84"/>
      <c r="X241" s="84"/>
      <c r="Y241" s="84"/>
      <c r="Z241" s="84"/>
      <c r="AA241" s="84"/>
      <c r="AB241" s="84"/>
      <c r="AC241" s="84"/>
      <c r="AD241" s="84"/>
      <c r="AE241" s="84"/>
      <c r="AF241" s="84"/>
      <c r="AG241" s="84"/>
      <c r="AH241" s="84"/>
      <c r="AI241" s="84"/>
      <c r="AJ241" s="84"/>
    </row>
    <row r="242" spans="1:36" ht="12.75" customHeight="1" x14ac:dyDescent="0.2">
      <c r="A242" s="442">
        <v>2026.05</v>
      </c>
      <c r="B242" s="146" t="e">
        <v>#N/A</v>
      </c>
      <c r="C242" s="147" t="e">
        <v>#N/A</v>
      </c>
      <c r="D242" s="147" t="e">
        <v>#N/A</v>
      </c>
      <c r="E242" s="147" t="e">
        <v>#N/A</v>
      </c>
      <c r="F242" s="147" t="e">
        <v>#N/A</v>
      </c>
      <c r="G242" s="286" t="e">
        <v>#N/A</v>
      </c>
      <c r="H242" s="287" t="e">
        <v>#N/A</v>
      </c>
      <c r="I242" s="104" t="e">
        <v>#N/A</v>
      </c>
      <c r="J242" s="104" t="e">
        <v>#N/A</v>
      </c>
      <c r="K242" s="149" t="e">
        <v>#N/A</v>
      </c>
      <c r="L242" s="286" t="e">
        <v>#N/A</v>
      </c>
      <c r="M242" s="287" t="e">
        <v>#N/A</v>
      </c>
      <c r="N242" s="306" t="e">
        <v>#N/A</v>
      </c>
      <c r="O242" s="291" t="e">
        <v>#N/A</v>
      </c>
      <c r="P242" s="1058" t="e">
        <v>#N/A</v>
      </c>
      <c r="Q242" s="84"/>
      <c r="R242" s="84"/>
      <c r="S242" s="84"/>
      <c r="T242" s="84"/>
      <c r="U242" s="84"/>
      <c r="V242" s="84"/>
      <c r="W242" s="84"/>
      <c r="X242" s="84"/>
      <c r="Y242" s="84"/>
      <c r="Z242" s="84"/>
      <c r="AA242" s="84"/>
      <c r="AB242" s="84"/>
      <c r="AC242" s="84"/>
      <c r="AD242" s="84"/>
      <c r="AE242" s="84"/>
      <c r="AF242" s="84"/>
      <c r="AG242" s="84"/>
      <c r="AH242" s="84"/>
      <c r="AI242" s="84"/>
      <c r="AJ242" s="84"/>
    </row>
    <row r="243" spans="1:36" ht="12.75" customHeight="1" x14ac:dyDescent="0.2">
      <c r="A243" s="442">
        <v>2026.06</v>
      </c>
      <c r="B243" s="146" t="e">
        <v>#N/A</v>
      </c>
      <c r="C243" s="147" t="e">
        <v>#N/A</v>
      </c>
      <c r="D243" s="147" t="e">
        <v>#N/A</v>
      </c>
      <c r="E243" s="147" t="e">
        <v>#N/A</v>
      </c>
      <c r="F243" s="147" t="e">
        <v>#N/A</v>
      </c>
      <c r="G243" s="286" t="e">
        <v>#N/A</v>
      </c>
      <c r="H243" s="287" t="e">
        <v>#N/A</v>
      </c>
      <c r="I243" s="104" t="e">
        <v>#N/A</v>
      </c>
      <c r="J243" s="104" t="e">
        <v>#N/A</v>
      </c>
      <c r="K243" s="149" t="e">
        <v>#N/A</v>
      </c>
      <c r="L243" s="286" t="e">
        <v>#N/A</v>
      </c>
      <c r="M243" s="287" t="e">
        <v>#N/A</v>
      </c>
      <c r="N243" s="306" t="e">
        <v>#N/A</v>
      </c>
      <c r="O243" s="291" t="e">
        <v>#N/A</v>
      </c>
      <c r="P243" s="1058" t="e">
        <v>#N/A</v>
      </c>
      <c r="Q243" s="84"/>
      <c r="R243" s="84"/>
      <c r="S243" s="84"/>
      <c r="T243" s="84"/>
      <c r="U243" s="84"/>
      <c r="V243" s="84"/>
      <c r="W243" s="84"/>
      <c r="X243" s="84"/>
      <c r="Y243" s="84"/>
      <c r="Z243" s="84"/>
      <c r="AA243" s="84"/>
      <c r="AB243" s="84"/>
      <c r="AC243" s="84"/>
      <c r="AD243" s="84"/>
      <c r="AE243" s="84"/>
      <c r="AF243" s="84"/>
      <c r="AG243" s="84"/>
      <c r="AH243" s="84"/>
      <c r="AI243" s="84"/>
      <c r="AJ243" s="84"/>
    </row>
    <row r="244" spans="1:36" ht="12.75" customHeight="1" x14ac:dyDescent="0.2">
      <c r="A244" s="442">
        <v>2026.07</v>
      </c>
      <c r="B244" s="146" t="e">
        <v>#N/A</v>
      </c>
      <c r="C244" s="147" t="e">
        <v>#N/A</v>
      </c>
      <c r="D244" s="147" t="e">
        <v>#N/A</v>
      </c>
      <c r="E244" s="147" t="e">
        <v>#N/A</v>
      </c>
      <c r="F244" s="147" t="e">
        <v>#N/A</v>
      </c>
      <c r="G244" s="286" t="e">
        <v>#N/A</v>
      </c>
      <c r="H244" s="287" t="e">
        <v>#N/A</v>
      </c>
      <c r="I244" s="104" t="e">
        <v>#N/A</v>
      </c>
      <c r="J244" s="104" t="e">
        <v>#N/A</v>
      </c>
      <c r="K244" s="149" t="e">
        <v>#N/A</v>
      </c>
      <c r="L244" s="286" t="e">
        <v>#N/A</v>
      </c>
      <c r="M244" s="287" t="e">
        <v>#N/A</v>
      </c>
      <c r="N244" s="306" t="e">
        <v>#N/A</v>
      </c>
      <c r="O244" s="291" t="e">
        <v>#N/A</v>
      </c>
      <c r="P244" s="1058" t="e">
        <v>#N/A</v>
      </c>
      <c r="Q244" s="84"/>
      <c r="R244" s="84"/>
      <c r="S244" s="84"/>
      <c r="T244" s="84"/>
      <c r="U244" s="84"/>
      <c r="V244" s="84"/>
      <c r="W244" s="84"/>
      <c r="X244" s="84"/>
      <c r="Y244" s="84"/>
      <c r="Z244" s="84"/>
      <c r="AA244" s="84"/>
      <c r="AB244" s="84"/>
      <c r="AC244" s="84"/>
      <c r="AD244" s="84"/>
      <c r="AE244" s="84"/>
      <c r="AF244" s="84"/>
      <c r="AG244" s="84"/>
      <c r="AH244" s="84"/>
      <c r="AI244" s="84"/>
      <c r="AJ244" s="84"/>
    </row>
    <row r="245" spans="1:36" ht="12.75" customHeight="1" x14ac:dyDescent="0.2">
      <c r="A245" s="442">
        <v>2026.08</v>
      </c>
      <c r="B245" s="146" t="e">
        <v>#N/A</v>
      </c>
      <c r="C245" s="147" t="e">
        <v>#N/A</v>
      </c>
      <c r="D245" s="147" t="e">
        <v>#N/A</v>
      </c>
      <c r="E245" s="147" t="e">
        <v>#N/A</v>
      </c>
      <c r="F245" s="147" t="e">
        <v>#N/A</v>
      </c>
      <c r="G245" s="286" t="e">
        <v>#N/A</v>
      </c>
      <c r="H245" s="287" t="e">
        <v>#N/A</v>
      </c>
      <c r="I245" s="104" t="e">
        <v>#N/A</v>
      </c>
      <c r="J245" s="104" t="e">
        <v>#N/A</v>
      </c>
      <c r="K245" s="149" t="e">
        <v>#N/A</v>
      </c>
      <c r="L245" s="286" t="e">
        <v>#N/A</v>
      </c>
      <c r="M245" s="287" t="e">
        <v>#N/A</v>
      </c>
      <c r="N245" s="306" t="e">
        <v>#N/A</v>
      </c>
      <c r="O245" s="291" t="e">
        <v>#N/A</v>
      </c>
      <c r="P245" s="1058" t="e">
        <v>#N/A</v>
      </c>
      <c r="Q245" s="84"/>
      <c r="R245" s="84"/>
      <c r="S245" s="84"/>
      <c r="T245" s="84"/>
      <c r="U245" s="84"/>
      <c r="V245" s="84"/>
      <c r="W245" s="84"/>
      <c r="X245" s="84"/>
      <c r="Y245" s="84"/>
      <c r="Z245" s="84"/>
      <c r="AA245" s="84"/>
      <c r="AB245" s="84"/>
      <c r="AC245" s="84"/>
      <c r="AD245" s="84"/>
      <c r="AE245" s="84"/>
      <c r="AF245" s="84"/>
      <c r="AG245" s="84"/>
      <c r="AH245" s="84"/>
      <c r="AI245" s="84"/>
      <c r="AJ245" s="84"/>
    </row>
    <row r="246" spans="1:36" ht="12.75" customHeight="1" x14ac:dyDescent="0.2">
      <c r="A246" s="442">
        <v>2026.09</v>
      </c>
      <c r="B246" s="146" t="e">
        <v>#N/A</v>
      </c>
      <c r="C246" s="147" t="e">
        <v>#N/A</v>
      </c>
      <c r="D246" s="147" t="e">
        <v>#N/A</v>
      </c>
      <c r="E246" s="147" t="e">
        <v>#N/A</v>
      </c>
      <c r="F246" s="147" t="e">
        <v>#N/A</v>
      </c>
      <c r="G246" s="286" t="e">
        <v>#N/A</v>
      </c>
      <c r="H246" s="287" t="e">
        <v>#N/A</v>
      </c>
      <c r="I246" s="104" t="e">
        <v>#N/A</v>
      </c>
      <c r="J246" s="104" t="e">
        <v>#N/A</v>
      </c>
      <c r="K246" s="149" t="e">
        <v>#N/A</v>
      </c>
      <c r="L246" s="286" t="e">
        <v>#N/A</v>
      </c>
      <c r="M246" s="287" t="e">
        <v>#N/A</v>
      </c>
      <c r="N246" s="306" t="e">
        <v>#N/A</v>
      </c>
      <c r="O246" s="291" t="e">
        <v>#N/A</v>
      </c>
      <c r="P246" s="1058" t="e">
        <v>#N/A</v>
      </c>
      <c r="Q246" s="84"/>
      <c r="R246" s="84"/>
      <c r="S246" s="84"/>
      <c r="T246" s="84"/>
      <c r="U246" s="84"/>
      <c r="V246" s="84"/>
      <c r="W246" s="84"/>
      <c r="X246" s="84"/>
      <c r="Y246" s="84"/>
      <c r="Z246" s="84"/>
      <c r="AA246" s="84"/>
      <c r="AB246" s="84"/>
      <c r="AC246" s="84"/>
      <c r="AD246" s="84"/>
      <c r="AE246" s="84"/>
      <c r="AF246" s="84"/>
      <c r="AG246" s="84"/>
      <c r="AH246" s="84"/>
      <c r="AI246" s="84"/>
      <c r="AJ246" s="84"/>
    </row>
    <row r="247" spans="1:36" ht="12.75" customHeight="1" x14ac:dyDescent="0.2">
      <c r="A247" s="442">
        <v>2026.1</v>
      </c>
      <c r="B247" s="146" t="e">
        <v>#N/A</v>
      </c>
      <c r="C247" s="147" t="e">
        <v>#N/A</v>
      </c>
      <c r="D247" s="147" t="e">
        <v>#N/A</v>
      </c>
      <c r="E247" s="147" t="e">
        <v>#N/A</v>
      </c>
      <c r="F247" s="147" t="e">
        <v>#N/A</v>
      </c>
      <c r="G247" s="286" t="e">
        <v>#N/A</v>
      </c>
      <c r="H247" s="287" t="e">
        <v>#N/A</v>
      </c>
      <c r="I247" s="104" t="e">
        <v>#N/A</v>
      </c>
      <c r="J247" s="104" t="e">
        <v>#N/A</v>
      </c>
      <c r="K247" s="149" t="e">
        <v>#N/A</v>
      </c>
      <c r="L247" s="286" t="e">
        <v>#N/A</v>
      </c>
      <c r="M247" s="287" t="e">
        <v>#N/A</v>
      </c>
      <c r="N247" s="306" t="e">
        <v>#N/A</v>
      </c>
      <c r="O247" s="291" t="e">
        <v>#N/A</v>
      </c>
      <c r="P247" s="1058" t="e">
        <v>#N/A</v>
      </c>
      <c r="Q247" s="84"/>
      <c r="R247" s="84"/>
      <c r="S247" s="84"/>
      <c r="T247" s="84"/>
      <c r="U247" s="84"/>
      <c r="V247" s="84"/>
      <c r="W247" s="84"/>
      <c r="X247" s="84"/>
      <c r="Y247" s="84"/>
      <c r="Z247" s="84"/>
      <c r="AA247" s="84"/>
      <c r="AB247" s="84"/>
      <c r="AC247" s="84"/>
      <c r="AD247" s="84"/>
      <c r="AE247" s="84"/>
      <c r="AF247" s="84"/>
      <c r="AG247" s="84"/>
      <c r="AH247" s="84"/>
      <c r="AI247" s="84"/>
      <c r="AJ247" s="84"/>
    </row>
    <row r="248" spans="1:36" ht="12.75" customHeight="1" x14ac:dyDescent="0.2">
      <c r="A248" s="442">
        <v>2026.11</v>
      </c>
      <c r="B248" s="146" t="e">
        <v>#N/A</v>
      </c>
      <c r="C248" s="147" t="e">
        <v>#N/A</v>
      </c>
      <c r="D248" s="147" t="e">
        <v>#N/A</v>
      </c>
      <c r="E248" s="147" t="e">
        <v>#N/A</v>
      </c>
      <c r="F248" s="147" t="e">
        <v>#N/A</v>
      </c>
      <c r="G248" s="286" t="e">
        <v>#N/A</v>
      </c>
      <c r="H248" s="287" t="e">
        <v>#N/A</v>
      </c>
      <c r="I248" s="104" t="e">
        <v>#N/A</v>
      </c>
      <c r="J248" s="104" t="e">
        <v>#N/A</v>
      </c>
      <c r="K248" s="149" t="e">
        <v>#N/A</v>
      </c>
      <c r="L248" s="286" t="e">
        <v>#N/A</v>
      </c>
      <c r="M248" s="287" t="e">
        <v>#N/A</v>
      </c>
      <c r="N248" s="306" t="e">
        <v>#N/A</v>
      </c>
      <c r="O248" s="291" t="e">
        <v>#N/A</v>
      </c>
      <c r="P248" s="1058" t="e">
        <v>#N/A</v>
      </c>
      <c r="Q248" s="84"/>
      <c r="R248" s="84"/>
      <c r="S248" s="84"/>
      <c r="T248" s="84"/>
      <c r="U248" s="84"/>
      <c r="V248" s="84"/>
      <c r="W248" s="84"/>
      <c r="X248" s="84"/>
      <c r="Y248" s="84"/>
      <c r="Z248" s="84"/>
      <c r="AA248" s="84"/>
      <c r="AB248" s="84"/>
      <c r="AC248" s="84"/>
      <c r="AD248" s="84"/>
      <c r="AE248" s="84"/>
      <c r="AF248" s="84"/>
      <c r="AG248" s="84"/>
      <c r="AH248" s="84"/>
      <c r="AI248" s="84"/>
      <c r="AJ248" s="84"/>
    </row>
    <row r="249" spans="1:36" ht="12.75" customHeight="1" x14ac:dyDescent="0.2">
      <c r="A249" s="442">
        <v>2026.12</v>
      </c>
      <c r="B249" s="146" t="e">
        <v>#N/A</v>
      </c>
      <c r="C249" s="147" t="e">
        <v>#N/A</v>
      </c>
      <c r="D249" s="147" t="e">
        <v>#N/A</v>
      </c>
      <c r="E249" s="147" t="e">
        <v>#N/A</v>
      </c>
      <c r="F249" s="147" t="e">
        <v>#N/A</v>
      </c>
      <c r="G249" s="286" t="e">
        <v>#N/A</v>
      </c>
      <c r="H249" s="287" t="e">
        <v>#N/A</v>
      </c>
      <c r="I249" s="104" t="e">
        <v>#N/A</v>
      </c>
      <c r="J249" s="104" t="e">
        <v>#N/A</v>
      </c>
      <c r="K249" s="149" t="e">
        <v>#N/A</v>
      </c>
      <c r="L249" s="286" t="e">
        <v>#N/A</v>
      </c>
      <c r="M249" s="287" t="e">
        <v>#N/A</v>
      </c>
      <c r="N249" s="306" t="e">
        <v>#N/A</v>
      </c>
      <c r="O249" s="291" t="e">
        <v>#N/A</v>
      </c>
      <c r="P249" s="1058" t="e">
        <v>#N/A</v>
      </c>
      <c r="Q249" s="84"/>
      <c r="R249" s="84"/>
      <c r="S249" s="84"/>
      <c r="T249" s="84"/>
      <c r="U249" s="84"/>
      <c r="V249" s="84"/>
      <c r="W249" s="84"/>
      <c r="X249" s="84"/>
      <c r="Y249" s="84"/>
      <c r="Z249" s="84"/>
      <c r="AA249" s="84"/>
      <c r="AB249" s="84"/>
      <c r="AC249" s="84"/>
      <c r="AD249" s="84"/>
      <c r="AE249" s="84"/>
      <c r="AF249" s="84"/>
      <c r="AG249" s="84"/>
      <c r="AH249" s="84"/>
      <c r="AI249" s="84"/>
      <c r="AJ249" s="84"/>
    </row>
    <row r="250" spans="1:36" ht="12.75" customHeight="1" x14ac:dyDescent="0.2">
      <c r="A250" s="442">
        <v>2027.01</v>
      </c>
      <c r="B250" s="146" t="e">
        <v>#N/A</v>
      </c>
      <c r="C250" s="147" t="e">
        <v>#N/A</v>
      </c>
      <c r="D250" s="147" t="e">
        <v>#N/A</v>
      </c>
      <c r="E250" s="147" t="e">
        <v>#N/A</v>
      </c>
      <c r="F250" s="147" t="e">
        <v>#N/A</v>
      </c>
      <c r="G250" s="286" t="e">
        <v>#N/A</v>
      </c>
      <c r="H250" s="287" t="e">
        <v>#N/A</v>
      </c>
      <c r="I250" s="104" t="e">
        <v>#N/A</v>
      </c>
      <c r="J250" s="104" t="e">
        <v>#N/A</v>
      </c>
      <c r="K250" s="149" t="e">
        <v>#N/A</v>
      </c>
      <c r="L250" s="286" t="e">
        <v>#N/A</v>
      </c>
      <c r="M250" s="287" t="e">
        <v>#N/A</v>
      </c>
      <c r="N250" s="306" t="e">
        <v>#N/A</v>
      </c>
      <c r="O250" s="291" t="e">
        <v>#N/A</v>
      </c>
      <c r="P250" s="1058" t="e">
        <v>#N/A</v>
      </c>
      <c r="Q250" s="84"/>
      <c r="R250" s="84"/>
      <c r="S250" s="84"/>
      <c r="T250" s="84"/>
      <c r="U250" s="84"/>
      <c r="V250" s="84"/>
      <c r="W250" s="84"/>
      <c r="X250" s="84"/>
      <c r="Y250" s="84"/>
      <c r="Z250" s="84"/>
      <c r="AA250" s="84"/>
      <c r="AB250" s="84"/>
      <c r="AC250" s="84"/>
      <c r="AD250" s="84"/>
      <c r="AE250" s="84"/>
      <c r="AF250" s="84"/>
      <c r="AG250" s="84"/>
      <c r="AH250" s="84"/>
      <c r="AI250" s="84"/>
      <c r="AJ250" s="84"/>
    </row>
    <row r="251" spans="1:36" ht="12.75" customHeight="1" x14ac:dyDescent="0.2">
      <c r="A251" s="442">
        <v>2027.02</v>
      </c>
      <c r="B251" s="146" t="e">
        <v>#N/A</v>
      </c>
      <c r="C251" s="147" t="e">
        <v>#N/A</v>
      </c>
      <c r="D251" s="147" t="e">
        <v>#N/A</v>
      </c>
      <c r="E251" s="147" t="e">
        <v>#N/A</v>
      </c>
      <c r="F251" s="147" t="e">
        <v>#N/A</v>
      </c>
      <c r="G251" s="286" t="e">
        <v>#N/A</v>
      </c>
      <c r="H251" s="287" t="e">
        <v>#N/A</v>
      </c>
      <c r="I251" s="104" t="e">
        <v>#N/A</v>
      </c>
      <c r="J251" s="104" t="e">
        <v>#N/A</v>
      </c>
      <c r="K251" s="149" t="e">
        <v>#N/A</v>
      </c>
      <c r="L251" s="286" t="e">
        <v>#N/A</v>
      </c>
      <c r="M251" s="287" t="e">
        <v>#N/A</v>
      </c>
      <c r="N251" s="306" t="e">
        <v>#N/A</v>
      </c>
      <c r="O251" s="291" t="e">
        <v>#N/A</v>
      </c>
      <c r="P251" s="1058" t="e">
        <v>#N/A</v>
      </c>
      <c r="Q251" s="84"/>
      <c r="R251" s="84"/>
      <c r="S251" s="84"/>
      <c r="T251" s="84"/>
      <c r="U251" s="84"/>
      <c r="V251" s="84"/>
      <c r="W251" s="84"/>
      <c r="X251" s="84"/>
      <c r="Y251" s="84"/>
      <c r="Z251" s="84"/>
      <c r="AA251" s="84"/>
      <c r="AB251" s="84"/>
      <c r="AC251" s="84"/>
      <c r="AD251" s="84"/>
      <c r="AE251" s="84"/>
      <c r="AF251" s="84"/>
      <c r="AG251" s="84"/>
      <c r="AH251" s="84"/>
      <c r="AI251" s="84"/>
      <c r="AJ251" s="84"/>
    </row>
    <row r="252" spans="1:36" ht="12.75" customHeight="1" x14ac:dyDescent="0.2">
      <c r="A252" s="442">
        <v>2027.03</v>
      </c>
      <c r="B252" s="146" t="e">
        <v>#N/A</v>
      </c>
      <c r="C252" s="147" t="e">
        <v>#N/A</v>
      </c>
      <c r="D252" s="147" t="e">
        <v>#N/A</v>
      </c>
      <c r="E252" s="147" t="e">
        <v>#N/A</v>
      </c>
      <c r="F252" s="147" t="e">
        <v>#N/A</v>
      </c>
      <c r="G252" s="286" t="e">
        <v>#N/A</v>
      </c>
      <c r="H252" s="287" t="e">
        <v>#N/A</v>
      </c>
      <c r="I252" s="104" t="e">
        <v>#N/A</v>
      </c>
      <c r="J252" s="104" t="e">
        <v>#N/A</v>
      </c>
      <c r="K252" s="149" t="e">
        <v>#N/A</v>
      </c>
      <c r="L252" s="286" t="e">
        <v>#N/A</v>
      </c>
      <c r="M252" s="287" t="e">
        <v>#N/A</v>
      </c>
      <c r="N252" s="306" t="e">
        <v>#N/A</v>
      </c>
      <c r="O252" s="291" t="e">
        <v>#N/A</v>
      </c>
      <c r="P252" s="1058" t="e">
        <v>#N/A</v>
      </c>
      <c r="Q252" s="84"/>
      <c r="R252" s="84"/>
      <c r="S252" s="84"/>
      <c r="T252" s="84"/>
      <c r="U252" s="84"/>
      <c r="V252" s="84"/>
      <c r="W252" s="84"/>
      <c r="X252" s="84"/>
      <c r="Y252" s="84"/>
      <c r="Z252" s="84"/>
      <c r="AA252" s="84"/>
      <c r="AB252" s="84"/>
      <c r="AC252" s="84"/>
      <c r="AD252" s="84"/>
      <c r="AE252" s="84"/>
      <c r="AF252" s="84"/>
      <c r="AG252" s="84"/>
      <c r="AH252" s="84"/>
      <c r="AI252" s="84"/>
      <c r="AJ252" s="84"/>
    </row>
    <row r="253" spans="1:36" ht="12.75" customHeight="1" x14ac:dyDescent="0.2">
      <c r="A253" s="442">
        <v>2027.04</v>
      </c>
      <c r="B253" s="146" t="e">
        <v>#N/A</v>
      </c>
      <c r="C253" s="147" t="e">
        <v>#N/A</v>
      </c>
      <c r="D253" s="147" t="e">
        <v>#N/A</v>
      </c>
      <c r="E253" s="147" t="e">
        <v>#N/A</v>
      </c>
      <c r="F253" s="147" t="e">
        <v>#N/A</v>
      </c>
      <c r="G253" s="286" t="e">
        <v>#N/A</v>
      </c>
      <c r="H253" s="287" t="e">
        <v>#N/A</v>
      </c>
      <c r="I253" s="104" t="e">
        <v>#N/A</v>
      </c>
      <c r="J253" s="104" t="e">
        <v>#N/A</v>
      </c>
      <c r="K253" s="149" t="e">
        <v>#N/A</v>
      </c>
      <c r="L253" s="286" t="e">
        <v>#N/A</v>
      </c>
      <c r="M253" s="287" t="e">
        <v>#N/A</v>
      </c>
      <c r="N253" s="306" t="e">
        <v>#N/A</v>
      </c>
      <c r="O253" s="291" t="e">
        <v>#N/A</v>
      </c>
      <c r="P253" s="1058" t="e">
        <v>#N/A</v>
      </c>
      <c r="Q253" s="84"/>
      <c r="R253" s="84"/>
      <c r="S253" s="84"/>
      <c r="T253" s="84"/>
      <c r="U253" s="84"/>
      <c r="V253" s="84"/>
      <c r="W253" s="84"/>
      <c r="X253" s="84"/>
      <c r="Y253" s="84"/>
      <c r="Z253" s="84"/>
      <c r="AA253" s="84"/>
      <c r="AB253" s="84"/>
      <c r="AC253" s="84"/>
      <c r="AD253" s="84"/>
      <c r="AE253" s="84"/>
      <c r="AF253" s="84"/>
      <c r="AG253" s="84"/>
      <c r="AH253" s="84"/>
      <c r="AI253" s="84"/>
      <c r="AJ253" s="84"/>
    </row>
    <row r="254" spans="1:36" ht="12.75" customHeight="1" x14ac:dyDescent="0.2">
      <c r="A254" s="442">
        <v>2027.05</v>
      </c>
      <c r="B254" s="146" t="e">
        <v>#N/A</v>
      </c>
      <c r="C254" s="147" t="e">
        <v>#N/A</v>
      </c>
      <c r="D254" s="147" t="e">
        <v>#N/A</v>
      </c>
      <c r="E254" s="147" t="e">
        <v>#N/A</v>
      </c>
      <c r="F254" s="147" t="e">
        <v>#N/A</v>
      </c>
      <c r="G254" s="286" t="e">
        <v>#N/A</v>
      </c>
      <c r="H254" s="287" t="e">
        <v>#N/A</v>
      </c>
      <c r="I254" s="104" t="e">
        <v>#N/A</v>
      </c>
      <c r="J254" s="104" t="e">
        <v>#N/A</v>
      </c>
      <c r="K254" s="149" t="e">
        <v>#N/A</v>
      </c>
      <c r="L254" s="286" t="e">
        <v>#N/A</v>
      </c>
      <c r="M254" s="287" t="e">
        <v>#N/A</v>
      </c>
      <c r="N254" s="306" t="e">
        <v>#N/A</v>
      </c>
      <c r="O254" s="291" t="e">
        <v>#N/A</v>
      </c>
      <c r="P254" s="1058" t="e">
        <v>#N/A</v>
      </c>
      <c r="Q254" s="84"/>
      <c r="R254" s="84"/>
      <c r="S254" s="84"/>
      <c r="T254" s="84"/>
      <c r="U254" s="84"/>
      <c r="V254" s="84"/>
      <c r="W254" s="84"/>
      <c r="X254" s="84"/>
      <c r="Y254" s="84"/>
      <c r="Z254" s="84"/>
      <c r="AA254" s="84"/>
      <c r="AB254" s="84"/>
      <c r="AC254" s="84"/>
      <c r="AD254" s="84"/>
      <c r="AE254" s="84"/>
      <c r="AF254" s="84"/>
      <c r="AG254" s="84"/>
      <c r="AH254" s="84"/>
      <c r="AI254" s="84"/>
      <c r="AJ254" s="84"/>
    </row>
    <row r="255" spans="1:36" ht="12.75" customHeight="1" x14ac:dyDescent="0.2">
      <c r="A255" s="442">
        <v>2027.06</v>
      </c>
      <c r="B255" s="146" t="e">
        <v>#N/A</v>
      </c>
      <c r="C255" s="147" t="e">
        <v>#N/A</v>
      </c>
      <c r="D255" s="147" t="e">
        <v>#N/A</v>
      </c>
      <c r="E255" s="147" t="e">
        <v>#N/A</v>
      </c>
      <c r="F255" s="147" t="e">
        <v>#N/A</v>
      </c>
      <c r="G255" s="286" t="e">
        <v>#N/A</v>
      </c>
      <c r="H255" s="287" t="e">
        <v>#N/A</v>
      </c>
      <c r="I255" s="104" t="e">
        <v>#N/A</v>
      </c>
      <c r="J255" s="104" t="e">
        <v>#N/A</v>
      </c>
      <c r="K255" s="149" t="e">
        <v>#N/A</v>
      </c>
      <c r="L255" s="286" t="e">
        <v>#N/A</v>
      </c>
      <c r="M255" s="287" t="e">
        <v>#N/A</v>
      </c>
      <c r="N255" s="306" t="e">
        <v>#N/A</v>
      </c>
      <c r="O255" s="291" t="e">
        <v>#N/A</v>
      </c>
      <c r="P255" s="1058" t="e">
        <v>#N/A</v>
      </c>
      <c r="Q255" s="84"/>
      <c r="R255" s="84"/>
      <c r="S255" s="84"/>
      <c r="T255" s="84"/>
      <c r="U255" s="84"/>
      <c r="V255" s="84"/>
      <c r="W255" s="84"/>
      <c r="X255" s="84"/>
      <c r="Y255" s="84"/>
      <c r="Z255" s="84"/>
      <c r="AA255" s="84"/>
      <c r="AB255" s="84"/>
      <c r="AC255" s="84"/>
      <c r="AD255" s="84"/>
      <c r="AE255" s="84"/>
      <c r="AF255" s="84"/>
      <c r="AG255" s="84"/>
      <c r="AH255" s="84"/>
      <c r="AI255" s="84"/>
      <c r="AJ255" s="84"/>
    </row>
    <row r="256" spans="1:36" ht="12.75" customHeight="1" x14ac:dyDescent="0.2">
      <c r="A256" s="442">
        <v>2027.07</v>
      </c>
      <c r="B256" s="146" t="e">
        <v>#N/A</v>
      </c>
      <c r="C256" s="147" t="e">
        <v>#N/A</v>
      </c>
      <c r="D256" s="147" t="e">
        <v>#N/A</v>
      </c>
      <c r="E256" s="147" t="e">
        <v>#N/A</v>
      </c>
      <c r="F256" s="147" t="e">
        <v>#N/A</v>
      </c>
      <c r="G256" s="286" t="e">
        <v>#N/A</v>
      </c>
      <c r="H256" s="287" t="e">
        <v>#N/A</v>
      </c>
      <c r="I256" s="104" t="e">
        <v>#N/A</v>
      </c>
      <c r="J256" s="104" t="e">
        <v>#N/A</v>
      </c>
      <c r="K256" s="149" t="e">
        <v>#N/A</v>
      </c>
      <c r="L256" s="286" t="e">
        <v>#N/A</v>
      </c>
      <c r="M256" s="287" t="e">
        <v>#N/A</v>
      </c>
      <c r="N256" s="306" t="e">
        <v>#N/A</v>
      </c>
      <c r="O256" s="291" t="e">
        <v>#N/A</v>
      </c>
      <c r="P256" s="1058" t="e">
        <v>#N/A</v>
      </c>
      <c r="Q256" s="84"/>
      <c r="R256" s="84"/>
      <c r="S256" s="84"/>
      <c r="T256" s="84"/>
      <c r="U256" s="84"/>
      <c r="V256" s="84"/>
      <c r="W256" s="84"/>
      <c r="X256" s="84"/>
      <c r="Y256" s="84"/>
      <c r="Z256" s="84"/>
      <c r="AA256" s="84"/>
      <c r="AB256" s="84"/>
      <c r="AC256" s="84"/>
      <c r="AD256" s="84"/>
      <c r="AE256" s="84"/>
      <c r="AF256" s="84"/>
      <c r="AG256" s="84"/>
      <c r="AH256" s="84"/>
      <c r="AI256" s="84"/>
      <c r="AJ256" s="84"/>
    </row>
    <row r="257" spans="1:36" ht="12.75" customHeight="1" x14ac:dyDescent="0.2">
      <c r="A257" s="442">
        <v>2027.08</v>
      </c>
      <c r="B257" s="146" t="e">
        <v>#N/A</v>
      </c>
      <c r="C257" s="147" t="e">
        <v>#N/A</v>
      </c>
      <c r="D257" s="147" t="e">
        <v>#N/A</v>
      </c>
      <c r="E257" s="147" t="e">
        <v>#N/A</v>
      </c>
      <c r="F257" s="147" t="e">
        <v>#N/A</v>
      </c>
      <c r="G257" s="286" t="e">
        <v>#N/A</v>
      </c>
      <c r="H257" s="287" t="e">
        <v>#N/A</v>
      </c>
      <c r="I257" s="104" t="e">
        <v>#N/A</v>
      </c>
      <c r="J257" s="104" t="e">
        <v>#N/A</v>
      </c>
      <c r="K257" s="149" t="e">
        <v>#N/A</v>
      </c>
      <c r="L257" s="286" t="e">
        <v>#N/A</v>
      </c>
      <c r="M257" s="287" t="e">
        <v>#N/A</v>
      </c>
      <c r="N257" s="306" t="e">
        <v>#N/A</v>
      </c>
      <c r="O257" s="291" t="e">
        <v>#N/A</v>
      </c>
      <c r="P257" s="1058" t="e">
        <v>#N/A</v>
      </c>
      <c r="Q257" s="84"/>
      <c r="R257" s="84"/>
      <c r="S257" s="84"/>
      <c r="T257" s="84"/>
      <c r="U257" s="84"/>
      <c r="V257" s="84"/>
      <c r="W257" s="84"/>
      <c r="X257" s="84"/>
      <c r="Y257" s="84"/>
      <c r="Z257" s="84"/>
      <c r="AA257" s="84"/>
      <c r="AB257" s="84"/>
      <c r="AC257" s="84"/>
      <c r="AD257" s="84"/>
      <c r="AE257" s="84"/>
      <c r="AF257" s="84"/>
      <c r="AG257" s="84"/>
      <c r="AH257" s="84"/>
      <c r="AI257" s="84"/>
      <c r="AJ257" s="84"/>
    </row>
    <row r="258" spans="1:36" ht="12.75" customHeight="1" x14ac:dyDescent="0.2">
      <c r="A258" s="442">
        <v>2027.09</v>
      </c>
      <c r="B258" s="146" t="e">
        <v>#N/A</v>
      </c>
      <c r="C258" s="147" t="e">
        <v>#N/A</v>
      </c>
      <c r="D258" s="147" t="e">
        <v>#N/A</v>
      </c>
      <c r="E258" s="147" t="e">
        <v>#N/A</v>
      </c>
      <c r="F258" s="147" t="e">
        <v>#N/A</v>
      </c>
      <c r="G258" s="286" t="e">
        <v>#N/A</v>
      </c>
      <c r="H258" s="287" t="e">
        <v>#N/A</v>
      </c>
      <c r="I258" s="104" t="e">
        <v>#N/A</v>
      </c>
      <c r="J258" s="104" t="e">
        <v>#N/A</v>
      </c>
      <c r="K258" s="149" t="e">
        <v>#N/A</v>
      </c>
      <c r="L258" s="286" t="e">
        <v>#N/A</v>
      </c>
      <c r="M258" s="287" t="e">
        <v>#N/A</v>
      </c>
      <c r="N258" s="306" t="e">
        <v>#N/A</v>
      </c>
      <c r="O258" s="291" t="e">
        <v>#N/A</v>
      </c>
      <c r="P258" s="1058" t="e">
        <v>#N/A</v>
      </c>
      <c r="Q258" s="84"/>
      <c r="R258" s="84"/>
      <c r="S258" s="84"/>
      <c r="T258" s="84"/>
      <c r="U258" s="84"/>
      <c r="V258" s="84"/>
      <c r="W258" s="84"/>
      <c r="X258" s="84"/>
      <c r="Y258" s="84"/>
      <c r="Z258" s="84"/>
      <c r="AA258" s="84"/>
      <c r="AB258" s="84"/>
      <c r="AC258" s="84"/>
      <c r="AD258" s="84"/>
      <c r="AE258" s="84"/>
      <c r="AF258" s="84"/>
      <c r="AG258" s="84"/>
      <c r="AH258" s="84"/>
      <c r="AI258" s="84"/>
      <c r="AJ258" s="84"/>
    </row>
    <row r="259" spans="1:36" ht="12.75" customHeight="1" x14ac:dyDescent="0.2">
      <c r="A259" s="442">
        <v>2027.1</v>
      </c>
      <c r="B259" s="146" t="e">
        <v>#N/A</v>
      </c>
      <c r="C259" s="147" t="e">
        <v>#N/A</v>
      </c>
      <c r="D259" s="147" t="e">
        <v>#N/A</v>
      </c>
      <c r="E259" s="147" t="e">
        <v>#N/A</v>
      </c>
      <c r="F259" s="147" t="e">
        <v>#N/A</v>
      </c>
      <c r="G259" s="286" t="e">
        <v>#N/A</v>
      </c>
      <c r="H259" s="287" t="e">
        <v>#N/A</v>
      </c>
      <c r="I259" s="104" t="e">
        <v>#N/A</v>
      </c>
      <c r="J259" s="104" t="e">
        <v>#N/A</v>
      </c>
      <c r="K259" s="149" t="e">
        <v>#N/A</v>
      </c>
      <c r="L259" s="286" t="e">
        <v>#N/A</v>
      </c>
      <c r="M259" s="287" t="e">
        <v>#N/A</v>
      </c>
      <c r="N259" s="306" t="e">
        <v>#N/A</v>
      </c>
      <c r="O259" s="291" t="e">
        <v>#N/A</v>
      </c>
      <c r="P259" s="1058" t="e">
        <v>#N/A</v>
      </c>
      <c r="Q259" s="84"/>
      <c r="R259" s="84"/>
      <c r="S259" s="84"/>
      <c r="T259" s="84"/>
      <c r="U259" s="84"/>
      <c r="V259" s="84"/>
      <c r="W259" s="84"/>
      <c r="X259" s="84"/>
      <c r="Y259" s="84"/>
      <c r="Z259" s="84"/>
      <c r="AA259" s="84"/>
      <c r="AB259" s="84"/>
      <c r="AC259" s="84"/>
      <c r="AD259" s="84"/>
      <c r="AE259" s="84"/>
      <c r="AF259" s="84"/>
      <c r="AG259" s="84"/>
      <c r="AH259" s="84"/>
      <c r="AI259" s="84"/>
      <c r="AJ259" s="84"/>
    </row>
    <row r="260" spans="1:36" ht="12.75" customHeight="1" x14ac:dyDescent="0.2">
      <c r="A260" s="442">
        <v>2027.11</v>
      </c>
      <c r="B260" s="146" t="e">
        <v>#N/A</v>
      </c>
      <c r="C260" s="147" t="e">
        <v>#N/A</v>
      </c>
      <c r="D260" s="147" t="e">
        <v>#N/A</v>
      </c>
      <c r="E260" s="147" t="e">
        <v>#N/A</v>
      </c>
      <c r="F260" s="147" t="e">
        <v>#N/A</v>
      </c>
      <c r="G260" s="286" t="e">
        <v>#N/A</v>
      </c>
      <c r="H260" s="287" t="e">
        <v>#N/A</v>
      </c>
      <c r="I260" s="104" t="e">
        <v>#N/A</v>
      </c>
      <c r="J260" s="104" t="e">
        <v>#N/A</v>
      </c>
      <c r="K260" s="149" t="e">
        <v>#N/A</v>
      </c>
      <c r="L260" s="286" t="e">
        <v>#N/A</v>
      </c>
      <c r="M260" s="287" t="e">
        <v>#N/A</v>
      </c>
      <c r="N260" s="306" t="e">
        <v>#N/A</v>
      </c>
      <c r="O260" s="291" t="e">
        <v>#N/A</v>
      </c>
      <c r="P260" s="1058" t="e">
        <v>#N/A</v>
      </c>
      <c r="Q260" s="84"/>
      <c r="R260" s="84"/>
      <c r="S260" s="84"/>
      <c r="T260" s="84"/>
      <c r="U260" s="84"/>
      <c r="V260" s="84"/>
      <c r="W260" s="84"/>
      <c r="X260" s="84"/>
      <c r="Y260" s="84"/>
      <c r="Z260" s="84"/>
      <c r="AA260" s="84"/>
      <c r="AB260" s="84"/>
      <c r="AC260" s="84"/>
      <c r="AD260" s="84"/>
      <c r="AE260" s="84"/>
      <c r="AF260" s="84"/>
      <c r="AG260" s="84"/>
      <c r="AH260" s="84"/>
      <c r="AI260" s="84"/>
      <c r="AJ260" s="84"/>
    </row>
    <row r="261" spans="1:36" ht="12.75" customHeight="1" x14ac:dyDescent="0.2">
      <c r="A261" s="442">
        <v>2027.12</v>
      </c>
      <c r="B261" s="146" t="e">
        <v>#N/A</v>
      </c>
      <c r="C261" s="147" t="e">
        <v>#N/A</v>
      </c>
      <c r="D261" s="147" t="e">
        <v>#N/A</v>
      </c>
      <c r="E261" s="147" t="e">
        <v>#N/A</v>
      </c>
      <c r="F261" s="147" t="e">
        <v>#N/A</v>
      </c>
      <c r="G261" s="286" t="e">
        <v>#N/A</v>
      </c>
      <c r="H261" s="287" t="e">
        <v>#N/A</v>
      </c>
      <c r="I261" s="104" t="e">
        <v>#N/A</v>
      </c>
      <c r="J261" s="104" t="e">
        <v>#N/A</v>
      </c>
      <c r="K261" s="149" t="e">
        <v>#N/A</v>
      </c>
      <c r="L261" s="286" t="e">
        <v>#N/A</v>
      </c>
      <c r="M261" s="287" t="e">
        <v>#N/A</v>
      </c>
      <c r="N261" s="306" t="e">
        <v>#N/A</v>
      </c>
      <c r="O261" s="291" t="e">
        <v>#N/A</v>
      </c>
      <c r="P261" s="1058" t="e">
        <v>#N/A</v>
      </c>
      <c r="Q261" s="84"/>
      <c r="R261" s="84"/>
      <c r="S261" s="84"/>
      <c r="T261" s="84"/>
      <c r="U261" s="84"/>
      <c r="V261" s="84"/>
      <c r="W261" s="84"/>
      <c r="X261" s="84"/>
      <c r="Y261" s="84"/>
      <c r="Z261" s="84"/>
      <c r="AA261" s="84"/>
      <c r="AB261" s="84"/>
      <c r="AC261" s="84"/>
      <c r="AD261" s="84"/>
      <c r="AE261" s="84"/>
      <c r="AF261" s="84"/>
      <c r="AG261" s="84"/>
      <c r="AH261" s="84"/>
      <c r="AI261" s="84"/>
      <c r="AJ261" s="84"/>
    </row>
    <row r="262" spans="1:36" ht="12.75" customHeight="1" x14ac:dyDescent="0.2">
      <c r="A262" s="442">
        <v>2028.01</v>
      </c>
      <c r="B262" s="146" t="e">
        <v>#N/A</v>
      </c>
      <c r="C262" s="147" t="e">
        <v>#N/A</v>
      </c>
      <c r="D262" s="147" t="e">
        <v>#N/A</v>
      </c>
      <c r="E262" s="147" t="e">
        <v>#N/A</v>
      </c>
      <c r="F262" s="147" t="e">
        <v>#N/A</v>
      </c>
      <c r="G262" s="286" t="e">
        <v>#N/A</v>
      </c>
      <c r="H262" s="287" t="e">
        <v>#N/A</v>
      </c>
      <c r="I262" s="104" t="e">
        <v>#N/A</v>
      </c>
      <c r="J262" s="104" t="e">
        <v>#N/A</v>
      </c>
      <c r="K262" s="149" t="e">
        <v>#N/A</v>
      </c>
      <c r="L262" s="286" t="e">
        <v>#N/A</v>
      </c>
      <c r="M262" s="287" t="e">
        <v>#N/A</v>
      </c>
      <c r="N262" s="306" t="e">
        <v>#N/A</v>
      </c>
      <c r="O262" s="291" t="e">
        <v>#N/A</v>
      </c>
      <c r="P262" s="1058" t="e">
        <v>#N/A</v>
      </c>
      <c r="Q262" s="84"/>
      <c r="R262" s="84"/>
      <c r="S262" s="84"/>
      <c r="T262" s="84"/>
      <c r="U262" s="84"/>
      <c r="V262" s="84"/>
      <c r="W262" s="84"/>
      <c r="X262" s="84"/>
      <c r="Y262" s="84"/>
      <c r="Z262" s="84"/>
      <c r="AA262" s="84"/>
      <c r="AB262" s="84"/>
      <c r="AC262" s="84"/>
      <c r="AD262" s="84"/>
      <c r="AE262" s="84"/>
      <c r="AF262" s="84"/>
      <c r="AG262" s="84"/>
      <c r="AH262" s="84"/>
      <c r="AI262" s="84"/>
      <c r="AJ262" s="84"/>
    </row>
    <row r="263" spans="1:36" ht="12.75" customHeight="1" x14ac:dyDescent="0.2">
      <c r="A263" s="442">
        <v>2028.02</v>
      </c>
      <c r="B263" s="146" t="e">
        <v>#N/A</v>
      </c>
      <c r="C263" s="147" t="e">
        <v>#N/A</v>
      </c>
      <c r="D263" s="147" t="e">
        <v>#N/A</v>
      </c>
      <c r="E263" s="147" t="e">
        <v>#N/A</v>
      </c>
      <c r="F263" s="147" t="e">
        <v>#N/A</v>
      </c>
      <c r="G263" s="286" t="e">
        <v>#N/A</v>
      </c>
      <c r="H263" s="287" t="e">
        <v>#N/A</v>
      </c>
      <c r="I263" s="104" t="e">
        <v>#N/A</v>
      </c>
      <c r="J263" s="104" t="e">
        <v>#N/A</v>
      </c>
      <c r="K263" s="149" t="e">
        <v>#N/A</v>
      </c>
      <c r="L263" s="286" t="e">
        <v>#N/A</v>
      </c>
      <c r="M263" s="287" t="e">
        <v>#N/A</v>
      </c>
      <c r="N263" s="306" t="e">
        <v>#N/A</v>
      </c>
      <c r="O263" s="291" t="e">
        <v>#N/A</v>
      </c>
      <c r="P263" s="1058" t="e">
        <v>#N/A</v>
      </c>
      <c r="Q263" s="84"/>
      <c r="R263" s="84"/>
      <c r="S263" s="84"/>
      <c r="T263" s="84"/>
      <c r="U263" s="84"/>
      <c r="V263" s="84"/>
      <c r="W263" s="84"/>
      <c r="X263" s="84"/>
      <c r="Y263" s="84"/>
      <c r="Z263" s="84"/>
      <c r="AA263" s="84"/>
      <c r="AB263" s="84"/>
      <c r="AC263" s="84"/>
      <c r="AD263" s="84"/>
      <c r="AE263" s="84"/>
      <c r="AF263" s="84"/>
      <c r="AG263" s="84"/>
      <c r="AH263" s="84"/>
      <c r="AI263" s="84"/>
      <c r="AJ263" s="84"/>
    </row>
    <row r="264" spans="1:36" ht="12.75" customHeight="1" x14ac:dyDescent="0.2">
      <c r="A264" s="442">
        <v>2028.03</v>
      </c>
      <c r="B264" s="146" t="e">
        <v>#N/A</v>
      </c>
      <c r="C264" s="147" t="e">
        <v>#N/A</v>
      </c>
      <c r="D264" s="147" t="e">
        <v>#N/A</v>
      </c>
      <c r="E264" s="147" t="e">
        <v>#N/A</v>
      </c>
      <c r="F264" s="147" t="e">
        <v>#N/A</v>
      </c>
      <c r="G264" s="286" t="e">
        <v>#N/A</v>
      </c>
      <c r="H264" s="287" t="e">
        <v>#N/A</v>
      </c>
      <c r="I264" s="104" t="e">
        <v>#N/A</v>
      </c>
      <c r="J264" s="104" t="e">
        <v>#N/A</v>
      </c>
      <c r="K264" s="149" t="e">
        <v>#N/A</v>
      </c>
      <c r="L264" s="286" t="e">
        <v>#N/A</v>
      </c>
      <c r="M264" s="287" t="e">
        <v>#N/A</v>
      </c>
      <c r="N264" s="306" t="e">
        <v>#N/A</v>
      </c>
      <c r="O264" s="291" t="e">
        <v>#N/A</v>
      </c>
      <c r="P264" s="1058" t="e">
        <v>#N/A</v>
      </c>
      <c r="Q264" s="84"/>
      <c r="R264" s="84"/>
      <c r="S264" s="84"/>
      <c r="T264" s="84"/>
      <c r="U264" s="84"/>
      <c r="V264" s="84"/>
      <c r="W264" s="84"/>
      <c r="X264" s="84"/>
      <c r="Y264" s="84"/>
      <c r="Z264" s="84"/>
      <c r="AA264" s="84"/>
      <c r="AB264" s="84"/>
      <c r="AC264" s="84"/>
      <c r="AD264" s="84"/>
      <c r="AE264" s="84"/>
      <c r="AF264" s="84"/>
      <c r="AG264" s="84"/>
      <c r="AH264" s="84"/>
      <c r="AI264" s="84"/>
      <c r="AJ264" s="84"/>
    </row>
    <row r="265" spans="1:36" ht="12.75" customHeight="1" x14ac:dyDescent="0.2">
      <c r="A265" s="442">
        <v>2028.04</v>
      </c>
      <c r="B265" s="146" t="e">
        <v>#N/A</v>
      </c>
      <c r="C265" s="147" t="e">
        <v>#N/A</v>
      </c>
      <c r="D265" s="147" t="e">
        <v>#N/A</v>
      </c>
      <c r="E265" s="147" t="e">
        <v>#N/A</v>
      </c>
      <c r="F265" s="147" t="e">
        <v>#N/A</v>
      </c>
      <c r="G265" s="286" t="e">
        <v>#N/A</v>
      </c>
      <c r="H265" s="287" t="e">
        <v>#N/A</v>
      </c>
      <c r="I265" s="104" t="e">
        <v>#N/A</v>
      </c>
      <c r="J265" s="104" t="e">
        <v>#N/A</v>
      </c>
      <c r="K265" s="149" t="e">
        <v>#N/A</v>
      </c>
      <c r="L265" s="286" t="e">
        <v>#N/A</v>
      </c>
      <c r="M265" s="287" t="e">
        <v>#N/A</v>
      </c>
      <c r="N265" s="306" t="e">
        <v>#N/A</v>
      </c>
      <c r="O265" s="291" t="e">
        <v>#N/A</v>
      </c>
      <c r="P265" s="1058" t="e">
        <v>#N/A</v>
      </c>
      <c r="Q265" s="84"/>
      <c r="R265" s="84"/>
      <c r="S265" s="84"/>
      <c r="T265" s="84"/>
      <c r="U265" s="84"/>
      <c r="V265" s="84"/>
      <c r="W265" s="84"/>
      <c r="X265" s="84"/>
      <c r="Y265" s="84"/>
      <c r="Z265" s="84"/>
      <c r="AA265" s="84"/>
      <c r="AB265" s="84"/>
      <c r="AC265" s="84"/>
      <c r="AD265" s="84"/>
      <c r="AE265" s="84"/>
      <c r="AF265" s="84"/>
      <c r="AG265" s="84"/>
      <c r="AH265" s="84"/>
      <c r="AI265" s="84"/>
      <c r="AJ265" s="84"/>
    </row>
    <row r="266" spans="1:36" ht="12.75" customHeight="1" x14ac:dyDescent="0.2">
      <c r="A266" s="442">
        <v>2028.05</v>
      </c>
      <c r="B266" s="146" t="e">
        <v>#N/A</v>
      </c>
      <c r="C266" s="147" t="e">
        <v>#N/A</v>
      </c>
      <c r="D266" s="147" t="e">
        <v>#N/A</v>
      </c>
      <c r="E266" s="147" t="e">
        <v>#N/A</v>
      </c>
      <c r="F266" s="147" t="e">
        <v>#N/A</v>
      </c>
      <c r="G266" s="286" t="e">
        <v>#N/A</v>
      </c>
      <c r="H266" s="287" t="e">
        <v>#N/A</v>
      </c>
      <c r="I266" s="104" t="e">
        <v>#N/A</v>
      </c>
      <c r="J266" s="104" t="e">
        <v>#N/A</v>
      </c>
      <c r="K266" s="149" t="e">
        <v>#N/A</v>
      </c>
      <c r="L266" s="286" t="e">
        <v>#N/A</v>
      </c>
      <c r="M266" s="287" t="e">
        <v>#N/A</v>
      </c>
      <c r="N266" s="306" t="e">
        <v>#N/A</v>
      </c>
      <c r="O266" s="291" t="e">
        <v>#N/A</v>
      </c>
      <c r="P266" s="1058" t="e">
        <v>#N/A</v>
      </c>
      <c r="Q266" s="84"/>
      <c r="R266" s="84"/>
      <c r="S266" s="84"/>
      <c r="T266" s="84"/>
      <c r="U266" s="84"/>
      <c r="V266" s="84"/>
      <c r="W266" s="84"/>
      <c r="X266" s="84"/>
      <c r="Y266" s="84"/>
      <c r="Z266" s="84"/>
      <c r="AA266" s="84"/>
      <c r="AB266" s="84"/>
      <c r="AC266" s="84"/>
      <c r="AD266" s="84"/>
      <c r="AE266" s="84"/>
      <c r="AF266" s="84"/>
      <c r="AG266" s="84"/>
      <c r="AH266" s="84"/>
      <c r="AI266" s="84"/>
      <c r="AJ266" s="84"/>
    </row>
    <row r="267" spans="1:36" ht="12.75" customHeight="1" x14ac:dyDescent="0.2">
      <c r="A267" s="442">
        <v>2028.06</v>
      </c>
      <c r="B267" s="146" t="e">
        <v>#N/A</v>
      </c>
      <c r="C267" s="147" t="e">
        <v>#N/A</v>
      </c>
      <c r="D267" s="147" t="e">
        <v>#N/A</v>
      </c>
      <c r="E267" s="147" t="e">
        <v>#N/A</v>
      </c>
      <c r="F267" s="147" t="e">
        <v>#N/A</v>
      </c>
      <c r="G267" s="286" t="e">
        <v>#N/A</v>
      </c>
      <c r="H267" s="287" t="e">
        <v>#N/A</v>
      </c>
      <c r="I267" s="104" t="e">
        <v>#N/A</v>
      </c>
      <c r="J267" s="104" t="e">
        <v>#N/A</v>
      </c>
      <c r="K267" s="149" t="e">
        <v>#N/A</v>
      </c>
      <c r="L267" s="286" t="e">
        <v>#N/A</v>
      </c>
      <c r="M267" s="287" t="e">
        <v>#N/A</v>
      </c>
      <c r="N267" s="306" t="e">
        <v>#N/A</v>
      </c>
      <c r="O267" s="291" t="e">
        <v>#N/A</v>
      </c>
      <c r="P267" s="1058" t="e">
        <v>#N/A</v>
      </c>
      <c r="Q267" s="84"/>
      <c r="R267" s="84"/>
      <c r="S267" s="84"/>
      <c r="T267" s="84"/>
      <c r="U267" s="84"/>
      <c r="V267" s="84"/>
      <c r="W267" s="84"/>
      <c r="X267" s="84"/>
      <c r="Y267" s="84"/>
      <c r="Z267" s="84"/>
      <c r="AA267" s="84"/>
      <c r="AB267" s="84"/>
      <c r="AC267" s="84"/>
      <c r="AD267" s="84"/>
      <c r="AE267" s="84"/>
      <c r="AF267" s="84"/>
      <c r="AG267" s="84"/>
      <c r="AH267" s="84"/>
      <c r="AI267" s="84"/>
      <c r="AJ267" s="84"/>
    </row>
    <row r="268" spans="1:36" ht="12.75" customHeight="1" x14ac:dyDescent="0.2">
      <c r="A268" s="442">
        <v>2028.07</v>
      </c>
      <c r="B268" s="146" t="e">
        <v>#N/A</v>
      </c>
      <c r="C268" s="147" t="e">
        <v>#N/A</v>
      </c>
      <c r="D268" s="147" t="e">
        <v>#N/A</v>
      </c>
      <c r="E268" s="147" t="e">
        <v>#N/A</v>
      </c>
      <c r="F268" s="147" t="e">
        <v>#N/A</v>
      </c>
      <c r="G268" s="286" t="e">
        <v>#N/A</v>
      </c>
      <c r="H268" s="287" t="e">
        <v>#N/A</v>
      </c>
      <c r="I268" s="104" t="e">
        <v>#N/A</v>
      </c>
      <c r="J268" s="104" t="e">
        <v>#N/A</v>
      </c>
      <c r="K268" s="149" t="e">
        <v>#N/A</v>
      </c>
      <c r="L268" s="286" t="e">
        <v>#N/A</v>
      </c>
      <c r="M268" s="287" t="e">
        <v>#N/A</v>
      </c>
      <c r="N268" s="306" t="e">
        <v>#N/A</v>
      </c>
      <c r="O268" s="291" t="e">
        <v>#N/A</v>
      </c>
      <c r="P268" s="1058" t="e">
        <v>#N/A</v>
      </c>
      <c r="Q268" s="84"/>
      <c r="R268" s="84"/>
      <c r="S268" s="84"/>
      <c r="T268" s="84"/>
      <c r="U268" s="84"/>
      <c r="V268" s="84"/>
      <c r="W268" s="84"/>
      <c r="X268" s="84"/>
      <c r="Y268" s="84"/>
      <c r="Z268" s="84"/>
      <c r="AA268" s="84"/>
      <c r="AB268" s="84"/>
      <c r="AC268" s="84"/>
      <c r="AD268" s="84"/>
      <c r="AE268" s="84"/>
      <c r="AF268" s="84"/>
      <c r="AG268" s="84"/>
      <c r="AH268" s="84"/>
      <c r="AI268" s="84"/>
      <c r="AJ268" s="84"/>
    </row>
    <row r="269" spans="1:36" ht="12.75" customHeight="1" x14ac:dyDescent="0.2">
      <c r="A269" s="442">
        <v>2028.08</v>
      </c>
      <c r="B269" s="146" t="e">
        <v>#N/A</v>
      </c>
      <c r="C269" s="147" t="e">
        <v>#N/A</v>
      </c>
      <c r="D269" s="147" t="e">
        <v>#N/A</v>
      </c>
      <c r="E269" s="147" t="e">
        <v>#N/A</v>
      </c>
      <c r="F269" s="147" t="e">
        <v>#N/A</v>
      </c>
      <c r="G269" s="286" t="e">
        <v>#N/A</v>
      </c>
      <c r="H269" s="287" t="e">
        <v>#N/A</v>
      </c>
      <c r="I269" s="104" t="e">
        <v>#N/A</v>
      </c>
      <c r="J269" s="104" t="e">
        <v>#N/A</v>
      </c>
      <c r="K269" s="149" t="e">
        <v>#N/A</v>
      </c>
      <c r="L269" s="286" t="e">
        <v>#N/A</v>
      </c>
      <c r="M269" s="287" t="e">
        <v>#N/A</v>
      </c>
      <c r="N269" s="306" t="e">
        <v>#N/A</v>
      </c>
      <c r="O269" s="291" t="e">
        <v>#N/A</v>
      </c>
      <c r="P269" s="1058" t="e">
        <v>#N/A</v>
      </c>
      <c r="Q269" s="84"/>
      <c r="R269" s="84"/>
      <c r="S269" s="84"/>
      <c r="T269" s="84"/>
      <c r="U269" s="84"/>
      <c r="V269" s="84"/>
      <c r="W269" s="84"/>
      <c r="X269" s="84"/>
      <c r="Y269" s="84"/>
      <c r="Z269" s="84"/>
      <c r="AA269" s="84"/>
      <c r="AB269" s="84"/>
      <c r="AC269" s="84"/>
      <c r="AD269" s="84"/>
      <c r="AE269" s="84"/>
      <c r="AF269" s="84"/>
      <c r="AG269" s="84"/>
      <c r="AH269" s="84"/>
      <c r="AI269" s="84"/>
      <c r="AJ269" s="84"/>
    </row>
    <row r="270" spans="1:36" ht="12.75" customHeight="1" x14ac:dyDescent="0.2">
      <c r="A270" s="442">
        <v>2028.09</v>
      </c>
      <c r="B270" s="146" t="e">
        <v>#N/A</v>
      </c>
      <c r="C270" s="147" t="e">
        <v>#N/A</v>
      </c>
      <c r="D270" s="147" t="e">
        <v>#N/A</v>
      </c>
      <c r="E270" s="147" t="e">
        <v>#N/A</v>
      </c>
      <c r="F270" s="147" t="e">
        <v>#N/A</v>
      </c>
      <c r="G270" s="286" t="e">
        <v>#N/A</v>
      </c>
      <c r="H270" s="287" t="e">
        <v>#N/A</v>
      </c>
      <c r="I270" s="104" t="e">
        <v>#N/A</v>
      </c>
      <c r="J270" s="104" t="e">
        <v>#N/A</v>
      </c>
      <c r="K270" s="149" t="e">
        <v>#N/A</v>
      </c>
      <c r="L270" s="286" t="e">
        <v>#N/A</v>
      </c>
      <c r="M270" s="287" t="e">
        <v>#N/A</v>
      </c>
      <c r="N270" s="306" t="e">
        <v>#N/A</v>
      </c>
      <c r="O270" s="291" t="e">
        <v>#N/A</v>
      </c>
      <c r="P270" s="1058" t="e">
        <v>#N/A</v>
      </c>
      <c r="Q270" s="84"/>
      <c r="R270" s="84"/>
      <c r="S270" s="84"/>
      <c r="T270" s="84"/>
      <c r="U270" s="84"/>
      <c r="V270" s="84"/>
      <c r="W270" s="84"/>
      <c r="X270" s="84"/>
      <c r="Y270" s="84"/>
      <c r="Z270" s="84"/>
      <c r="AA270" s="84"/>
      <c r="AB270" s="84"/>
      <c r="AC270" s="84"/>
      <c r="AD270" s="84"/>
      <c r="AE270" s="84"/>
      <c r="AF270" s="84"/>
      <c r="AG270" s="84"/>
      <c r="AH270" s="84"/>
      <c r="AI270" s="84"/>
      <c r="AJ270" s="84"/>
    </row>
    <row r="271" spans="1:36" ht="12.75" customHeight="1" x14ac:dyDescent="0.2">
      <c r="A271" s="442">
        <v>2028.1</v>
      </c>
      <c r="B271" s="146" t="e">
        <v>#N/A</v>
      </c>
      <c r="C271" s="147" t="e">
        <v>#N/A</v>
      </c>
      <c r="D271" s="147" t="e">
        <v>#N/A</v>
      </c>
      <c r="E271" s="147" t="e">
        <v>#N/A</v>
      </c>
      <c r="F271" s="147" t="e">
        <v>#N/A</v>
      </c>
      <c r="G271" s="286" t="e">
        <v>#N/A</v>
      </c>
      <c r="H271" s="287" t="e">
        <v>#N/A</v>
      </c>
      <c r="I271" s="104" t="e">
        <v>#N/A</v>
      </c>
      <c r="J271" s="104" t="e">
        <v>#N/A</v>
      </c>
      <c r="K271" s="149" t="e">
        <v>#N/A</v>
      </c>
      <c r="L271" s="286" t="e">
        <v>#N/A</v>
      </c>
      <c r="M271" s="287" t="e">
        <v>#N/A</v>
      </c>
      <c r="N271" s="306" t="e">
        <v>#N/A</v>
      </c>
      <c r="O271" s="291" t="e">
        <v>#N/A</v>
      </c>
      <c r="P271" s="1058" t="e">
        <v>#N/A</v>
      </c>
      <c r="Q271" s="84"/>
      <c r="R271" s="84"/>
      <c r="S271" s="84"/>
      <c r="T271" s="84"/>
      <c r="U271" s="84"/>
      <c r="V271" s="84"/>
      <c r="W271" s="84"/>
      <c r="X271" s="84"/>
      <c r="Y271" s="84"/>
      <c r="Z271" s="84"/>
      <c r="AA271" s="84"/>
      <c r="AB271" s="84"/>
      <c r="AC271" s="84"/>
      <c r="AD271" s="84"/>
      <c r="AE271" s="84"/>
      <c r="AF271" s="84"/>
      <c r="AG271" s="84"/>
      <c r="AH271" s="84"/>
      <c r="AI271" s="84"/>
      <c r="AJ271" s="84"/>
    </row>
    <row r="272" spans="1:36" ht="12.75" customHeight="1" x14ac:dyDescent="0.2">
      <c r="A272" s="442">
        <v>2028.11</v>
      </c>
      <c r="B272" s="146" t="e">
        <v>#N/A</v>
      </c>
      <c r="C272" s="147" t="e">
        <v>#N/A</v>
      </c>
      <c r="D272" s="147" t="e">
        <v>#N/A</v>
      </c>
      <c r="E272" s="147" t="e">
        <v>#N/A</v>
      </c>
      <c r="F272" s="147" t="e">
        <v>#N/A</v>
      </c>
      <c r="G272" s="286" t="e">
        <v>#N/A</v>
      </c>
      <c r="H272" s="287" t="e">
        <v>#N/A</v>
      </c>
      <c r="I272" s="104" t="e">
        <v>#N/A</v>
      </c>
      <c r="J272" s="104" t="e">
        <v>#N/A</v>
      </c>
      <c r="K272" s="149" t="e">
        <v>#N/A</v>
      </c>
      <c r="L272" s="286" t="e">
        <v>#N/A</v>
      </c>
      <c r="M272" s="287" t="e">
        <v>#N/A</v>
      </c>
      <c r="N272" s="306" t="e">
        <v>#N/A</v>
      </c>
      <c r="O272" s="291" t="e">
        <v>#N/A</v>
      </c>
      <c r="P272" s="1058" t="e">
        <v>#N/A</v>
      </c>
      <c r="Q272" s="84"/>
      <c r="R272" s="84"/>
      <c r="S272" s="84"/>
      <c r="T272" s="84"/>
      <c r="U272" s="84"/>
      <c r="V272" s="84"/>
      <c r="W272" s="84"/>
      <c r="X272" s="84"/>
      <c r="Y272" s="84"/>
      <c r="Z272" s="84"/>
      <c r="AA272" s="84"/>
      <c r="AB272" s="84"/>
      <c r="AC272" s="84"/>
      <c r="AD272" s="84"/>
      <c r="AE272" s="84"/>
      <c r="AF272" s="84"/>
      <c r="AG272" s="84"/>
      <c r="AH272" s="84"/>
      <c r="AI272" s="84"/>
      <c r="AJ272" s="84"/>
    </row>
    <row r="273" spans="1:36" ht="12.75" customHeight="1" x14ac:dyDescent="0.2">
      <c r="A273" s="442">
        <v>2028.12</v>
      </c>
      <c r="B273" s="146" t="e">
        <v>#N/A</v>
      </c>
      <c r="C273" s="147" t="e">
        <v>#N/A</v>
      </c>
      <c r="D273" s="147" t="e">
        <v>#N/A</v>
      </c>
      <c r="E273" s="147" t="e">
        <v>#N/A</v>
      </c>
      <c r="F273" s="147" t="e">
        <v>#N/A</v>
      </c>
      <c r="G273" s="286" t="e">
        <v>#N/A</v>
      </c>
      <c r="H273" s="287" t="e">
        <v>#N/A</v>
      </c>
      <c r="I273" s="104" t="e">
        <v>#N/A</v>
      </c>
      <c r="J273" s="104" t="e">
        <v>#N/A</v>
      </c>
      <c r="K273" s="149" t="e">
        <v>#N/A</v>
      </c>
      <c r="L273" s="286" t="e">
        <v>#N/A</v>
      </c>
      <c r="M273" s="287" t="e">
        <v>#N/A</v>
      </c>
      <c r="N273" s="306" t="e">
        <v>#N/A</v>
      </c>
      <c r="O273" s="291" t="e">
        <v>#N/A</v>
      </c>
      <c r="P273" s="1058" t="e">
        <v>#N/A</v>
      </c>
      <c r="Q273" s="84"/>
      <c r="R273" s="84"/>
      <c r="S273" s="84"/>
      <c r="T273" s="84"/>
      <c r="U273" s="84"/>
      <c r="V273" s="84"/>
      <c r="W273" s="84"/>
      <c r="X273" s="84"/>
      <c r="Y273" s="84"/>
      <c r="Z273" s="84"/>
      <c r="AA273" s="84"/>
      <c r="AB273" s="84"/>
      <c r="AC273" s="84"/>
      <c r="AD273" s="84"/>
      <c r="AE273" s="84"/>
      <c r="AF273" s="84"/>
      <c r="AG273" s="84"/>
      <c r="AH273" s="84"/>
      <c r="AI273" s="84"/>
      <c r="AJ273" s="84"/>
    </row>
    <row r="274" spans="1:36" ht="12.75" customHeight="1" x14ac:dyDescent="0.2">
      <c r="A274" s="442">
        <v>2029.01</v>
      </c>
      <c r="B274" s="146" t="e">
        <v>#N/A</v>
      </c>
      <c r="C274" s="147" t="e">
        <v>#N/A</v>
      </c>
      <c r="D274" s="147" t="e">
        <v>#N/A</v>
      </c>
      <c r="E274" s="147" t="e">
        <v>#N/A</v>
      </c>
      <c r="F274" s="147" t="e">
        <v>#N/A</v>
      </c>
      <c r="G274" s="286" t="e">
        <v>#N/A</v>
      </c>
      <c r="H274" s="287" t="e">
        <v>#N/A</v>
      </c>
      <c r="I274" s="104" t="e">
        <v>#N/A</v>
      </c>
      <c r="J274" s="104" t="e">
        <v>#N/A</v>
      </c>
      <c r="K274" s="149" t="e">
        <v>#N/A</v>
      </c>
      <c r="L274" s="286" t="e">
        <v>#N/A</v>
      </c>
      <c r="M274" s="287" t="e">
        <v>#N/A</v>
      </c>
      <c r="N274" s="306" t="e">
        <v>#N/A</v>
      </c>
      <c r="O274" s="291" t="e">
        <v>#N/A</v>
      </c>
      <c r="P274" s="1058" t="e">
        <v>#N/A</v>
      </c>
      <c r="Q274" s="84"/>
      <c r="R274" s="84"/>
      <c r="S274" s="84"/>
      <c r="T274" s="84"/>
      <c r="U274" s="84"/>
      <c r="V274" s="84"/>
      <c r="W274" s="84"/>
      <c r="X274" s="84"/>
      <c r="Y274" s="84"/>
      <c r="Z274" s="84"/>
      <c r="AA274" s="84"/>
      <c r="AB274" s="84"/>
      <c r="AC274" s="84"/>
      <c r="AD274" s="84"/>
      <c r="AE274" s="84"/>
      <c r="AF274" s="84"/>
      <c r="AG274" s="84"/>
      <c r="AH274" s="84"/>
      <c r="AI274" s="84"/>
      <c r="AJ274" s="84"/>
    </row>
    <row r="275" spans="1:36" ht="12.75" customHeight="1" x14ac:dyDescent="0.2">
      <c r="A275" s="442">
        <v>2029.02</v>
      </c>
      <c r="B275" s="146" t="e">
        <v>#N/A</v>
      </c>
      <c r="C275" s="147" t="e">
        <v>#N/A</v>
      </c>
      <c r="D275" s="147" t="e">
        <v>#N/A</v>
      </c>
      <c r="E275" s="147" t="e">
        <v>#N/A</v>
      </c>
      <c r="F275" s="147" t="e">
        <v>#N/A</v>
      </c>
      <c r="G275" s="286" t="e">
        <v>#N/A</v>
      </c>
      <c r="H275" s="287" t="e">
        <v>#N/A</v>
      </c>
      <c r="I275" s="104" t="e">
        <v>#N/A</v>
      </c>
      <c r="J275" s="104" t="e">
        <v>#N/A</v>
      </c>
      <c r="K275" s="149" t="e">
        <v>#N/A</v>
      </c>
      <c r="L275" s="286" t="e">
        <v>#N/A</v>
      </c>
      <c r="M275" s="287" t="e">
        <v>#N/A</v>
      </c>
      <c r="N275" s="306" t="e">
        <v>#N/A</v>
      </c>
      <c r="O275" s="291" t="e">
        <v>#N/A</v>
      </c>
      <c r="P275" s="1058" t="e">
        <v>#N/A</v>
      </c>
      <c r="Q275" s="84"/>
      <c r="R275" s="84"/>
      <c r="S275" s="84"/>
      <c r="T275" s="84"/>
      <c r="U275" s="84"/>
      <c r="V275" s="84"/>
      <c r="W275" s="84"/>
      <c r="X275" s="84"/>
      <c r="Y275" s="84"/>
      <c r="Z275" s="84"/>
      <c r="AA275" s="84"/>
      <c r="AB275" s="84"/>
      <c r="AC275" s="84"/>
      <c r="AD275" s="84"/>
      <c r="AE275" s="84"/>
      <c r="AF275" s="84"/>
      <c r="AG275" s="84"/>
      <c r="AH275" s="84"/>
      <c r="AI275" s="84"/>
      <c r="AJ275" s="84"/>
    </row>
    <row r="276" spans="1:36" ht="12.75" customHeight="1" x14ac:dyDescent="0.2">
      <c r="A276" s="442">
        <v>2029.03</v>
      </c>
      <c r="B276" s="146" t="e">
        <v>#N/A</v>
      </c>
      <c r="C276" s="147" t="e">
        <v>#N/A</v>
      </c>
      <c r="D276" s="147" t="e">
        <v>#N/A</v>
      </c>
      <c r="E276" s="147" t="e">
        <v>#N/A</v>
      </c>
      <c r="F276" s="147" t="e">
        <v>#N/A</v>
      </c>
      <c r="G276" s="286" t="e">
        <v>#N/A</v>
      </c>
      <c r="H276" s="287" t="e">
        <v>#N/A</v>
      </c>
      <c r="I276" s="104" t="e">
        <v>#N/A</v>
      </c>
      <c r="J276" s="104" t="e">
        <v>#N/A</v>
      </c>
      <c r="K276" s="149" t="e">
        <v>#N/A</v>
      </c>
      <c r="L276" s="286" t="e">
        <v>#N/A</v>
      </c>
      <c r="M276" s="287" t="e">
        <v>#N/A</v>
      </c>
      <c r="N276" s="306" t="e">
        <v>#N/A</v>
      </c>
      <c r="O276" s="291" t="e">
        <v>#N/A</v>
      </c>
      <c r="P276" s="1058" t="e">
        <v>#N/A</v>
      </c>
      <c r="Q276" s="84"/>
      <c r="R276" s="84"/>
      <c r="S276" s="84"/>
      <c r="T276" s="84"/>
      <c r="U276" s="84"/>
      <c r="V276" s="84"/>
      <c r="W276" s="84"/>
      <c r="X276" s="84"/>
      <c r="Y276" s="84"/>
      <c r="Z276" s="84"/>
      <c r="AA276" s="84"/>
      <c r="AB276" s="84"/>
      <c r="AC276" s="84"/>
      <c r="AD276" s="84"/>
      <c r="AE276" s="84"/>
      <c r="AF276" s="84"/>
      <c r="AG276" s="84"/>
      <c r="AH276" s="84"/>
      <c r="AI276" s="84"/>
      <c r="AJ276" s="84"/>
    </row>
    <row r="277" spans="1:36" ht="12.75" customHeight="1" x14ac:dyDescent="0.2">
      <c r="A277" s="442">
        <v>2029.04</v>
      </c>
      <c r="B277" s="146" t="e">
        <v>#N/A</v>
      </c>
      <c r="C277" s="147" t="e">
        <v>#N/A</v>
      </c>
      <c r="D277" s="147" t="e">
        <v>#N/A</v>
      </c>
      <c r="E277" s="147" t="e">
        <v>#N/A</v>
      </c>
      <c r="F277" s="147" t="e">
        <v>#N/A</v>
      </c>
      <c r="G277" s="286" t="e">
        <v>#N/A</v>
      </c>
      <c r="H277" s="287" t="e">
        <v>#N/A</v>
      </c>
      <c r="I277" s="104" t="e">
        <v>#N/A</v>
      </c>
      <c r="J277" s="104" t="e">
        <v>#N/A</v>
      </c>
      <c r="K277" s="149" t="e">
        <v>#N/A</v>
      </c>
      <c r="L277" s="286" t="e">
        <v>#N/A</v>
      </c>
      <c r="M277" s="287" t="e">
        <v>#N/A</v>
      </c>
      <c r="N277" s="306" t="e">
        <v>#N/A</v>
      </c>
      <c r="O277" s="291" t="e">
        <v>#N/A</v>
      </c>
      <c r="P277" s="1058" t="e">
        <v>#N/A</v>
      </c>
      <c r="Q277" s="84"/>
      <c r="R277" s="84"/>
      <c r="S277" s="84"/>
      <c r="T277" s="84"/>
      <c r="U277" s="84"/>
      <c r="V277" s="84"/>
      <c r="W277" s="84"/>
      <c r="X277" s="84"/>
      <c r="Y277" s="84"/>
      <c r="Z277" s="84"/>
      <c r="AA277" s="84"/>
      <c r="AB277" s="84"/>
      <c r="AC277" s="84"/>
      <c r="AD277" s="84"/>
      <c r="AE277" s="84"/>
      <c r="AF277" s="84"/>
      <c r="AG277" s="84"/>
      <c r="AH277" s="84"/>
      <c r="AI277" s="84"/>
      <c r="AJ277" s="84"/>
    </row>
    <row r="278" spans="1:36" ht="12.75" customHeight="1" x14ac:dyDescent="0.2">
      <c r="A278" s="442">
        <v>2029.05</v>
      </c>
      <c r="B278" s="146" t="e">
        <v>#N/A</v>
      </c>
      <c r="C278" s="147" t="e">
        <v>#N/A</v>
      </c>
      <c r="D278" s="147" t="e">
        <v>#N/A</v>
      </c>
      <c r="E278" s="147" t="e">
        <v>#N/A</v>
      </c>
      <c r="F278" s="147" t="e">
        <v>#N/A</v>
      </c>
      <c r="G278" s="286" t="e">
        <v>#N/A</v>
      </c>
      <c r="H278" s="287" t="e">
        <v>#N/A</v>
      </c>
      <c r="I278" s="104" t="e">
        <v>#N/A</v>
      </c>
      <c r="J278" s="104" t="e">
        <v>#N/A</v>
      </c>
      <c r="K278" s="149" t="e">
        <v>#N/A</v>
      </c>
      <c r="L278" s="286" t="e">
        <v>#N/A</v>
      </c>
      <c r="M278" s="287" t="e">
        <v>#N/A</v>
      </c>
      <c r="N278" s="306" t="e">
        <v>#N/A</v>
      </c>
      <c r="O278" s="291" t="e">
        <v>#N/A</v>
      </c>
      <c r="P278" s="1058" t="e">
        <v>#N/A</v>
      </c>
      <c r="Q278" s="84"/>
      <c r="R278" s="84"/>
      <c r="S278" s="84"/>
      <c r="T278" s="84"/>
      <c r="U278" s="84"/>
      <c r="V278" s="84"/>
      <c r="W278" s="84"/>
      <c r="X278" s="84"/>
      <c r="Y278" s="84"/>
      <c r="Z278" s="84"/>
      <c r="AA278" s="84"/>
      <c r="AB278" s="84"/>
      <c r="AC278" s="84"/>
      <c r="AD278" s="84"/>
      <c r="AE278" s="84"/>
      <c r="AF278" s="84"/>
      <c r="AG278" s="84"/>
      <c r="AH278" s="84"/>
      <c r="AI278" s="84"/>
      <c r="AJ278" s="84"/>
    </row>
    <row r="279" spans="1:36" ht="12.75" customHeight="1" x14ac:dyDescent="0.2">
      <c r="A279" s="442">
        <v>2029.06</v>
      </c>
      <c r="B279" s="146" t="e">
        <v>#N/A</v>
      </c>
      <c r="C279" s="147" t="e">
        <v>#N/A</v>
      </c>
      <c r="D279" s="147" t="e">
        <v>#N/A</v>
      </c>
      <c r="E279" s="147" t="e">
        <v>#N/A</v>
      </c>
      <c r="F279" s="147" t="e">
        <v>#N/A</v>
      </c>
      <c r="G279" s="286" t="e">
        <v>#N/A</v>
      </c>
      <c r="H279" s="287" t="e">
        <v>#N/A</v>
      </c>
      <c r="I279" s="104" t="e">
        <v>#N/A</v>
      </c>
      <c r="J279" s="104" t="e">
        <v>#N/A</v>
      </c>
      <c r="K279" s="149" t="e">
        <v>#N/A</v>
      </c>
      <c r="L279" s="286" t="e">
        <v>#N/A</v>
      </c>
      <c r="M279" s="287" t="e">
        <v>#N/A</v>
      </c>
      <c r="N279" s="306" t="e">
        <v>#N/A</v>
      </c>
      <c r="O279" s="291" t="e">
        <v>#N/A</v>
      </c>
      <c r="P279" s="1058" t="e">
        <v>#N/A</v>
      </c>
      <c r="Q279" s="84"/>
      <c r="R279" s="84"/>
      <c r="S279" s="84"/>
      <c r="T279" s="84"/>
      <c r="U279" s="84"/>
      <c r="V279" s="84"/>
      <c r="W279" s="84"/>
      <c r="X279" s="84"/>
      <c r="Y279" s="84"/>
      <c r="Z279" s="84"/>
      <c r="AA279" s="84"/>
      <c r="AB279" s="84"/>
      <c r="AC279" s="84"/>
      <c r="AD279" s="84"/>
      <c r="AE279" s="84"/>
      <c r="AF279" s="84"/>
      <c r="AG279" s="84"/>
      <c r="AH279" s="84"/>
      <c r="AI279" s="84"/>
      <c r="AJ279" s="84"/>
    </row>
    <row r="280" spans="1:36" ht="12.75" customHeight="1" x14ac:dyDescent="0.2">
      <c r="A280" s="442">
        <v>2029.07</v>
      </c>
      <c r="B280" s="146" t="e">
        <v>#N/A</v>
      </c>
      <c r="C280" s="147" t="e">
        <v>#N/A</v>
      </c>
      <c r="D280" s="147" t="e">
        <v>#N/A</v>
      </c>
      <c r="E280" s="147" t="e">
        <v>#N/A</v>
      </c>
      <c r="F280" s="147" t="e">
        <v>#N/A</v>
      </c>
      <c r="G280" s="286" t="e">
        <v>#N/A</v>
      </c>
      <c r="H280" s="287" t="e">
        <v>#N/A</v>
      </c>
      <c r="I280" s="104" t="e">
        <v>#N/A</v>
      </c>
      <c r="J280" s="104" t="e">
        <v>#N/A</v>
      </c>
      <c r="K280" s="149" t="e">
        <v>#N/A</v>
      </c>
      <c r="L280" s="286" t="e">
        <v>#N/A</v>
      </c>
      <c r="M280" s="287" t="e">
        <v>#N/A</v>
      </c>
      <c r="N280" s="306" t="e">
        <v>#N/A</v>
      </c>
      <c r="O280" s="291" t="e">
        <v>#N/A</v>
      </c>
      <c r="P280" s="1058" t="e">
        <v>#N/A</v>
      </c>
      <c r="Q280" s="84"/>
      <c r="R280" s="84"/>
      <c r="S280" s="84"/>
      <c r="T280" s="84"/>
      <c r="U280" s="84"/>
      <c r="V280" s="84"/>
      <c r="W280" s="84"/>
      <c r="X280" s="84"/>
      <c r="Y280" s="84"/>
      <c r="Z280" s="84"/>
      <c r="AA280" s="84"/>
      <c r="AB280" s="84"/>
      <c r="AC280" s="84"/>
      <c r="AD280" s="84"/>
      <c r="AE280" s="84"/>
      <c r="AF280" s="84"/>
      <c r="AG280" s="84"/>
      <c r="AH280" s="84"/>
      <c r="AI280" s="84"/>
      <c r="AJ280" s="84"/>
    </row>
    <row r="281" spans="1:36" ht="12.75" customHeight="1" x14ac:dyDescent="0.2">
      <c r="A281" s="442">
        <v>2029.08</v>
      </c>
      <c r="B281" s="146" t="e">
        <v>#N/A</v>
      </c>
      <c r="C281" s="147" t="e">
        <v>#N/A</v>
      </c>
      <c r="D281" s="147" t="e">
        <v>#N/A</v>
      </c>
      <c r="E281" s="147" t="e">
        <v>#N/A</v>
      </c>
      <c r="F281" s="147" t="e">
        <v>#N/A</v>
      </c>
      <c r="G281" s="286" t="e">
        <v>#N/A</v>
      </c>
      <c r="H281" s="287" t="e">
        <v>#N/A</v>
      </c>
      <c r="I281" s="104" t="e">
        <v>#N/A</v>
      </c>
      <c r="J281" s="104" t="e">
        <v>#N/A</v>
      </c>
      <c r="K281" s="149" t="e">
        <v>#N/A</v>
      </c>
      <c r="L281" s="286" t="e">
        <v>#N/A</v>
      </c>
      <c r="M281" s="287" t="e">
        <v>#N/A</v>
      </c>
      <c r="N281" s="306" t="e">
        <v>#N/A</v>
      </c>
      <c r="O281" s="291" t="e">
        <v>#N/A</v>
      </c>
      <c r="P281" s="1058" t="e">
        <v>#N/A</v>
      </c>
      <c r="Q281" s="84"/>
      <c r="R281" s="84"/>
      <c r="S281" s="84"/>
      <c r="T281" s="84"/>
      <c r="U281" s="84"/>
      <c r="V281" s="84"/>
      <c r="W281" s="84"/>
      <c r="X281" s="84"/>
      <c r="Y281" s="84"/>
      <c r="Z281" s="84"/>
      <c r="AA281" s="84"/>
      <c r="AB281" s="84"/>
      <c r="AC281" s="84"/>
      <c r="AD281" s="84"/>
      <c r="AE281" s="84"/>
      <c r="AF281" s="84"/>
      <c r="AG281" s="84"/>
      <c r="AH281" s="84"/>
      <c r="AI281" s="84"/>
      <c r="AJ281" s="84"/>
    </row>
    <row r="282" spans="1:36" ht="12.75" customHeight="1" x14ac:dyDescent="0.2">
      <c r="A282" s="442">
        <v>2029.09</v>
      </c>
      <c r="B282" s="146" t="e">
        <v>#N/A</v>
      </c>
      <c r="C282" s="147" t="e">
        <v>#N/A</v>
      </c>
      <c r="D282" s="147" t="e">
        <v>#N/A</v>
      </c>
      <c r="E282" s="147" t="e">
        <v>#N/A</v>
      </c>
      <c r="F282" s="147" t="e">
        <v>#N/A</v>
      </c>
      <c r="G282" s="286" t="e">
        <v>#N/A</v>
      </c>
      <c r="H282" s="287" t="e">
        <v>#N/A</v>
      </c>
      <c r="I282" s="104" t="e">
        <v>#N/A</v>
      </c>
      <c r="J282" s="104" t="e">
        <v>#N/A</v>
      </c>
      <c r="K282" s="149" t="e">
        <v>#N/A</v>
      </c>
      <c r="L282" s="286" t="e">
        <v>#N/A</v>
      </c>
      <c r="M282" s="287" t="e">
        <v>#N/A</v>
      </c>
      <c r="N282" s="306" t="e">
        <v>#N/A</v>
      </c>
      <c r="O282" s="291" t="e">
        <v>#N/A</v>
      </c>
      <c r="P282" s="1058" t="e">
        <v>#N/A</v>
      </c>
      <c r="Q282" s="84"/>
      <c r="R282" s="84"/>
      <c r="S282" s="84"/>
      <c r="T282" s="84"/>
      <c r="U282" s="84"/>
      <c r="V282" s="84"/>
      <c r="W282" s="84"/>
      <c r="X282" s="84"/>
      <c r="Y282" s="84"/>
      <c r="Z282" s="84"/>
      <c r="AA282" s="84"/>
      <c r="AB282" s="84"/>
      <c r="AC282" s="84"/>
      <c r="AD282" s="84"/>
      <c r="AE282" s="84"/>
      <c r="AF282" s="84"/>
      <c r="AG282" s="84"/>
      <c r="AH282" s="84"/>
      <c r="AI282" s="84"/>
      <c r="AJ282" s="84"/>
    </row>
    <row r="283" spans="1:36" ht="12.75" customHeight="1" x14ac:dyDescent="0.2">
      <c r="A283" s="442">
        <v>2029.1</v>
      </c>
      <c r="B283" s="146" t="e">
        <v>#N/A</v>
      </c>
      <c r="C283" s="147" t="e">
        <v>#N/A</v>
      </c>
      <c r="D283" s="147" t="e">
        <v>#N/A</v>
      </c>
      <c r="E283" s="147" t="e">
        <v>#N/A</v>
      </c>
      <c r="F283" s="147" t="e">
        <v>#N/A</v>
      </c>
      <c r="G283" s="286" t="e">
        <v>#N/A</v>
      </c>
      <c r="H283" s="287" t="e">
        <v>#N/A</v>
      </c>
      <c r="I283" s="104" t="e">
        <v>#N/A</v>
      </c>
      <c r="J283" s="104" t="e">
        <v>#N/A</v>
      </c>
      <c r="K283" s="149" t="e">
        <v>#N/A</v>
      </c>
      <c r="L283" s="286" t="e">
        <v>#N/A</v>
      </c>
      <c r="M283" s="287" t="e">
        <v>#N/A</v>
      </c>
      <c r="N283" s="306" t="e">
        <v>#N/A</v>
      </c>
      <c r="O283" s="291" t="e">
        <v>#N/A</v>
      </c>
      <c r="P283" s="1058" t="e">
        <v>#N/A</v>
      </c>
      <c r="Q283" s="84"/>
      <c r="R283" s="84"/>
      <c r="S283" s="84"/>
      <c r="T283" s="84"/>
      <c r="U283" s="84"/>
      <c r="V283" s="84"/>
      <c r="W283" s="84"/>
      <c r="X283" s="84"/>
      <c r="Y283" s="84"/>
      <c r="Z283" s="84"/>
      <c r="AA283" s="84"/>
      <c r="AB283" s="84"/>
      <c r="AC283" s="84"/>
      <c r="AD283" s="84"/>
      <c r="AE283" s="84"/>
      <c r="AF283" s="84"/>
      <c r="AG283" s="84"/>
      <c r="AH283" s="84"/>
      <c r="AI283" s="84"/>
      <c r="AJ283" s="84"/>
    </row>
    <row r="284" spans="1:36" ht="12.75" customHeight="1" x14ac:dyDescent="0.2">
      <c r="A284" s="442">
        <v>2029.11</v>
      </c>
      <c r="B284" s="146" t="e">
        <v>#N/A</v>
      </c>
      <c r="C284" s="147" t="e">
        <v>#N/A</v>
      </c>
      <c r="D284" s="147" t="e">
        <v>#N/A</v>
      </c>
      <c r="E284" s="147" t="e">
        <v>#N/A</v>
      </c>
      <c r="F284" s="147" t="e">
        <v>#N/A</v>
      </c>
      <c r="G284" s="286" t="e">
        <v>#N/A</v>
      </c>
      <c r="H284" s="287" t="e">
        <v>#N/A</v>
      </c>
      <c r="I284" s="104" t="e">
        <v>#N/A</v>
      </c>
      <c r="J284" s="104" t="e">
        <v>#N/A</v>
      </c>
      <c r="K284" s="149" t="e">
        <v>#N/A</v>
      </c>
      <c r="L284" s="286" t="e">
        <v>#N/A</v>
      </c>
      <c r="M284" s="287" t="e">
        <v>#N/A</v>
      </c>
      <c r="N284" s="306" t="e">
        <v>#N/A</v>
      </c>
      <c r="O284" s="291" t="e">
        <v>#N/A</v>
      </c>
      <c r="P284" s="1058" t="e">
        <v>#N/A</v>
      </c>
      <c r="Q284" s="84"/>
      <c r="R284" s="84"/>
      <c r="S284" s="84"/>
      <c r="T284" s="84"/>
      <c r="U284" s="84"/>
      <c r="V284" s="84"/>
      <c r="W284" s="84"/>
      <c r="X284" s="84"/>
      <c r="Y284" s="84"/>
      <c r="Z284" s="84"/>
      <c r="AA284" s="84"/>
      <c r="AB284" s="84"/>
      <c r="AC284" s="84"/>
      <c r="AD284" s="84"/>
      <c r="AE284" s="84"/>
      <c r="AF284" s="84"/>
      <c r="AG284" s="84"/>
      <c r="AH284" s="84"/>
      <c r="AI284" s="84"/>
      <c r="AJ284" s="84"/>
    </row>
    <row r="285" spans="1:36" ht="12.75" customHeight="1" x14ac:dyDescent="0.2">
      <c r="A285" s="442">
        <v>2029.12</v>
      </c>
      <c r="B285" s="146" t="e">
        <v>#N/A</v>
      </c>
      <c r="C285" s="147" t="e">
        <v>#N/A</v>
      </c>
      <c r="D285" s="147" t="e">
        <v>#N/A</v>
      </c>
      <c r="E285" s="147" t="e">
        <v>#N/A</v>
      </c>
      <c r="F285" s="147" t="e">
        <v>#N/A</v>
      </c>
      <c r="G285" s="286" t="e">
        <v>#N/A</v>
      </c>
      <c r="H285" s="287" t="e">
        <v>#N/A</v>
      </c>
      <c r="I285" s="104" t="e">
        <v>#N/A</v>
      </c>
      <c r="J285" s="104" t="e">
        <v>#N/A</v>
      </c>
      <c r="K285" s="149" t="e">
        <v>#N/A</v>
      </c>
      <c r="L285" s="286" t="e">
        <v>#N/A</v>
      </c>
      <c r="M285" s="287" t="e">
        <v>#N/A</v>
      </c>
      <c r="N285" s="306" t="e">
        <v>#N/A</v>
      </c>
      <c r="O285" s="291" t="e">
        <v>#N/A</v>
      </c>
      <c r="P285" s="1058" t="e">
        <v>#N/A</v>
      </c>
      <c r="Q285" s="84"/>
      <c r="R285" s="84"/>
      <c r="S285" s="84"/>
      <c r="T285" s="84"/>
      <c r="U285" s="84"/>
      <c r="V285" s="84"/>
      <c r="W285" s="84"/>
      <c r="X285" s="84"/>
      <c r="Y285" s="84"/>
      <c r="Z285" s="84"/>
      <c r="AA285" s="84"/>
      <c r="AB285" s="84"/>
      <c r="AC285" s="84"/>
      <c r="AD285" s="84"/>
      <c r="AE285" s="84"/>
      <c r="AF285" s="84"/>
      <c r="AG285" s="84"/>
      <c r="AH285" s="84"/>
      <c r="AI285" s="84"/>
      <c r="AJ285" s="84"/>
    </row>
    <row r="286" spans="1:36" ht="12.75" customHeight="1" x14ac:dyDescent="0.2">
      <c r="A286" s="442">
        <v>2030.01</v>
      </c>
      <c r="B286" s="146" t="e">
        <v>#N/A</v>
      </c>
      <c r="C286" s="147" t="e">
        <v>#N/A</v>
      </c>
      <c r="D286" s="147" t="e">
        <v>#N/A</v>
      </c>
      <c r="E286" s="147" t="e">
        <v>#N/A</v>
      </c>
      <c r="F286" s="147" t="e">
        <v>#N/A</v>
      </c>
      <c r="G286" s="286" t="e">
        <v>#N/A</v>
      </c>
      <c r="H286" s="287" t="e">
        <v>#N/A</v>
      </c>
      <c r="I286" s="104" t="e">
        <v>#N/A</v>
      </c>
      <c r="J286" s="104" t="e">
        <v>#N/A</v>
      </c>
      <c r="K286" s="149" t="e">
        <v>#N/A</v>
      </c>
      <c r="L286" s="286" t="e">
        <v>#N/A</v>
      </c>
      <c r="M286" s="287" t="e">
        <v>#N/A</v>
      </c>
      <c r="N286" s="306" t="e">
        <v>#N/A</v>
      </c>
      <c r="O286" s="291" t="e">
        <v>#N/A</v>
      </c>
      <c r="P286" s="1058" t="e">
        <v>#N/A</v>
      </c>
      <c r="Q286" s="84"/>
      <c r="R286" s="84"/>
      <c r="S286" s="84"/>
      <c r="T286" s="84"/>
      <c r="U286" s="84"/>
      <c r="V286" s="84"/>
      <c r="W286" s="84"/>
      <c r="X286" s="84"/>
      <c r="Y286" s="84"/>
      <c r="Z286" s="84"/>
      <c r="AA286" s="84"/>
      <c r="AB286" s="84"/>
      <c r="AC286" s="84"/>
      <c r="AD286" s="84"/>
      <c r="AE286" s="84"/>
      <c r="AF286" s="84"/>
      <c r="AG286" s="84"/>
      <c r="AH286" s="84"/>
      <c r="AI286" s="84"/>
      <c r="AJ286" s="84"/>
    </row>
    <row r="287" spans="1:36" ht="12.75" customHeight="1" x14ac:dyDescent="0.2">
      <c r="A287" s="442">
        <v>2030.02</v>
      </c>
      <c r="B287" s="146" t="e">
        <v>#N/A</v>
      </c>
      <c r="C287" s="147" t="e">
        <v>#N/A</v>
      </c>
      <c r="D287" s="147" t="e">
        <v>#N/A</v>
      </c>
      <c r="E287" s="147" t="e">
        <v>#N/A</v>
      </c>
      <c r="F287" s="147" t="e">
        <v>#N/A</v>
      </c>
      <c r="G287" s="286" t="e">
        <v>#N/A</v>
      </c>
      <c r="H287" s="287" t="e">
        <v>#N/A</v>
      </c>
      <c r="I287" s="104" t="e">
        <v>#N/A</v>
      </c>
      <c r="J287" s="104" t="e">
        <v>#N/A</v>
      </c>
      <c r="K287" s="149" t="e">
        <v>#N/A</v>
      </c>
      <c r="L287" s="286" t="e">
        <v>#N/A</v>
      </c>
      <c r="M287" s="287" t="e">
        <v>#N/A</v>
      </c>
      <c r="N287" s="306" t="e">
        <v>#N/A</v>
      </c>
      <c r="O287" s="291" t="e">
        <v>#N/A</v>
      </c>
      <c r="P287" s="1058" t="e">
        <v>#N/A</v>
      </c>
      <c r="Q287" s="84"/>
      <c r="R287" s="84"/>
      <c r="S287" s="84"/>
      <c r="T287" s="84"/>
      <c r="U287" s="84"/>
      <c r="V287" s="84"/>
      <c r="W287" s="84"/>
      <c r="X287" s="84"/>
      <c r="Y287" s="84"/>
      <c r="Z287" s="84"/>
      <c r="AA287" s="84"/>
      <c r="AB287" s="84"/>
      <c r="AC287" s="84"/>
      <c r="AD287" s="84"/>
      <c r="AE287" s="84"/>
      <c r="AF287" s="84"/>
      <c r="AG287" s="84"/>
      <c r="AH287" s="84"/>
      <c r="AI287" s="84"/>
      <c r="AJ287" s="84"/>
    </row>
    <row r="288" spans="1:36" ht="12.75" customHeight="1" x14ac:dyDescent="0.2">
      <c r="A288" s="442">
        <v>2030.03</v>
      </c>
      <c r="B288" s="146" t="e">
        <v>#N/A</v>
      </c>
      <c r="C288" s="147" t="e">
        <v>#N/A</v>
      </c>
      <c r="D288" s="147" t="e">
        <v>#N/A</v>
      </c>
      <c r="E288" s="147" t="e">
        <v>#N/A</v>
      </c>
      <c r="F288" s="147" t="e">
        <v>#N/A</v>
      </c>
      <c r="G288" s="286" t="e">
        <v>#N/A</v>
      </c>
      <c r="H288" s="287" t="e">
        <v>#N/A</v>
      </c>
      <c r="I288" s="104" t="e">
        <v>#N/A</v>
      </c>
      <c r="J288" s="104" t="e">
        <v>#N/A</v>
      </c>
      <c r="K288" s="149" t="e">
        <v>#N/A</v>
      </c>
      <c r="L288" s="286" t="e">
        <v>#N/A</v>
      </c>
      <c r="M288" s="287" t="e">
        <v>#N/A</v>
      </c>
      <c r="N288" s="306" t="e">
        <v>#N/A</v>
      </c>
      <c r="O288" s="291" t="e">
        <v>#N/A</v>
      </c>
      <c r="P288" s="1058" t="e">
        <v>#N/A</v>
      </c>
      <c r="Q288" s="84"/>
      <c r="R288" s="84"/>
      <c r="S288" s="84"/>
      <c r="T288" s="84"/>
      <c r="U288" s="84"/>
      <c r="V288" s="84"/>
      <c r="W288" s="84"/>
      <c r="X288" s="84"/>
      <c r="Y288" s="84"/>
      <c r="Z288" s="84"/>
      <c r="AA288" s="84"/>
      <c r="AB288" s="84"/>
      <c r="AC288" s="84"/>
      <c r="AD288" s="84"/>
      <c r="AE288" s="84"/>
      <c r="AF288" s="84"/>
      <c r="AG288" s="84"/>
      <c r="AH288" s="84"/>
      <c r="AI288" s="84"/>
      <c r="AJ288" s="84"/>
    </row>
    <row r="289" spans="1:36" ht="12.75" customHeight="1" x14ac:dyDescent="0.2">
      <c r="A289" s="442">
        <v>2030.04</v>
      </c>
      <c r="B289" s="146" t="e">
        <v>#N/A</v>
      </c>
      <c r="C289" s="147" t="e">
        <v>#N/A</v>
      </c>
      <c r="D289" s="147" t="e">
        <v>#N/A</v>
      </c>
      <c r="E289" s="147" t="e">
        <v>#N/A</v>
      </c>
      <c r="F289" s="147" t="e">
        <v>#N/A</v>
      </c>
      <c r="G289" s="286" t="e">
        <v>#N/A</v>
      </c>
      <c r="H289" s="287" t="e">
        <v>#N/A</v>
      </c>
      <c r="I289" s="104" t="e">
        <v>#N/A</v>
      </c>
      <c r="J289" s="104" t="e">
        <v>#N/A</v>
      </c>
      <c r="K289" s="149" t="e">
        <v>#N/A</v>
      </c>
      <c r="L289" s="286" t="e">
        <v>#N/A</v>
      </c>
      <c r="M289" s="287" t="e">
        <v>#N/A</v>
      </c>
      <c r="N289" s="306" t="e">
        <v>#N/A</v>
      </c>
      <c r="O289" s="291" t="e">
        <v>#N/A</v>
      </c>
      <c r="P289" s="1058" t="e">
        <v>#N/A</v>
      </c>
      <c r="Q289" s="84"/>
      <c r="R289" s="84"/>
      <c r="S289" s="84"/>
      <c r="T289" s="84"/>
      <c r="U289" s="84"/>
      <c r="V289" s="84"/>
      <c r="W289" s="84"/>
      <c r="X289" s="84"/>
      <c r="Y289" s="84"/>
      <c r="Z289" s="84"/>
      <c r="AA289" s="84"/>
      <c r="AB289" s="84"/>
      <c r="AC289" s="84"/>
      <c r="AD289" s="84"/>
      <c r="AE289" s="84"/>
      <c r="AF289" s="84"/>
      <c r="AG289" s="84"/>
      <c r="AH289" s="84"/>
      <c r="AI289" s="84"/>
      <c r="AJ289" s="84"/>
    </row>
    <row r="290" spans="1:36" ht="12.75" customHeight="1" x14ac:dyDescent="0.2">
      <c r="A290" s="442">
        <v>2030.05</v>
      </c>
      <c r="B290" s="146" t="e">
        <v>#N/A</v>
      </c>
      <c r="C290" s="147" t="e">
        <v>#N/A</v>
      </c>
      <c r="D290" s="147" t="e">
        <v>#N/A</v>
      </c>
      <c r="E290" s="147" t="e">
        <v>#N/A</v>
      </c>
      <c r="F290" s="147" t="e">
        <v>#N/A</v>
      </c>
      <c r="G290" s="286" t="e">
        <v>#N/A</v>
      </c>
      <c r="H290" s="287" t="e">
        <v>#N/A</v>
      </c>
      <c r="I290" s="104" t="e">
        <v>#N/A</v>
      </c>
      <c r="J290" s="104" t="e">
        <v>#N/A</v>
      </c>
      <c r="K290" s="149" t="e">
        <v>#N/A</v>
      </c>
      <c r="L290" s="286" t="e">
        <v>#N/A</v>
      </c>
      <c r="M290" s="287" t="e">
        <v>#N/A</v>
      </c>
      <c r="N290" s="306" t="e">
        <v>#N/A</v>
      </c>
      <c r="O290" s="291" t="e">
        <v>#N/A</v>
      </c>
      <c r="P290" s="1058" t="e">
        <v>#N/A</v>
      </c>
      <c r="Q290" s="84"/>
      <c r="R290" s="84"/>
      <c r="S290" s="84"/>
      <c r="T290" s="84"/>
      <c r="U290" s="84"/>
      <c r="V290" s="84"/>
      <c r="W290" s="84"/>
      <c r="X290" s="84"/>
      <c r="Y290" s="84"/>
      <c r="Z290" s="84"/>
      <c r="AA290" s="84"/>
      <c r="AB290" s="84"/>
      <c r="AC290" s="84"/>
      <c r="AD290" s="84"/>
      <c r="AE290" s="84"/>
      <c r="AF290" s="84"/>
      <c r="AG290" s="84"/>
      <c r="AH290" s="84"/>
      <c r="AI290" s="84"/>
      <c r="AJ290" s="84"/>
    </row>
    <row r="291" spans="1:36" ht="12.75" customHeight="1" x14ac:dyDescent="0.2">
      <c r="A291" s="442">
        <v>2030.06</v>
      </c>
      <c r="B291" s="146" t="e">
        <v>#N/A</v>
      </c>
      <c r="C291" s="147" t="e">
        <v>#N/A</v>
      </c>
      <c r="D291" s="147" t="e">
        <v>#N/A</v>
      </c>
      <c r="E291" s="147" t="e">
        <v>#N/A</v>
      </c>
      <c r="F291" s="147" t="e">
        <v>#N/A</v>
      </c>
      <c r="G291" s="286" t="e">
        <v>#N/A</v>
      </c>
      <c r="H291" s="287" t="e">
        <v>#N/A</v>
      </c>
      <c r="I291" s="104" t="e">
        <v>#N/A</v>
      </c>
      <c r="J291" s="104" t="e">
        <v>#N/A</v>
      </c>
      <c r="K291" s="149" t="e">
        <v>#N/A</v>
      </c>
      <c r="L291" s="286" t="e">
        <v>#N/A</v>
      </c>
      <c r="M291" s="287" t="e">
        <v>#N/A</v>
      </c>
      <c r="N291" s="306" t="e">
        <v>#N/A</v>
      </c>
      <c r="O291" s="291" t="e">
        <v>#N/A</v>
      </c>
      <c r="P291" s="1058" t="e">
        <v>#N/A</v>
      </c>
      <c r="Q291" s="84"/>
      <c r="R291" s="84"/>
      <c r="S291" s="84"/>
      <c r="T291" s="84"/>
      <c r="U291" s="84"/>
      <c r="V291" s="84"/>
      <c r="W291" s="84"/>
      <c r="X291" s="84"/>
      <c r="Y291" s="84"/>
      <c r="Z291" s="84"/>
      <c r="AA291" s="84"/>
      <c r="AB291" s="84"/>
      <c r="AC291" s="84"/>
      <c r="AD291" s="84"/>
      <c r="AE291" s="84"/>
      <c r="AF291" s="84"/>
      <c r="AG291" s="84"/>
      <c r="AH291" s="84"/>
      <c r="AI291" s="84"/>
      <c r="AJ291" s="84"/>
    </row>
    <row r="292" spans="1:36" ht="12.75" customHeight="1" x14ac:dyDescent="0.2">
      <c r="A292" s="442">
        <v>2030.07</v>
      </c>
      <c r="B292" s="146" t="e">
        <v>#N/A</v>
      </c>
      <c r="C292" s="147" t="e">
        <v>#N/A</v>
      </c>
      <c r="D292" s="147" t="e">
        <v>#N/A</v>
      </c>
      <c r="E292" s="147" t="e">
        <v>#N/A</v>
      </c>
      <c r="F292" s="147" t="e">
        <v>#N/A</v>
      </c>
      <c r="G292" s="286" t="e">
        <v>#N/A</v>
      </c>
      <c r="H292" s="287" t="e">
        <v>#N/A</v>
      </c>
      <c r="I292" s="104" t="e">
        <v>#N/A</v>
      </c>
      <c r="J292" s="104" t="e">
        <v>#N/A</v>
      </c>
      <c r="K292" s="149" t="e">
        <v>#N/A</v>
      </c>
      <c r="L292" s="286" t="e">
        <v>#N/A</v>
      </c>
      <c r="M292" s="287" t="e">
        <v>#N/A</v>
      </c>
      <c r="N292" s="306" t="e">
        <v>#N/A</v>
      </c>
      <c r="O292" s="291" t="e">
        <v>#N/A</v>
      </c>
      <c r="P292" s="1058" t="e">
        <v>#N/A</v>
      </c>
      <c r="Q292" s="84"/>
      <c r="R292" s="84"/>
      <c r="S292" s="84"/>
      <c r="T292" s="84"/>
      <c r="U292" s="84"/>
      <c r="V292" s="84"/>
      <c r="W292" s="84"/>
      <c r="X292" s="84"/>
      <c r="Y292" s="84"/>
      <c r="Z292" s="84"/>
      <c r="AA292" s="84"/>
      <c r="AB292" s="84"/>
      <c r="AC292" s="84"/>
      <c r="AD292" s="84"/>
      <c r="AE292" s="84"/>
      <c r="AF292" s="84"/>
      <c r="AG292" s="84"/>
      <c r="AH292" s="84"/>
      <c r="AI292" s="84"/>
      <c r="AJ292" s="84"/>
    </row>
    <row r="293" spans="1:36" ht="12.75" customHeight="1" x14ac:dyDescent="0.2">
      <c r="A293" s="442">
        <v>2030.08</v>
      </c>
      <c r="B293" s="146" t="e">
        <v>#N/A</v>
      </c>
      <c r="C293" s="147" t="e">
        <v>#N/A</v>
      </c>
      <c r="D293" s="147" t="e">
        <v>#N/A</v>
      </c>
      <c r="E293" s="147" t="e">
        <v>#N/A</v>
      </c>
      <c r="F293" s="147" t="e">
        <v>#N/A</v>
      </c>
      <c r="G293" s="286" t="e">
        <v>#N/A</v>
      </c>
      <c r="H293" s="287" t="e">
        <v>#N/A</v>
      </c>
      <c r="I293" s="104" t="e">
        <v>#N/A</v>
      </c>
      <c r="J293" s="104" t="e">
        <v>#N/A</v>
      </c>
      <c r="K293" s="149" t="e">
        <v>#N/A</v>
      </c>
      <c r="L293" s="286" t="e">
        <v>#N/A</v>
      </c>
      <c r="M293" s="287" t="e">
        <v>#N/A</v>
      </c>
      <c r="N293" s="306" t="e">
        <v>#N/A</v>
      </c>
      <c r="O293" s="291" t="e">
        <v>#N/A</v>
      </c>
      <c r="P293" s="1058" t="e">
        <v>#N/A</v>
      </c>
      <c r="Q293" s="84"/>
      <c r="R293" s="84"/>
      <c r="S293" s="84"/>
      <c r="T293" s="84"/>
      <c r="U293" s="84"/>
      <c r="V293" s="84"/>
      <c r="W293" s="84"/>
      <c r="X293" s="84"/>
      <c r="Y293" s="84"/>
      <c r="Z293" s="84"/>
      <c r="AA293" s="84"/>
      <c r="AB293" s="84"/>
      <c r="AC293" s="84"/>
      <c r="AD293" s="84"/>
      <c r="AE293" s="84"/>
      <c r="AF293" s="84"/>
      <c r="AG293" s="84"/>
      <c r="AH293" s="84"/>
      <c r="AI293" s="84"/>
      <c r="AJ293" s="84"/>
    </row>
    <row r="294" spans="1:36" ht="12.75" customHeight="1" x14ac:dyDescent="0.2">
      <c r="A294" s="442">
        <v>2030.09</v>
      </c>
      <c r="B294" s="146" t="e">
        <v>#N/A</v>
      </c>
      <c r="C294" s="147" t="e">
        <v>#N/A</v>
      </c>
      <c r="D294" s="147" t="e">
        <v>#N/A</v>
      </c>
      <c r="E294" s="147" t="e">
        <v>#N/A</v>
      </c>
      <c r="F294" s="147" t="e">
        <v>#N/A</v>
      </c>
      <c r="G294" s="286" t="e">
        <v>#N/A</v>
      </c>
      <c r="H294" s="287" t="e">
        <v>#N/A</v>
      </c>
      <c r="I294" s="104" t="e">
        <v>#N/A</v>
      </c>
      <c r="J294" s="104" t="e">
        <v>#N/A</v>
      </c>
      <c r="K294" s="149" t="e">
        <v>#N/A</v>
      </c>
      <c r="L294" s="286" t="e">
        <v>#N/A</v>
      </c>
      <c r="M294" s="287" t="e">
        <v>#N/A</v>
      </c>
      <c r="N294" s="306" t="e">
        <v>#N/A</v>
      </c>
      <c r="O294" s="291" t="e">
        <v>#N/A</v>
      </c>
      <c r="P294" s="1058" t="e">
        <v>#N/A</v>
      </c>
      <c r="Q294" s="84"/>
      <c r="R294" s="84"/>
      <c r="S294" s="84"/>
      <c r="T294" s="84"/>
      <c r="U294" s="84"/>
      <c r="V294" s="84"/>
      <c r="W294" s="84"/>
      <c r="X294" s="84"/>
      <c r="Y294" s="84"/>
      <c r="Z294" s="84"/>
      <c r="AA294" s="84"/>
      <c r="AB294" s="84"/>
      <c r="AC294" s="84"/>
      <c r="AD294" s="84"/>
      <c r="AE294" s="84"/>
      <c r="AF294" s="84"/>
      <c r="AG294" s="84"/>
      <c r="AH294" s="84"/>
      <c r="AI294" s="84"/>
      <c r="AJ294" s="84"/>
    </row>
    <row r="295" spans="1:36" ht="12.75" customHeight="1" x14ac:dyDescent="0.2">
      <c r="A295" s="442">
        <v>2030.1</v>
      </c>
      <c r="B295" s="146" t="e">
        <v>#N/A</v>
      </c>
      <c r="C295" s="147" t="e">
        <v>#N/A</v>
      </c>
      <c r="D295" s="147" t="e">
        <v>#N/A</v>
      </c>
      <c r="E295" s="147" t="e">
        <v>#N/A</v>
      </c>
      <c r="F295" s="147" t="e">
        <v>#N/A</v>
      </c>
      <c r="G295" s="286" t="e">
        <v>#N/A</v>
      </c>
      <c r="H295" s="287" t="e">
        <v>#N/A</v>
      </c>
      <c r="I295" s="104" t="e">
        <v>#N/A</v>
      </c>
      <c r="J295" s="104" t="e">
        <v>#N/A</v>
      </c>
      <c r="K295" s="149" t="e">
        <v>#N/A</v>
      </c>
      <c r="L295" s="286" t="e">
        <v>#N/A</v>
      </c>
      <c r="M295" s="287" t="e">
        <v>#N/A</v>
      </c>
      <c r="N295" s="306" t="e">
        <v>#N/A</v>
      </c>
      <c r="O295" s="291" t="e">
        <v>#N/A</v>
      </c>
      <c r="P295" s="1058" t="e">
        <v>#N/A</v>
      </c>
      <c r="Q295" s="84"/>
      <c r="R295" s="84"/>
      <c r="S295" s="84"/>
      <c r="T295" s="84"/>
      <c r="U295" s="84"/>
      <c r="V295" s="84"/>
      <c r="W295" s="84"/>
      <c r="X295" s="84"/>
      <c r="Y295" s="84"/>
      <c r="Z295" s="84"/>
      <c r="AA295" s="84"/>
      <c r="AB295" s="84"/>
      <c r="AC295" s="84"/>
      <c r="AD295" s="84"/>
      <c r="AE295" s="84"/>
      <c r="AF295" s="84"/>
      <c r="AG295" s="84"/>
      <c r="AH295" s="84"/>
      <c r="AI295" s="84"/>
      <c r="AJ295" s="84"/>
    </row>
    <row r="296" spans="1:36" ht="12.75" customHeight="1" x14ac:dyDescent="0.2">
      <c r="A296" s="442">
        <v>2030.11</v>
      </c>
      <c r="B296" s="146" t="e">
        <v>#N/A</v>
      </c>
      <c r="C296" s="147" t="e">
        <v>#N/A</v>
      </c>
      <c r="D296" s="147" t="e">
        <v>#N/A</v>
      </c>
      <c r="E296" s="147" t="e">
        <v>#N/A</v>
      </c>
      <c r="F296" s="147" t="e">
        <v>#N/A</v>
      </c>
      <c r="G296" s="286" t="e">
        <v>#N/A</v>
      </c>
      <c r="H296" s="287" t="e">
        <v>#N/A</v>
      </c>
      <c r="I296" s="104" t="e">
        <v>#N/A</v>
      </c>
      <c r="J296" s="104" t="e">
        <v>#N/A</v>
      </c>
      <c r="K296" s="149" t="e">
        <v>#N/A</v>
      </c>
      <c r="L296" s="286" t="e">
        <v>#N/A</v>
      </c>
      <c r="M296" s="287" t="e">
        <v>#N/A</v>
      </c>
      <c r="N296" s="306" t="e">
        <v>#N/A</v>
      </c>
      <c r="O296" s="291" t="e">
        <v>#N/A</v>
      </c>
      <c r="P296" s="1058" t="e">
        <v>#N/A</v>
      </c>
      <c r="Q296" s="84"/>
      <c r="R296" s="84"/>
      <c r="S296" s="84"/>
      <c r="T296" s="84"/>
      <c r="U296" s="84"/>
      <c r="V296" s="84"/>
      <c r="W296" s="84"/>
      <c r="X296" s="84"/>
      <c r="Y296" s="84"/>
      <c r="Z296" s="84"/>
      <c r="AA296" s="84"/>
      <c r="AB296" s="84"/>
      <c r="AC296" s="84"/>
      <c r="AD296" s="84"/>
      <c r="AE296" s="84"/>
      <c r="AF296" s="84"/>
      <c r="AG296" s="84"/>
      <c r="AH296" s="84"/>
      <c r="AI296" s="84"/>
      <c r="AJ296" s="84"/>
    </row>
    <row r="297" spans="1:36" ht="12.75" customHeight="1" thickBot="1" x14ac:dyDescent="0.25">
      <c r="A297" s="443">
        <v>2030.12</v>
      </c>
      <c r="B297" s="508" t="e">
        <v>#N/A</v>
      </c>
      <c r="C297" s="509" t="e">
        <v>#N/A</v>
      </c>
      <c r="D297" s="509" t="e">
        <v>#N/A</v>
      </c>
      <c r="E297" s="509" t="e">
        <v>#N/A</v>
      </c>
      <c r="F297" s="509" t="e">
        <v>#N/A</v>
      </c>
      <c r="G297" s="510" t="e">
        <v>#N/A</v>
      </c>
      <c r="H297" s="511" t="e">
        <v>#N/A</v>
      </c>
      <c r="I297" s="454" t="e">
        <v>#N/A</v>
      </c>
      <c r="J297" s="454" t="e">
        <v>#N/A</v>
      </c>
      <c r="K297" s="512" t="e">
        <v>#N/A</v>
      </c>
      <c r="L297" s="510" t="e">
        <v>#N/A</v>
      </c>
      <c r="M297" s="511" t="e">
        <v>#N/A</v>
      </c>
      <c r="N297" s="513" t="e">
        <v>#N/A</v>
      </c>
      <c r="O297" s="1060" t="e">
        <v>#N/A</v>
      </c>
      <c r="P297" s="1059" t="e">
        <v>#N/A</v>
      </c>
      <c r="Q297" s="84"/>
      <c r="R297" s="84"/>
      <c r="S297" s="84"/>
      <c r="T297" s="84"/>
      <c r="U297" s="84"/>
      <c r="V297" s="84"/>
      <c r="W297" s="84"/>
      <c r="X297" s="84"/>
      <c r="Y297" s="84"/>
      <c r="Z297" s="84"/>
      <c r="AA297" s="84"/>
      <c r="AB297" s="84"/>
      <c r="AC297" s="84"/>
      <c r="AD297" s="84"/>
      <c r="AE297" s="84"/>
      <c r="AF297" s="84"/>
      <c r="AG297" s="84"/>
      <c r="AH297" s="84"/>
      <c r="AI297" s="84"/>
      <c r="AJ297" s="84"/>
    </row>
    <row r="298" spans="1:36" ht="12.75" customHeight="1" x14ac:dyDescent="0.2">
      <c r="A298" s="84"/>
      <c r="B298" s="84"/>
      <c r="C298" s="84"/>
      <c r="D298" s="84"/>
      <c r="E298" s="84"/>
      <c r="F298" s="84"/>
      <c r="G298" s="84"/>
      <c r="H298" s="84"/>
      <c r="I298" s="84"/>
      <c r="J298" s="84"/>
      <c r="K298" s="84"/>
      <c r="L298" s="84"/>
      <c r="M298" s="84"/>
      <c r="N298" s="84"/>
      <c r="O298" s="163"/>
      <c r="Q298" s="84"/>
      <c r="R298" s="84"/>
      <c r="S298" s="84"/>
      <c r="T298" s="84"/>
      <c r="U298" s="84"/>
      <c r="V298" s="84"/>
      <c r="W298" s="84"/>
      <c r="X298" s="84"/>
      <c r="Y298" s="84"/>
      <c r="Z298" s="84"/>
      <c r="AA298" s="84"/>
      <c r="AB298" s="84"/>
      <c r="AC298" s="84"/>
      <c r="AD298" s="84"/>
      <c r="AE298" s="84"/>
      <c r="AF298" s="84"/>
      <c r="AG298" s="84"/>
      <c r="AH298" s="84"/>
      <c r="AI298" s="84"/>
      <c r="AJ298" s="84"/>
    </row>
    <row r="299" spans="1:36" ht="12.75" customHeight="1" x14ac:dyDescent="0.2">
      <c r="A299" s="84"/>
      <c r="B299" s="84" t="s">
        <v>206</v>
      </c>
      <c r="C299" s="84"/>
      <c r="D299" s="84"/>
      <c r="E299" s="84"/>
      <c r="F299" s="84"/>
      <c r="G299" s="84"/>
      <c r="H299" s="84"/>
      <c r="I299" s="84"/>
      <c r="J299" s="84"/>
      <c r="K299" s="84"/>
      <c r="L299" s="84"/>
      <c r="M299" s="84"/>
      <c r="N299" s="84"/>
      <c r="O299" s="163"/>
      <c r="Q299" s="84"/>
      <c r="R299" s="84"/>
      <c r="S299" s="84"/>
      <c r="T299" s="84"/>
      <c r="U299" s="84"/>
      <c r="V299" s="84"/>
      <c r="W299" s="84"/>
      <c r="X299" s="84"/>
      <c r="Y299" s="84"/>
      <c r="Z299" s="84"/>
      <c r="AA299" s="84"/>
      <c r="AB299" s="84"/>
      <c r="AC299" s="84"/>
      <c r="AD299" s="84"/>
      <c r="AE299" s="84"/>
      <c r="AF299" s="84"/>
      <c r="AG299" s="84"/>
      <c r="AH299" s="84"/>
      <c r="AI299" s="84"/>
      <c r="AJ299" s="84"/>
    </row>
    <row r="300" spans="1:36" ht="12.75" customHeight="1" x14ac:dyDescent="0.2">
      <c r="A300" s="84"/>
      <c r="B300" s="84" t="s">
        <v>208</v>
      </c>
      <c r="C300" s="84"/>
      <c r="D300" s="84"/>
      <c r="E300" s="84"/>
      <c r="F300" s="84"/>
      <c r="G300" s="84"/>
      <c r="H300" s="84"/>
      <c r="I300" s="84"/>
      <c r="J300" s="84"/>
      <c r="K300" s="84"/>
      <c r="L300" s="84"/>
      <c r="M300" s="84"/>
      <c r="N300" s="84"/>
      <c r="O300" s="163"/>
      <c r="Q300" s="84"/>
      <c r="R300" s="84"/>
      <c r="S300" s="84"/>
      <c r="T300" s="84"/>
      <c r="U300" s="84"/>
      <c r="V300" s="84"/>
      <c r="W300" s="84"/>
      <c r="X300" s="84"/>
      <c r="Y300" s="84"/>
      <c r="Z300" s="84"/>
      <c r="AA300" s="84"/>
      <c r="AB300" s="84"/>
      <c r="AC300" s="84"/>
      <c r="AD300" s="84"/>
      <c r="AE300" s="84"/>
      <c r="AF300" s="84"/>
      <c r="AG300" s="84"/>
      <c r="AH300" s="84"/>
      <c r="AI300" s="84"/>
      <c r="AJ300" s="84"/>
    </row>
    <row r="301" spans="1:36" ht="12.75" customHeight="1" x14ac:dyDescent="0.2">
      <c r="A301" s="84"/>
      <c r="B301" s="84" t="s">
        <v>209</v>
      </c>
      <c r="C301" s="84"/>
      <c r="D301" s="84"/>
      <c r="E301" s="84"/>
      <c r="F301" s="84"/>
      <c r="G301" s="84"/>
      <c r="H301" s="84"/>
      <c r="I301" s="84"/>
      <c r="J301" s="84"/>
      <c r="K301" s="84"/>
      <c r="L301" s="84"/>
      <c r="M301" s="84"/>
      <c r="N301" s="84"/>
      <c r="O301" s="163"/>
      <c r="Q301" s="84"/>
      <c r="R301" s="84"/>
      <c r="S301" s="84"/>
      <c r="T301" s="84"/>
      <c r="U301" s="84"/>
      <c r="V301" s="84"/>
      <c r="W301" s="84"/>
      <c r="X301" s="84"/>
      <c r="Y301" s="84"/>
      <c r="Z301" s="84"/>
      <c r="AA301" s="84"/>
      <c r="AB301" s="84"/>
      <c r="AC301" s="84"/>
      <c r="AD301" s="84"/>
      <c r="AE301" s="84"/>
      <c r="AF301" s="84"/>
      <c r="AG301" s="84"/>
      <c r="AH301" s="84"/>
      <c r="AI301" s="84"/>
      <c r="AJ301" s="84"/>
    </row>
    <row r="302" spans="1:36" ht="12.75" customHeight="1" x14ac:dyDescent="0.2">
      <c r="A302" s="84"/>
      <c r="B302" s="84" t="s">
        <v>210</v>
      </c>
      <c r="C302" s="84"/>
      <c r="D302" s="84"/>
      <c r="E302" s="84"/>
      <c r="F302" s="84"/>
      <c r="G302" s="84"/>
      <c r="H302" s="84"/>
      <c r="I302" s="84"/>
      <c r="J302" s="84"/>
      <c r="K302" s="84"/>
      <c r="L302" s="84"/>
      <c r="M302" s="84"/>
      <c r="N302" s="84"/>
      <c r="O302" s="163"/>
      <c r="Q302" s="84"/>
      <c r="R302" s="84"/>
      <c r="S302" s="84"/>
      <c r="T302" s="84"/>
      <c r="U302" s="84"/>
      <c r="V302" s="84"/>
      <c r="W302" s="84"/>
      <c r="X302" s="84"/>
      <c r="Y302" s="84"/>
      <c r="Z302" s="84"/>
      <c r="AA302" s="84"/>
      <c r="AB302" s="84"/>
      <c r="AC302" s="84"/>
      <c r="AD302" s="84"/>
      <c r="AE302" s="84"/>
      <c r="AF302" s="84"/>
      <c r="AG302" s="84"/>
      <c r="AH302" s="84"/>
      <c r="AI302" s="84"/>
      <c r="AJ302" s="84"/>
    </row>
    <row r="303" spans="1:36" ht="12.75" customHeight="1" x14ac:dyDescent="0.2">
      <c r="A303" s="84"/>
      <c r="B303" s="84" t="s">
        <v>211</v>
      </c>
      <c r="C303" s="84"/>
      <c r="D303" s="84"/>
      <c r="E303" s="84"/>
      <c r="F303" s="84"/>
      <c r="G303" s="84"/>
      <c r="H303" s="84"/>
      <c r="I303" s="84"/>
      <c r="J303" s="84"/>
      <c r="K303" s="84"/>
      <c r="L303" s="84"/>
      <c r="M303" s="84"/>
      <c r="N303" s="84"/>
      <c r="O303" s="163"/>
      <c r="Q303" s="84"/>
      <c r="R303" s="84"/>
      <c r="S303" s="84"/>
      <c r="T303" s="84"/>
      <c r="U303" s="84"/>
      <c r="V303" s="84"/>
      <c r="W303" s="84"/>
      <c r="X303" s="84"/>
      <c r="Y303" s="84"/>
      <c r="Z303" s="84"/>
      <c r="AA303" s="84"/>
      <c r="AB303" s="84"/>
      <c r="AC303" s="84"/>
      <c r="AD303" s="84"/>
      <c r="AE303" s="84"/>
      <c r="AF303" s="84"/>
      <c r="AG303" s="84"/>
      <c r="AH303" s="84"/>
      <c r="AI303" s="84"/>
      <c r="AJ303" s="84"/>
    </row>
    <row r="304" spans="1:36" ht="12.75" customHeight="1" x14ac:dyDescent="0.2">
      <c r="A304" s="84"/>
      <c r="B304" s="84" t="s">
        <v>216</v>
      </c>
      <c r="C304" s="84"/>
      <c r="D304" s="84"/>
      <c r="E304" s="84"/>
      <c r="F304" s="84"/>
      <c r="G304" s="84"/>
      <c r="H304" s="84"/>
      <c r="I304" s="84"/>
      <c r="J304" s="84"/>
      <c r="K304" s="84"/>
      <c r="L304" s="84"/>
      <c r="M304" s="84"/>
      <c r="N304" s="84"/>
      <c r="O304" s="163"/>
      <c r="Q304" s="84"/>
      <c r="R304" s="84"/>
      <c r="S304" s="84"/>
      <c r="T304" s="84"/>
      <c r="U304" s="84"/>
      <c r="V304" s="84"/>
      <c r="W304" s="84"/>
      <c r="X304" s="84"/>
      <c r="Y304" s="84"/>
      <c r="Z304" s="84"/>
      <c r="AA304" s="84"/>
      <c r="AB304" s="84"/>
      <c r="AC304" s="84"/>
      <c r="AD304" s="84"/>
      <c r="AE304" s="84"/>
      <c r="AF304" s="84"/>
      <c r="AG304" s="84"/>
      <c r="AH304" s="84"/>
      <c r="AI304" s="84"/>
      <c r="AJ304" s="84"/>
    </row>
    <row r="305" spans="1:36" ht="12.75" customHeight="1" x14ac:dyDescent="0.2">
      <c r="A305" s="84"/>
      <c r="B305" s="84" t="s">
        <v>217</v>
      </c>
      <c r="C305" s="84"/>
      <c r="D305" s="84"/>
      <c r="E305" s="84"/>
      <c r="F305" s="84"/>
      <c r="G305" s="84"/>
      <c r="H305" s="84"/>
      <c r="I305" s="84"/>
      <c r="J305" s="84"/>
      <c r="K305" s="84"/>
      <c r="L305" s="84"/>
      <c r="M305" s="84"/>
      <c r="N305" s="84"/>
      <c r="O305" s="163"/>
      <c r="Q305" s="84"/>
      <c r="R305" s="84"/>
      <c r="S305" s="84"/>
      <c r="T305" s="84"/>
      <c r="U305" s="84"/>
      <c r="V305" s="84"/>
      <c r="W305" s="84"/>
      <c r="X305" s="84"/>
      <c r="Y305" s="84"/>
      <c r="Z305" s="84"/>
      <c r="AA305" s="84"/>
      <c r="AB305" s="84"/>
      <c r="AC305" s="84"/>
      <c r="AD305" s="84"/>
      <c r="AE305" s="84"/>
      <c r="AF305" s="84"/>
      <c r="AG305" s="84"/>
      <c r="AH305" s="84"/>
      <c r="AI305" s="84"/>
      <c r="AJ305" s="84"/>
    </row>
    <row r="306" spans="1:36" ht="12.75" customHeight="1" x14ac:dyDescent="0.2">
      <c r="A306" s="84"/>
      <c r="B306" s="84" t="s">
        <v>218</v>
      </c>
      <c r="C306" s="84"/>
      <c r="D306" s="84"/>
      <c r="E306" s="84"/>
      <c r="F306" s="84"/>
      <c r="G306" s="84"/>
      <c r="H306" s="84"/>
      <c r="I306" s="84"/>
      <c r="J306" s="84"/>
      <c r="K306" s="84"/>
      <c r="L306" s="84"/>
      <c r="M306" s="84"/>
      <c r="N306" s="84"/>
      <c r="O306" s="163"/>
      <c r="Q306" s="84"/>
      <c r="R306" s="84"/>
      <c r="S306" s="84"/>
      <c r="T306" s="84"/>
      <c r="U306" s="84"/>
      <c r="V306" s="84"/>
      <c r="W306" s="84"/>
      <c r="X306" s="84"/>
      <c r="Y306" s="84"/>
      <c r="Z306" s="84"/>
      <c r="AA306" s="84"/>
      <c r="AB306" s="84"/>
      <c r="AC306" s="84"/>
      <c r="AD306" s="84"/>
      <c r="AE306" s="84"/>
      <c r="AF306" s="84"/>
      <c r="AG306" s="84"/>
      <c r="AH306" s="84"/>
      <c r="AI306" s="84"/>
      <c r="AJ306" s="84"/>
    </row>
    <row r="307" spans="1:36" ht="12.75" customHeight="1" x14ac:dyDescent="0.2">
      <c r="A307" s="84"/>
      <c r="B307" s="84" t="s">
        <v>222</v>
      </c>
      <c r="C307" s="84"/>
      <c r="D307" s="84"/>
      <c r="E307" s="84"/>
      <c r="F307" s="84"/>
      <c r="G307" s="84"/>
      <c r="H307" s="84"/>
      <c r="I307" s="84"/>
      <c r="J307" s="84"/>
      <c r="K307" s="84"/>
      <c r="L307" s="84"/>
      <c r="M307" s="84"/>
      <c r="N307" s="84"/>
      <c r="O307" s="163"/>
      <c r="Q307" s="84"/>
      <c r="R307" s="84"/>
      <c r="S307" s="84"/>
      <c r="T307" s="84"/>
      <c r="U307" s="84"/>
      <c r="V307" s="84"/>
      <c r="W307" s="84"/>
      <c r="X307" s="84"/>
      <c r="Y307" s="84"/>
      <c r="Z307" s="84"/>
      <c r="AA307" s="84"/>
      <c r="AB307" s="84"/>
      <c r="AC307" s="84"/>
      <c r="AD307" s="84"/>
      <c r="AE307" s="84"/>
      <c r="AF307" s="84"/>
      <c r="AG307" s="84"/>
      <c r="AH307" s="84"/>
      <c r="AI307" s="84"/>
      <c r="AJ307" s="84"/>
    </row>
    <row r="308" spans="1:36" ht="12.75" customHeight="1" x14ac:dyDescent="0.2">
      <c r="A308" s="84"/>
      <c r="B308" s="84"/>
      <c r="C308" s="84"/>
      <c r="D308" s="84"/>
      <c r="E308" s="84"/>
      <c r="F308" s="84"/>
      <c r="G308" s="84"/>
      <c r="H308" s="84"/>
      <c r="I308" s="84"/>
      <c r="J308" s="84"/>
      <c r="K308" s="84"/>
      <c r="L308" s="84"/>
      <c r="M308" s="84"/>
      <c r="N308" s="84"/>
      <c r="O308" s="163"/>
      <c r="Q308" s="84"/>
      <c r="R308" s="84"/>
      <c r="S308" s="84"/>
      <c r="T308" s="84"/>
      <c r="U308" s="84"/>
      <c r="V308" s="84"/>
      <c r="W308" s="84"/>
      <c r="X308" s="84"/>
      <c r="Y308" s="84"/>
      <c r="Z308" s="84"/>
      <c r="AA308" s="84"/>
      <c r="AB308" s="84"/>
      <c r="AC308" s="84"/>
      <c r="AD308" s="84"/>
      <c r="AE308" s="84"/>
      <c r="AF308" s="84"/>
      <c r="AG308" s="84"/>
      <c r="AH308" s="84"/>
      <c r="AI308" s="84"/>
      <c r="AJ308" s="84"/>
    </row>
    <row r="309" spans="1:36" ht="12.75" customHeight="1" x14ac:dyDescent="0.2">
      <c r="A309" s="84"/>
      <c r="B309" s="84"/>
      <c r="C309" s="84"/>
      <c r="D309" s="84"/>
      <c r="E309" s="84"/>
      <c r="F309" s="84"/>
      <c r="G309" s="84"/>
      <c r="H309" s="84"/>
      <c r="I309" s="84"/>
      <c r="J309" s="84"/>
      <c r="K309" s="84"/>
      <c r="L309" s="84"/>
      <c r="M309" s="84"/>
      <c r="N309" s="84"/>
      <c r="O309" s="163"/>
      <c r="Q309" s="84"/>
      <c r="R309" s="84"/>
      <c r="S309" s="84"/>
      <c r="T309" s="84"/>
      <c r="U309" s="84"/>
      <c r="V309" s="84"/>
      <c r="W309" s="84"/>
      <c r="X309" s="84"/>
      <c r="Y309" s="84"/>
      <c r="Z309" s="84"/>
      <c r="AA309" s="84"/>
      <c r="AB309" s="84"/>
      <c r="AC309" s="84"/>
      <c r="AD309" s="84"/>
      <c r="AE309" s="84"/>
      <c r="AF309" s="84"/>
      <c r="AG309" s="84"/>
      <c r="AH309" s="84"/>
      <c r="AI309" s="84"/>
      <c r="AJ309" s="84"/>
    </row>
    <row r="310" spans="1:36" ht="12.75" customHeight="1" x14ac:dyDescent="0.2">
      <c r="A310" s="84"/>
      <c r="B310" s="84"/>
      <c r="C310" s="84"/>
      <c r="D310" s="84"/>
      <c r="E310" s="84"/>
      <c r="F310" s="84"/>
      <c r="G310" s="84"/>
      <c r="H310" s="84"/>
      <c r="I310" s="84"/>
      <c r="J310" s="84"/>
      <c r="K310" s="84"/>
      <c r="L310" s="84"/>
      <c r="M310" s="84"/>
      <c r="N310" s="84"/>
      <c r="O310" s="163"/>
      <c r="Q310" s="84"/>
      <c r="R310" s="84"/>
      <c r="S310" s="84"/>
      <c r="T310" s="84"/>
      <c r="U310" s="84"/>
      <c r="V310" s="84"/>
      <c r="W310" s="84"/>
      <c r="X310" s="84"/>
      <c r="Y310" s="84"/>
      <c r="Z310" s="84"/>
      <c r="AA310" s="84"/>
      <c r="AB310" s="84"/>
      <c r="AC310" s="84"/>
      <c r="AD310" s="84"/>
      <c r="AE310" s="84"/>
      <c r="AF310" s="84"/>
      <c r="AG310" s="84"/>
      <c r="AH310" s="84"/>
      <c r="AI310" s="84"/>
      <c r="AJ310" s="84"/>
    </row>
    <row r="311" spans="1:36" ht="12.75" customHeight="1" x14ac:dyDescent="0.2">
      <c r="A311" s="84"/>
      <c r="B311" s="84"/>
      <c r="C311" s="84"/>
      <c r="D311" s="84"/>
      <c r="E311" s="84"/>
      <c r="F311" s="84"/>
      <c r="G311" s="84"/>
      <c r="H311" s="84"/>
      <c r="I311" s="84"/>
      <c r="J311" s="84"/>
      <c r="K311" s="84"/>
      <c r="L311" s="84"/>
      <c r="M311" s="84"/>
      <c r="N311" s="84"/>
      <c r="O311" s="163"/>
      <c r="Q311" s="84"/>
      <c r="R311" s="84"/>
      <c r="S311" s="84"/>
      <c r="T311" s="84"/>
      <c r="U311" s="84"/>
      <c r="V311" s="84"/>
      <c r="W311" s="84"/>
      <c r="X311" s="84"/>
      <c r="Y311" s="84"/>
      <c r="Z311" s="84"/>
      <c r="AA311" s="84"/>
      <c r="AB311" s="84"/>
      <c r="AC311" s="84"/>
      <c r="AD311" s="84"/>
      <c r="AE311" s="84"/>
      <c r="AF311" s="84"/>
      <c r="AG311" s="84"/>
      <c r="AH311" s="84"/>
      <c r="AI311" s="84"/>
      <c r="AJ311" s="84"/>
    </row>
    <row r="312" spans="1:36" ht="12.75" customHeight="1" x14ac:dyDescent="0.2">
      <c r="A312" s="84"/>
      <c r="B312" s="84"/>
      <c r="C312" s="84"/>
      <c r="D312" s="84"/>
      <c r="E312" s="84"/>
      <c r="F312" s="84"/>
      <c r="G312" s="84"/>
      <c r="H312" s="84"/>
      <c r="I312" s="84"/>
      <c r="J312" s="84"/>
      <c r="K312" s="84"/>
      <c r="L312" s="84"/>
      <c r="M312" s="84"/>
      <c r="N312" s="84"/>
      <c r="O312" s="163"/>
      <c r="Q312" s="84"/>
      <c r="R312" s="84"/>
      <c r="S312" s="84"/>
      <c r="T312" s="84"/>
      <c r="U312" s="84"/>
      <c r="V312" s="84"/>
      <c r="W312" s="84"/>
      <c r="X312" s="84"/>
      <c r="Y312" s="84"/>
      <c r="Z312" s="84"/>
      <c r="AA312" s="84"/>
      <c r="AB312" s="84"/>
      <c r="AC312" s="84"/>
      <c r="AD312" s="84"/>
      <c r="AE312" s="84"/>
      <c r="AF312" s="84"/>
      <c r="AG312" s="84"/>
      <c r="AH312" s="84"/>
      <c r="AI312" s="84"/>
      <c r="AJ312" s="84"/>
    </row>
    <row r="313" spans="1:36" ht="12.75" customHeight="1" x14ac:dyDescent="0.2">
      <c r="A313" s="84"/>
      <c r="B313" s="84"/>
      <c r="C313" s="84"/>
      <c r="D313" s="84"/>
      <c r="E313" s="84"/>
      <c r="F313" s="84"/>
      <c r="G313" s="84"/>
      <c r="H313" s="84"/>
      <c r="I313" s="84"/>
      <c r="J313" s="84"/>
      <c r="K313" s="84"/>
      <c r="L313" s="84"/>
      <c r="M313" s="84"/>
      <c r="N313" s="84"/>
      <c r="O313" s="163"/>
      <c r="Q313" s="84"/>
      <c r="R313" s="84"/>
      <c r="S313" s="84"/>
      <c r="T313" s="84"/>
      <c r="U313" s="84"/>
      <c r="V313" s="84"/>
      <c r="W313" s="84"/>
      <c r="X313" s="84"/>
      <c r="Y313" s="84"/>
      <c r="Z313" s="84"/>
      <c r="AA313" s="84"/>
      <c r="AB313" s="84"/>
      <c r="AC313" s="84"/>
      <c r="AD313" s="84"/>
      <c r="AE313" s="84"/>
      <c r="AF313" s="84"/>
      <c r="AG313" s="84"/>
      <c r="AH313" s="84"/>
      <c r="AI313" s="84"/>
      <c r="AJ313" s="84"/>
    </row>
    <row r="314" spans="1:36" ht="12.75" customHeight="1" x14ac:dyDescent="0.2">
      <c r="A314" s="84"/>
      <c r="B314" s="84"/>
      <c r="C314" s="84"/>
      <c r="D314" s="84"/>
      <c r="E314" s="84"/>
      <c r="F314" s="84"/>
      <c r="G314" s="84"/>
      <c r="H314" s="84"/>
      <c r="I314" s="84"/>
      <c r="J314" s="84"/>
      <c r="K314" s="84"/>
      <c r="L314" s="84"/>
      <c r="M314" s="84"/>
      <c r="N314" s="84"/>
      <c r="O314" s="163"/>
      <c r="Q314" s="84"/>
      <c r="R314" s="84"/>
      <c r="S314" s="84"/>
      <c r="T314" s="84"/>
      <c r="U314" s="84"/>
      <c r="V314" s="84"/>
      <c r="W314" s="84"/>
      <c r="X314" s="84"/>
      <c r="Y314" s="84"/>
      <c r="Z314" s="84"/>
      <c r="AA314" s="84"/>
      <c r="AB314" s="84"/>
      <c r="AC314" s="84"/>
      <c r="AD314" s="84"/>
      <c r="AE314" s="84"/>
      <c r="AF314" s="84"/>
      <c r="AG314" s="84"/>
      <c r="AH314" s="84"/>
      <c r="AI314" s="84"/>
      <c r="AJ314" s="84"/>
    </row>
    <row r="315" spans="1:36" ht="12.75" customHeight="1" x14ac:dyDescent="0.2">
      <c r="A315" s="84"/>
      <c r="B315" s="84"/>
      <c r="C315" s="84"/>
      <c r="D315" s="84"/>
      <c r="E315" s="84"/>
      <c r="F315" s="84"/>
      <c r="G315" s="84"/>
      <c r="H315" s="84"/>
      <c r="I315" s="84"/>
      <c r="J315" s="84"/>
      <c r="K315" s="84"/>
      <c r="L315" s="84"/>
      <c r="M315" s="84"/>
      <c r="N315" s="84"/>
      <c r="O315" s="163"/>
      <c r="Q315" s="84"/>
      <c r="R315" s="84"/>
      <c r="S315" s="84"/>
      <c r="T315" s="84"/>
      <c r="U315" s="84"/>
      <c r="V315" s="84"/>
      <c r="W315" s="84"/>
      <c r="X315" s="84"/>
      <c r="Y315" s="84"/>
      <c r="Z315" s="84"/>
      <c r="AA315" s="84"/>
      <c r="AB315" s="84"/>
      <c r="AC315" s="84"/>
      <c r="AD315" s="84"/>
      <c r="AE315" s="84"/>
      <c r="AF315" s="84"/>
      <c r="AG315" s="84"/>
      <c r="AH315" s="84"/>
      <c r="AI315" s="84"/>
      <c r="AJ315" s="84"/>
    </row>
    <row r="316" spans="1:36" ht="12.75" customHeight="1" x14ac:dyDescent="0.2">
      <c r="A316" s="84"/>
      <c r="B316" s="84"/>
      <c r="C316" s="84"/>
      <c r="D316" s="84"/>
      <c r="E316" s="84"/>
      <c r="F316" s="84"/>
      <c r="G316" s="84"/>
      <c r="H316" s="84"/>
      <c r="I316" s="84"/>
      <c r="J316" s="84"/>
      <c r="K316" s="84"/>
      <c r="L316" s="84"/>
      <c r="M316" s="84"/>
      <c r="N316" s="84"/>
      <c r="O316" s="163"/>
      <c r="Q316" s="84"/>
      <c r="R316" s="84"/>
      <c r="S316" s="84"/>
      <c r="T316" s="84"/>
      <c r="U316" s="84"/>
      <c r="V316" s="84"/>
      <c r="W316" s="84"/>
      <c r="X316" s="84"/>
      <c r="Y316" s="84"/>
      <c r="Z316" s="84"/>
      <c r="AA316" s="84"/>
      <c r="AB316" s="84"/>
      <c r="AC316" s="84"/>
      <c r="AD316" s="84"/>
      <c r="AE316" s="84"/>
      <c r="AF316" s="84"/>
      <c r="AG316" s="84"/>
      <c r="AH316" s="84"/>
      <c r="AI316" s="84"/>
      <c r="AJ316" s="84"/>
    </row>
    <row r="317" spans="1:36" ht="12.75" customHeight="1" x14ac:dyDescent="0.2">
      <c r="A317" s="84"/>
      <c r="B317" s="84"/>
      <c r="C317" s="84"/>
      <c r="D317" s="84"/>
      <c r="E317" s="84"/>
      <c r="F317" s="84"/>
      <c r="G317" s="84"/>
      <c r="H317" s="84"/>
      <c r="I317" s="84"/>
      <c r="J317" s="84"/>
      <c r="K317" s="84"/>
      <c r="L317" s="84"/>
      <c r="M317" s="84"/>
      <c r="N317" s="84"/>
      <c r="O317" s="163"/>
      <c r="Q317" s="84"/>
      <c r="R317" s="84"/>
      <c r="S317" s="84"/>
      <c r="T317" s="84"/>
      <c r="U317" s="84"/>
      <c r="V317" s="84"/>
      <c r="W317" s="84"/>
      <c r="X317" s="84"/>
      <c r="Y317" s="84"/>
      <c r="Z317" s="84"/>
      <c r="AA317" s="84"/>
      <c r="AB317" s="84"/>
      <c r="AC317" s="84"/>
      <c r="AD317" s="84"/>
      <c r="AE317" s="84"/>
      <c r="AF317" s="84"/>
      <c r="AG317" s="84"/>
      <c r="AH317" s="84"/>
      <c r="AI317" s="84"/>
      <c r="AJ317" s="84"/>
    </row>
    <row r="318" spans="1:36" ht="12.75" customHeight="1" x14ac:dyDescent="0.2">
      <c r="A318" s="84"/>
      <c r="B318" s="84"/>
      <c r="C318" s="84"/>
      <c r="D318" s="84"/>
      <c r="E318" s="84"/>
      <c r="F318" s="84"/>
      <c r="G318" s="84"/>
      <c r="H318" s="84"/>
      <c r="I318" s="84"/>
      <c r="J318" s="84"/>
      <c r="K318" s="84"/>
      <c r="L318" s="84"/>
      <c r="M318" s="84"/>
      <c r="N318" s="84"/>
      <c r="O318" s="163"/>
      <c r="Q318" s="84"/>
      <c r="R318" s="84"/>
      <c r="S318" s="84"/>
      <c r="T318" s="84"/>
      <c r="U318" s="84"/>
      <c r="V318" s="84"/>
      <c r="W318" s="84"/>
      <c r="X318" s="84"/>
      <c r="Y318" s="84"/>
      <c r="Z318" s="84"/>
      <c r="AA318" s="84"/>
      <c r="AB318" s="84"/>
      <c r="AC318" s="84"/>
      <c r="AD318" s="84"/>
      <c r="AE318" s="84"/>
      <c r="AF318" s="84"/>
      <c r="AG318" s="84"/>
      <c r="AH318" s="84"/>
      <c r="AI318" s="84"/>
      <c r="AJ318" s="84"/>
    </row>
    <row r="319" spans="1:36" ht="12.75" customHeight="1" x14ac:dyDescent="0.2">
      <c r="A319" s="84"/>
      <c r="B319" s="84"/>
      <c r="C319" s="84"/>
      <c r="D319" s="84"/>
      <c r="E319" s="84"/>
      <c r="F319" s="84"/>
      <c r="G319" s="84"/>
      <c r="H319" s="84"/>
      <c r="I319" s="84"/>
      <c r="J319" s="84"/>
      <c r="K319" s="84"/>
      <c r="L319" s="84"/>
      <c r="M319" s="84"/>
      <c r="N319" s="84"/>
      <c r="O319" s="163"/>
      <c r="Q319" s="84"/>
      <c r="R319" s="84"/>
      <c r="S319" s="84"/>
      <c r="T319" s="84"/>
      <c r="U319" s="84"/>
      <c r="V319" s="84"/>
      <c r="W319" s="84"/>
      <c r="X319" s="84"/>
      <c r="Y319" s="84"/>
      <c r="Z319" s="84"/>
      <c r="AA319" s="84"/>
      <c r="AB319" s="84"/>
      <c r="AC319" s="84"/>
      <c r="AD319" s="84"/>
      <c r="AE319" s="84"/>
      <c r="AF319" s="84"/>
      <c r="AG319" s="84"/>
      <c r="AH319" s="84"/>
      <c r="AI319" s="84"/>
      <c r="AJ319" s="84"/>
    </row>
    <row r="320" spans="1:36" ht="12.75" customHeight="1" x14ac:dyDescent="0.2">
      <c r="A320" s="84"/>
      <c r="B320" s="84"/>
      <c r="C320" s="84"/>
      <c r="D320" s="84"/>
      <c r="E320" s="84"/>
      <c r="F320" s="84"/>
      <c r="G320" s="84"/>
      <c r="H320" s="84"/>
      <c r="I320" s="84"/>
      <c r="J320" s="84"/>
      <c r="K320" s="84"/>
      <c r="L320" s="84"/>
      <c r="M320" s="84"/>
      <c r="N320" s="84"/>
      <c r="O320" s="163"/>
      <c r="Q320" s="84"/>
      <c r="R320" s="84"/>
      <c r="S320" s="84"/>
      <c r="T320" s="84"/>
      <c r="U320" s="84"/>
      <c r="V320" s="84"/>
      <c r="W320" s="84"/>
      <c r="X320" s="84"/>
      <c r="Y320" s="84"/>
      <c r="Z320" s="84"/>
      <c r="AA320" s="84"/>
      <c r="AB320" s="84"/>
      <c r="AC320" s="84"/>
      <c r="AD320" s="84"/>
      <c r="AE320" s="84"/>
      <c r="AF320" s="84"/>
      <c r="AG320" s="84"/>
      <c r="AH320" s="84"/>
      <c r="AI320" s="84"/>
      <c r="AJ320" s="84"/>
    </row>
    <row r="321" spans="1:36" ht="12.75" customHeight="1" x14ac:dyDescent="0.2">
      <c r="A321" s="84"/>
      <c r="B321" s="84"/>
      <c r="C321" s="84"/>
      <c r="D321" s="84"/>
      <c r="E321" s="84"/>
      <c r="F321" s="84"/>
      <c r="G321" s="84"/>
      <c r="H321" s="84"/>
      <c r="I321" s="84"/>
      <c r="J321" s="84"/>
      <c r="K321" s="84"/>
      <c r="L321" s="84"/>
      <c r="M321" s="84"/>
      <c r="N321" s="84"/>
      <c r="O321" s="163"/>
      <c r="Q321" s="84"/>
      <c r="R321" s="84"/>
      <c r="S321" s="84"/>
      <c r="T321" s="84"/>
      <c r="U321" s="84"/>
      <c r="V321" s="84"/>
      <c r="W321" s="84"/>
      <c r="X321" s="84"/>
      <c r="Y321" s="84"/>
      <c r="Z321" s="84"/>
      <c r="AA321" s="84"/>
      <c r="AB321" s="84"/>
      <c r="AC321" s="84"/>
      <c r="AD321" s="84"/>
      <c r="AE321" s="84"/>
      <c r="AF321" s="84"/>
      <c r="AG321" s="84"/>
      <c r="AH321" s="84"/>
      <c r="AI321" s="84"/>
      <c r="AJ321" s="84"/>
    </row>
    <row r="322" spans="1:36" ht="12.75" customHeight="1" x14ac:dyDescent="0.2">
      <c r="A322" s="84"/>
      <c r="B322" s="84"/>
      <c r="C322" s="84"/>
      <c r="D322" s="84"/>
      <c r="E322" s="84"/>
      <c r="F322" s="84"/>
      <c r="G322" s="84"/>
      <c r="H322" s="84"/>
      <c r="I322" s="84"/>
      <c r="J322" s="84"/>
      <c r="K322" s="84"/>
      <c r="L322" s="84"/>
      <c r="M322" s="84"/>
      <c r="N322" s="84"/>
      <c r="O322" s="163"/>
      <c r="Q322" s="84"/>
      <c r="R322" s="84"/>
      <c r="S322" s="84"/>
      <c r="T322" s="84"/>
      <c r="U322" s="84"/>
      <c r="V322" s="84"/>
      <c r="W322" s="84"/>
      <c r="X322" s="84"/>
      <c r="Y322" s="84"/>
      <c r="Z322" s="84"/>
      <c r="AA322" s="84"/>
      <c r="AB322" s="84"/>
      <c r="AC322" s="84"/>
      <c r="AD322" s="84"/>
      <c r="AE322" s="84"/>
      <c r="AF322" s="84"/>
      <c r="AG322" s="84"/>
      <c r="AH322" s="84"/>
      <c r="AI322" s="84"/>
      <c r="AJ322" s="84"/>
    </row>
    <row r="323" spans="1:36" ht="12.75" customHeight="1" x14ac:dyDescent="0.2">
      <c r="A323" s="84"/>
      <c r="B323" s="84"/>
      <c r="C323" s="84"/>
      <c r="D323" s="84"/>
      <c r="E323" s="84"/>
      <c r="F323" s="84"/>
      <c r="G323" s="84"/>
      <c r="H323" s="84"/>
      <c r="I323" s="84"/>
      <c r="J323" s="84"/>
      <c r="K323" s="84"/>
      <c r="L323" s="84"/>
      <c r="M323" s="84"/>
      <c r="N323" s="84"/>
      <c r="O323" s="163"/>
      <c r="Q323" s="84"/>
      <c r="R323" s="84"/>
      <c r="S323" s="84"/>
      <c r="T323" s="84"/>
      <c r="U323" s="84"/>
      <c r="V323" s="84"/>
      <c r="W323" s="84"/>
      <c r="X323" s="84"/>
      <c r="Y323" s="84"/>
      <c r="Z323" s="84"/>
      <c r="AA323" s="84"/>
      <c r="AB323" s="84"/>
      <c r="AC323" s="84"/>
      <c r="AD323" s="84"/>
      <c r="AE323" s="84"/>
      <c r="AF323" s="84"/>
      <c r="AG323" s="84"/>
      <c r="AH323" s="84"/>
      <c r="AI323" s="84"/>
      <c r="AJ323" s="84"/>
    </row>
    <row r="324" spans="1:36" ht="12.75" customHeight="1" x14ac:dyDescent="0.2">
      <c r="A324" s="84"/>
      <c r="B324" s="84"/>
      <c r="C324" s="84"/>
      <c r="D324" s="84"/>
      <c r="E324" s="84"/>
      <c r="F324" s="84"/>
      <c r="G324" s="84"/>
      <c r="H324" s="84"/>
      <c r="I324" s="84"/>
      <c r="J324" s="84"/>
      <c r="K324" s="84"/>
      <c r="L324" s="84"/>
      <c r="M324" s="84"/>
      <c r="N324" s="84"/>
      <c r="O324" s="163"/>
      <c r="Q324" s="84"/>
      <c r="R324" s="84"/>
      <c r="S324" s="84"/>
      <c r="T324" s="84"/>
      <c r="U324" s="84"/>
      <c r="V324" s="84"/>
      <c r="W324" s="84"/>
      <c r="X324" s="84"/>
      <c r="Y324" s="84"/>
      <c r="Z324" s="84"/>
      <c r="AA324" s="84"/>
      <c r="AB324" s="84"/>
      <c r="AC324" s="84"/>
      <c r="AD324" s="84"/>
      <c r="AE324" s="84"/>
      <c r="AF324" s="84"/>
      <c r="AG324" s="84"/>
      <c r="AH324" s="84"/>
      <c r="AI324" s="84"/>
      <c r="AJ324" s="84"/>
    </row>
    <row r="325" spans="1:36" ht="12.75" customHeight="1" x14ac:dyDescent="0.2">
      <c r="A325" s="84"/>
      <c r="B325" s="84"/>
      <c r="C325" s="84"/>
      <c r="D325" s="84"/>
      <c r="E325" s="84"/>
      <c r="F325" s="84"/>
      <c r="G325" s="84"/>
      <c r="H325" s="84"/>
      <c r="I325" s="84"/>
      <c r="J325" s="84"/>
      <c r="K325" s="84"/>
      <c r="L325" s="84"/>
      <c r="M325" s="84"/>
      <c r="N325" s="84"/>
      <c r="O325" s="163"/>
      <c r="Q325" s="84"/>
      <c r="R325" s="84"/>
      <c r="S325" s="84"/>
      <c r="T325" s="84"/>
      <c r="U325" s="84"/>
      <c r="V325" s="84"/>
      <c r="W325" s="84"/>
      <c r="X325" s="84"/>
      <c r="Y325" s="84"/>
      <c r="Z325" s="84"/>
      <c r="AA325" s="84"/>
      <c r="AB325" s="84"/>
      <c r="AC325" s="84"/>
      <c r="AD325" s="84"/>
      <c r="AE325" s="84"/>
      <c r="AF325" s="84"/>
      <c r="AG325" s="84"/>
      <c r="AH325" s="84"/>
      <c r="AI325" s="84"/>
      <c r="AJ325" s="84"/>
    </row>
    <row r="326" spans="1:36" ht="12.75" customHeight="1" x14ac:dyDescent="0.2">
      <c r="A326" s="84"/>
      <c r="B326" s="84"/>
      <c r="C326" s="84"/>
      <c r="D326" s="84"/>
      <c r="E326" s="84"/>
      <c r="F326" s="84"/>
      <c r="G326" s="84"/>
      <c r="H326" s="84"/>
      <c r="I326" s="84"/>
      <c r="J326" s="84"/>
      <c r="K326" s="84"/>
      <c r="L326" s="84"/>
      <c r="M326" s="84"/>
      <c r="N326" s="84"/>
      <c r="O326" s="163"/>
      <c r="Q326" s="84"/>
      <c r="R326" s="84"/>
      <c r="S326" s="84"/>
      <c r="T326" s="84"/>
      <c r="U326" s="84"/>
      <c r="V326" s="84"/>
      <c r="W326" s="84"/>
      <c r="X326" s="84"/>
      <c r="Y326" s="84"/>
      <c r="Z326" s="84"/>
      <c r="AA326" s="84"/>
      <c r="AB326" s="84"/>
      <c r="AC326" s="84"/>
      <c r="AD326" s="84"/>
      <c r="AE326" s="84"/>
      <c r="AF326" s="84"/>
      <c r="AG326" s="84"/>
      <c r="AH326" s="84"/>
      <c r="AI326" s="84"/>
      <c r="AJ326" s="84"/>
    </row>
    <row r="327" spans="1:36" ht="12.75" customHeight="1" x14ac:dyDescent="0.2">
      <c r="A327" s="84"/>
      <c r="B327" s="84"/>
      <c r="C327" s="84"/>
      <c r="D327" s="84"/>
      <c r="E327" s="84"/>
      <c r="F327" s="84"/>
      <c r="G327" s="84"/>
      <c r="H327" s="84"/>
      <c r="I327" s="84"/>
      <c r="J327" s="84"/>
      <c r="K327" s="84"/>
      <c r="L327" s="84"/>
      <c r="M327" s="84"/>
      <c r="N327" s="84"/>
      <c r="O327" s="163"/>
      <c r="Q327" s="84"/>
      <c r="R327" s="84"/>
      <c r="S327" s="84"/>
      <c r="T327" s="84"/>
      <c r="U327" s="84"/>
      <c r="V327" s="84"/>
      <c r="W327" s="84"/>
      <c r="X327" s="84"/>
      <c r="Y327" s="84"/>
      <c r="Z327" s="84"/>
      <c r="AA327" s="84"/>
      <c r="AB327" s="84"/>
      <c r="AC327" s="84"/>
      <c r="AD327" s="84"/>
      <c r="AE327" s="84"/>
      <c r="AF327" s="84"/>
      <c r="AG327" s="84"/>
      <c r="AH327" s="84"/>
      <c r="AI327" s="84"/>
      <c r="AJ327" s="84"/>
    </row>
    <row r="328" spans="1:36" ht="12.75" customHeight="1" x14ac:dyDescent="0.2">
      <c r="A328" s="84"/>
      <c r="B328" s="84"/>
      <c r="C328" s="84"/>
      <c r="D328" s="84"/>
      <c r="E328" s="84"/>
      <c r="F328" s="84"/>
      <c r="G328" s="84"/>
      <c r="H328" s="84"/>
      <c r="I328" s="84"/>
      <c r="J328" s="84"/>
      <c r="K328" s="84"/>
      <c r="L328" s="84"/>
      <c r="M328" s="84"/>
      <c r="N328" s="84"/>
      <c r="O328" s="163"/>
      <c r="Q328" s="84"/>
      <c r="R328" s="84"/>
      <c r="S328" s="84"/>
      <c r="T328" s="84"/>
      <c r="U328" s="84"/>
      <c r="V328" s="84"/>
      <c r="W328" s="84"/>
      <c r="X328" s="84"/>
      <c r="Y328" s="84"/>
      <c r="Z328" s="84"/>
      <c r="AA328" s="84"/>
      <c r="AB328" s="84"/>
      <c r="AC328" s="84"/>
      <c r="AD328" s="84"/>
      <c r="AE328" s="84"/>
      <c r="AF328" s="84"/>
      <c r="AG328" s="84"/>
      <c r="AH328" s="84"/>
      <c r="AI328" s="84"/>
      <c r="AJ328" s="84"/>
    </row>
    <row r="329" spans="1:36" ht="12.75" customHeight="1" x14ac:dyDescent="0.2">
      <c r="A329" s="84"/>
      <c r="B329" s="84"/>
      <c r="C329" s="84"/>
      <c r="D329" s="84"/>
      <c r="E329" s="84"/>
      <c r="F329" s="84"/>
      <c r="G329" s="84"/>
      <c r="H329" s="84"/>
      <c r="I329" s="84"/>
      <c r="J329" s="84"/>
      <c r="K329" s="84"/>
      <c r="L329" s="84"/>
      <c r="M329" s="84"/>
      <c r="N329" s="84"/>
      <c r="O329" s="163"/>
      <c r="Q329" s="84"/>
      <c r="R329" s="84"/>
      <c r="S329" s="84"/>
      <c r="T329" s="84"/>
      <c r="U329" s="84"/>
      <c r="V329" s="84"/>
      <c r="W329" s="84"/>
      <c r="X329" s="84"/>
      <c r="Y329" s="84"/>
      <c r="Z329" s="84"/>
      <c r="AA329" s="84"/>
      <c r="AB329" s="84"/>
      <c r="AC329" s="84"/>
      <c r="AD329" s="84"/>
      <c r="AE329" s="84"/>
      <c r="AF329" s="84"/>
      <c r="AG329" s="84"/>
      <c r="AH329" s="84"/>
      <c r="AI329" s="84"/>
      <c r="AJ329" s="84"/>
    </row>
    <row r="330" spans="1:36" ht="12.75" customHeight="1" x14ac:dyDescent="0.2">
      <c r="A330" s="84"/>
      <c r="B330" s="84"/>
      <c r="C330" s="84"/>
      <c r="D330" s="84"/>
      <c r="E330" s="84"/>
      <c r="F330" s="84"/>
      <c r="G330" s="84"/>
      <c r="H330" s="84"/>
      <c r="I330" s="84"/>
      <c r="J330" s="84"/>
      <c r="K330" s="84"/>
      <c r="L330" s="84"/>
      <c r="M330" s="84"/>
      <c r="N330" s="84"/>
      <c r="O330" s="163"/>
      <c r="Q330" s="84"/>
      <c r="R330" s="84"/>
      <c r="S330" s="84"/>
      <c r="T330" s="84"/>
      <c r="U330" s="84"/>
      <c r="V330" s="84"/>
      <c r="W330" s="84"/>
      <c r="X330" s="84"/>
      <c r="Y330" s="84"/>
      <c r="Z330" s="84"/>
      <c r="AA330" s="84"/>
      <c r="AB330" s="84"/>
      <c r="AC330" s="84"/>
      <c r="AD330" s="84"/>
      <c r="AE330" s="84"/>
      <c r="AF330" s="84"/>
      <c r="AG330" s="84"/>
      <c r="AH330" s="84"/>
      <c r="AI330" s="84"/>
      <c r="AJ330" s="84"/>
    </row>
    <row r="331" spans="1:36" ht="12.75" customHeight="1" x14ac:dyDescent="0.2">
      <c r="A331" s="84"/>
      <c r="B331" s="84"/>
      <c r="C331" s="84"/>
      <c r="D331" s="84"/>
      <c r="E331" s="84"/>
      <c r="F331" s="84"/>
      <c r="G331" s="84"/>
      <c r="H331" s="84"/>
      <c r="I331" s="84"/>
      <c r="J331" s="84"/>
      <c r="K331" s="84"/>
      <c r="L331" s="84"/>
      <c r="M331" s="84"/>
      <c r="N331" s="84"/>
      <c r="O331" s="163"/>
      <c r="Q331" s="84"/>
      <c r="R331" s="84"/>
      <c r="S331" s="84"/>
      <c r="T331" s="84"/>
      <c r="U331" s="84"/>
      <c r="V331" s="84"/>
      <c r="W331" s="84"/>
      <c r="X331" s="84"/>
      <c r="Y331" s="84"/>
      <c r="Z331" s="84"/>
      <c r="AA331" s="84"/>
      <c r="AB331" s="84"/>
      <c r="AC331" s="84"/>
      <c r="AD331" s="84"/>
      <c r="AE331" s="84"/>
      <c r="AF331" s="84"/>
      <c r="AG331" s="84"/>
      <c r="AH331" s="84"/>
      <c r="AI331" s="84"/>
      <c r="AJ331" s="84"/>
    </row>
    <row r="332" spans="1:36" ht="12.75" customHeight="1" x14ac:dyDescent="0.2">
      <c r="A332" s="84"/>
      <c r="B332" s="84"/>
      <c r="C332" s="84"/>
      <c r="D332" s="84"/>
      <c r="E332" s="84"/>
      <c r="F332" s="84"/>
      <c r="G332" s="84"/>
      <c r="H332" s="84"/>
      <c r="I332" s="84"/>
      <c r="J332" s="84"/>
      <c r="K332" s="84"/>
      <c r="L332" s="84"/>
      <c r="M332" s="84"/>
      <c r="N332" s="84"/>
      <c r="O332" s="163"/>
      <c r="Q332" s="84"/>
      <c r="R332" s="84"/>
      <c r="S332" s="84"/>
      <c r="T332" s="84"/>
      <c r="U332" s="84"/>
      <c r="V332" s="84"/>
      <c r="W332" s="84"/>
      <c r="X332" s="84"/>
      <c r="Y332" s="84"/>
      <c r="Z332" s="84"/>
      <c r="AA332" s="84"/>
      <c r="AB332" s="84"/>
      <c r="AC332" s="84"/>
      <c r="AD332" s="84"/>
      <c r="AE332" s="84"/>
      <c r="AF332" s="84"/>
      <c r="AG332" s="84"/>
      <c r="AH332" s="84"/>
      <c r="AI332" s="84"/>
      <c r="AJ332" s="84"/>
    </row>
    <row r="333" spans="1:36" ht="12.75" customHeight="1" x14ac:dyDescent="0.2">
      <c r="A333" s="84"/>
      <c r="B333" s="84"/>
      <c r="C333" s="84"/>
      <c r="D333" s="84"/>
      <c r="E333" s="84"/>
      <c r="F333" s="84"/>
      <c r="G333" s="84"/>
      <c r="H333" s="84"/>
      <c r="I333" s="84"/>
      <c r="J333" s="84"/>
      <c r="K333" s="84"/>
      <c r="L333" s="84"/>
      <c r="M333" s="84"/>
      <c r="N333" s="84"/>
      <c r="O333" s="163"/>
      <c r="Q333" s="84"/>
      <c r="R333" s="84"/>
      <c r="S333" s="84"/>
      <c r="T333" s="84"/>
      <c r="U333" s="84"/>
      <c r="V333" s="84"/>
      <c r="W333" s="84"/>
      <c r="X333" s="84"/>
      <c r="Y333" s="84"/>
      <c r="Z333" s="84"/>
      <c r="AA333" s="84"/>
      <c r="AB333" s="84"/>
      <c r="AC333" s="84"/>
      <c r="AD333" s="84"/>
      <c r="AE333" s="84"/>
      <c r="AF333" s="84"/>
      <c r="AG333" s="84"/>
      <c r="AH333" s="84"/>
      <c r="AI333" s="84"/>
      <c r="AJ333" s="84"/>
    </row>
    <row r="334" spans="1:36" ht="12.75" customHeight="1" x14ac:dyDescent="0.2">
      <c r="A334" s="84"/>
      <c r="B334" s="84"/>
      <c r="C334" s="84"/>
      <c r="D334" s="84"/>
      <c r="E334" s="84"/>
      <c r="F334" s="84"/>
      <c r="G334" s="84"/>
      <c r="H334" s="84"/>
      <c r="I334" s="84"/>
      <c r="J334" s="84"/>
      <c r="K334" s="84"/>
      <c r="L334" s="84"/>
      <c r="M334" s="84"/>
      <c r="N334" s="84"/>
      <c r="O334" s="163"/>
      <c r="Q334" s="84"/>
      <c r="R334" s="84"/>
      <c r="S334" s="84"/>
      <c r="T334" s="84"/>
      <c r="U334" s="84"/>
      <c r="V334" s="84"/>
      <c r="W334" s="84"/>
      <c r="X334" s="84"/>
      <c r="Y334" s="84"/>
      <c r="Z334" s="84"/>
      <c r="AA334" s="84"/>
      <c r="AB334" s="84"/>
      <c r="AC334" s="84"/>
      <c r="AD334" s="84"/>
      <c r="AE334" s="84"/>
      <c r="AF334" s="84"/>
      <c r="AG334" s="84"/>
      <c r="AH334" s="84"/>
      <c r="AI334" s="84"/>
      <c r="AJ334" s="84"/>
    </row>
    <row r="335" spans="1:36" ht="12.75" customHeight="1" x14ac:dyDescent="0.2">
      <c r="A335" s="84"/>
      <c r="B335" s="84"/>
      <c r="C335" s="84"/>
      <c r="D335" s="84"/>
      <c r="E335" s="84"/>
      <c r="F335" s="84"/>
      <c r="G335" s="84"/>
      <c r="H335" s="84"/>
      <c r="I335" s="84"/>
      <c r="J335" s="84"/>
      <c r="K335" s="84"/>
      <c r="L335" s="84"/>
      <c r="M335" s="84"/>
      <c r="N335" s="84"/>
      <c r="O335" s="163"/>
      <c r="Q335" s="84"/>
      <c r="R335" s="84"/>
      <c r="S335" s="84"/>
      <c r="T335" s="84"/>
      <c r="U335" s="84"/>
      <c r="V335" s="84"/>
      <c r="W335" s="84"/>
      <c r="X335" s="84"/>
      <c r="Y335" s="84"/>
      <c r="Z335" s="84"/>
      <c r="AA335" s="84"/>
      <c r="AB335" s="84"/>
      <c r="AC335" s="84"/>
      <c r="AD335" s="84"/>
      <c r="AE335" s="84"/>
      <c r="AF335" s="84"/>
      <c r="AG335" s="84"/>
      <c r="AH335" s="84"/>
      <c r="AI335" s="84"/>
      <c r="AJ335" s="84"/>
    </row>
    <row r="336" spans="1:36" ht="12.75" customHeight="1" x14ac:dyDescent="0.2">
      <c r="A336" s="84"/>
      <c r="B336" s="84"/>
      <c r="C336" s="84"/>
      <c r="D336" s="84"/>
      <c r="E336" s="84"/>
      <c r="F336" s="84"/>
      <c r="G336" s="84"/>
      <c r="H336" s="84"/>
      <c r="I336" s="84"/>
      <c r="J336" s="84"/>
      <c r="K336" s="84"/>
      <c r="L336" s="84"/>
      <c r="M336" s="84"/>
      <c r="N336" s="84"/>
      <c r="O336" s="163"/>
      <c r="Q336" s="84"/>
      <c r="R336" s="84"/>
      <c r="S336" s="84"/>
      <c r="T336" s="84"/>
      <c r="U336" s="84"/>
      <c r="V336" s="84"/>
      <c r="W336" s="84"/>
      <c r="X336" s="84"/>
      <c r="Y336" s="84"/>
      <c r="Z336" s="84"/>
      <c r="AA336" s="84"/>
      <c r="AB336" s="84"/>
      <c r="AC336" s="84"/>
      <c r="AD336" s="84"/>
      <c r="AE336" s="84"/>
      <c r="AF336" s="84"/>
      <c r="AG336" s="84"/>
      <c r="AH336" s="84"/>
      <c r="AI336" s="84"/>
      <c r="AJ336" s="84"/>
    </row>
    <row r="337" spans="1:36" ht="12.75" customHeight="1" x14ac:dyDescent="0.2">
      <c r="A337" s="84"/>
      <c r="B337" s="84"/>
      <c r="C337" s="84"/>
      <c r="D337" s="84"/>
      <c r="E337" s="84"/>
      <c r="F337" s="84"/>
      <c r="G337" s="84"/>
      <c r="H337" s="84"/>
      <c r="I337" s="84"/>
      <c r="J337" s="84"/>
      <c r="K337" s="84"/>
      <c r="L337" s="84"/>
      <c r="M337" s="84"/>
      <c r="N337" s="84"/>
      <c r="O337" s="163"/>
      <c r="Q337" s="84"/>
      <c r="R337" s="84"/>
      <c r="S337" s="84"/>
      <c r="T337" s="84"/>
      <c r="U337" s="84"/>
      <c r="V337" s="84"/>
      <c r="W337" s="84"/>
      <c r="X337" s="84"/>
      <c r="Y337" s="84"/>
      <c r="Z337" s="84"/>
      <c r="AA337" s="84"/>
      <c r="AB337" s="84"/>
      <c r="AC337" s="84"/>
      <c r="AD337" s="84"/>
      <c r="AE337" s="84"/>
      <c r="AF337" s="84"/>
      <c r="AG337" s="84"/>
      <c r="AH337" s="84"/>
      <c r="AI337" s="84"/>
      <c r="AJ337" s="84"/>
    </row>
    <row r="338" spans="1:36" ht="12.75" customHeight="1" x14ac:dyDescent="0.2">
      <c r="A338" s="84"/>
      <c r="B338" s="84"/>
      <c r="C338" s="84"/>
      <c r="D338" s="84"/>
      <c r="E338" s="84"/>
      <c r="F338" s="84"/>
      <c r="G338" s="84"/>
      <c r="H338" s="84"/>
      <c r="I338" s="84"/>
      <c r="J338" s="84"/>
      <c r="K338" s="84"/>
      <c r="L338" s="84"/>
      <c r="M338" s="84"/>
      <c r="N338" s="84"/>
      <c r="O338" s="163"/>
      <c r="Q338" s="84"/>
      <c r="R338" s="84"/>
      <c r="S338" s="84"/>
      <c r="T338" s="84"/>
      <c r="U338" s="84"/>
      <c r="V338" s="84"/>
      <c r="W338" s="84"/>
      <c r="X338" s="84"/>
      <c r="Y338" s="84"/>
      <c r="Z338" s="84"/>
      <c r="AA338" s="84"/>
      <c r="AB338" s="84"/>
      <c r="AC338" s="84"/>
      <c r="AD338" s="84"/>
      <c r="AE338" s="84"/>
      <c r="AF338" s="84"/>
      <c r="AG338" s="84"/>
      <c r="AH338" s="84"/>
      <c r="AI338" s="84"/>
      <c r="AJ338" s="84"/>
    </row>
    <row r="339" spans="1:36" ht="12.75" customHeight="1" x14ac:dyDescent="0.2">
      <c r="A339" s="84"/>
      <c r="B339" s="84"/>
      <c r="C339" s="84"/>
      <c r="D339" s="84"/>
      <c r="E339" s="84"/>
      <c r="F339" s="84"/>
      <c r="G339" s="84"/>
      <c r="H339" s="84"/>
      <c r="I339" s="84"/>
      <c r="J339" s="84"/>
      <c r="K339" s="84"/>
      <c r="L339" s="84"/>
      <c r="M339" s="84"/>
      <c r="N339" s="84"/>
      <c r="O339" s="163"/>
      <c r="Q339" s="84"/>
      <c r="R339" s="84"/>
      <c r="S339" s="84"/>
      <c r="T339" s="84"/>
      <c r="U339" s="84"/>
      <c r="V339" s="84"/>
      <c r="W339" s="84"/>
      <c r="X339" s="84"/>
      <c r="Y339" s="84"/>
      <c r="Z339" s="84"/>
      <c r="AA339" s="84"/>
      <c r="AB339" s="84"/>
      <c r="AC339" s="84"/>
      <c r="AD339" s="84"/>
      <c r="AE339" s="84"/>
      <c r="AF339" s="84"/>
      <c r="AG339" s="84"/>
      <c r="AH339" s="84"/>
      <c r="AI339" s="84"/>
      <c r="AJ339" s="84"/>
    </row>
    <row r="340" spans="1:36" ht="12.75" customHeight="1" x14ac:dyDescent="0.2">
      <c r="A340" s="84"/>
      <c r="B340" s="84"/>
      <c r="C340" s="84"/>
      <c r="D340" s="84"/>
      <c r="E340" s="84"/>
      <c r="F340" s="84"/>
      <c r="G340" s="84"/>
      <c r="H340" s="84"/>
      <c r="I340" s="84"/>
      <c r="J340" s="84"/>
      <c r="K340" s="84"/>
      <c r="L340" s="84"/>
      <c r="M340" s="84"/>
      <c r="N340" s="84"/>
      <c r="O340" s="163"/>
      <c r="Q340" s="84"/>
      <c r="R340" s="84"/>
      <c r="S340" s="84"/>
      <c r="T340" s="84"/>
      <c r="U340" s="84"/>
      <c r="V340" s="84"/>
      <c r="W340" s="84"/>
      <c r="X340" s="84"/>
      <c r="Y340" s="84"/>
      <c r="Z340" s="84"/>
      <c r="AA340" s="84"/>
      <c r="AB340" s="84"/>
      <c r="AC340" s="84"/>
      <c r="AD340" s="84"/>
      <c r="AE340" s="84"/>
      <c r="AF340" s="84"/>
      <c r="AG340" s="84"/>
      <c r="AH340" s="84"/>
      <c r="AI340" s="84"/>
      <c r="AJ340" s="84"/>
    </row>
    <row r="341" spans="1:36" ht="12.75" customHeight="1" x14ac:dyDescent="0.2">
      <c r="A341" s="84"/>
      <c r="B341" s="84"/>
      <c r="C341" s="84"/>
      <c r="D341" s="84"/>
      <c r="E341" s="84"/>
      <c r="F341" s="84"/>
      <c r="G341" s="84"/>
      <c r="H341" s="84"/>
      <c r="I341" s="84"/>
      <c r="J341" s="84"/>
      <c r="K341" s="84"/>
      <c r="L341" s="84"/>
      <c r="M341" s="84"/>
      <c r="N341" s="84"/>
      <c r="O341" s="163"/>
      <c r="Q341" s="84"/>
      <c r="R341" s="84"/>
      <c r="S341" s="84"/>
      <c r="T341" s="84"/>
      <c r="U341" s="84"/>
      <c r="V341" s="84"/>
      <c r="W341" s="84"/>
      <c r="X341" s="84"/>
      <c r="Y341" s="84"/>
      <c r="Z341" s="84"/>
      <c r="AA341" s="84"/>
      <c r="AB341" s="84"/>
      <c r="AC341" s="84"/>
      <c r="AD341" s="84"/>
      <c r="AE341" s="84"/>
      <c r="AF341" s="84"/>
      <c r="AG341" s="84"/>
      <c r="AH341" s="84"/>
      <c r="AI341" s="84"/>
      <c r="AJ341" s="84"/>
    </row>
    <row r="342" spans="1:36" ht="12.75" customHeight="1" x14ac:dyDescent="0.2">
      <c r="A342" s="84"/>
      <c r="B342" s="84"/>
      <c r="C342" s="84"/>
      <c r="D342" s="84"/>
      <c r="E342" s="84"/>
      <c r="F342" s="84"/>
      <c r="G342" s="84"/>
      <c r="H342" s="84"/>
      <c r="I342" s="84"/>
      <c r="J342" s="84"/>
      <c r="K342" s="84"/>
      <c r="L342" s="84"/>
      <c r="M342" s="84"/>
      <c r="N342" s="84"/>
      <c r="O342" s="163"/>
      <c r="Q342" s="84"/>
      <c r="R342" s="84"/>
      <c r="S342" s="84"/>
      <c r="T342" s="84"/>
      <c r="U342" s="84"/>
      <c r="V342" s="84"/>
      <c r="W342" s="84"/>
      <c r="X342" s="84"/>
      <c r="Y342" s="84"/>
      <c r="Z342" s="84"/>
      <c r="AA342" s="84"/>
      <c r="AB342" s="84"/>
      <c r="AC342" s="84"/>
      <c r="AD342" s="84"/>
      <c r="AE342" s="84"/>
      <c r="AF342" s="84"/>
      <c r="AG342" s="84"/>
      <c r="AH342" s="84"/>
      <c r="AI342" s="84"/>
      <c r="AJ342" s="84"/>
    </row>
    <row r="343" spans="1:36" ht="12.75" customHeight="1" x14ac:dyDescent="0.2">
      <c r="A343" s="84"/>
      <c r="B343" s="84"/>
      <c r="C343" s="84"/>
      <c r="D343" s="84"/>
      <c r="E343" s="84"/>
      <c r="F343" s="84"/>
      <c r="G343" s="84"/>
      <c r="H343" s="84"/>
      <c r="I343" s="84"/>
      <c r="J343" s="84"/>
      <c r="K343" s="84"/>
      <c r="L343" s="84"/>
      <c r="M343" s="84"/>
      <c r="N343" s="84"/>
      <c r="O343" s="163"/>
      <c r="Q343" s="84"/>
      <c r="R343" s="84"/>
      <c r="S343" s="84"/>
      <c r="T343" s="84"/>
      <c r="U343" s="84"/>
      <c r="V343" s="84"/>
      <c r="W343" s="84"/>
      <c r="X343" s="84"/>
      <c r="Y343" s="84"/>
      <c r="Z343" s="84"/>
      <c r="AA343" s="84"/>
      <c r="AB343" s="84"/>
      <c r="AC343" s="84"/>
      <c r="AD343" s="84"/>
      <c r="AE343" s="84"/>
      <c r="AF343" s="84"/>
      <c r="AG343" s="84"/>
      <c r="AH343" s="84"/>
      <c r="AI343" s="84"/>
      <c r="AJ343" s="84"/>
    </row>
    <row r="344" spans="1:36" ht="12.75" customHeight="1" x14ac:dyDescent="0.2">
      <c r="A344" s="84"/>
      <c r="B344" s="84"/>
      <c r="C344" s="84"/>
      <c r="D344" s="84"/>
      <c r="E344" s="84"/>
      <c r="F344" s="84"/>
      <c r="G344" s="84"/>
      <c r="H344" s="84"/>
      <c r="I344" s="84"/>
      <c r="J344" s="84"/>
      <c r="K344" s="84"/>
      <c r="L344" s="84"/>
      <c r="M344" s="84"/>
      <c r="N344" s="84"/>
      <c r="O344" s="163"/>
      <c r="Q344" s="84"/>
      <c r="R344" s="84"/>
      <c r="S344" s="84"/>
      <c r="T344" s="84"/>
      <c r="U344" s="84"/>
      <c r="V344" s="84"/>
      <c r="W344" s="84"/>
      <c r="X344" s="84"/>
      <c r="Y344" s="84"/>
      <c r="Z344" s="84"/>
      <c r="AA344" s="84"/>
      <c r="AB344" s="84"/>
      <c r="AC344" s="84"/>
      <c r="AD344" s="84"/>
      <c r="AE344" s="84"/>
      <c r="AF344" s="84"/>
      <c r="AG344" s="84"/>
      <c r="AH344" s="84"/>
      <c r="AI344" s="84"/>
      <c r="AJ344" s="84"/>
    </row>
    <row r="345" spans="1:36" ht="12.75" customHeight="1" x14ac:dyDescent="0.2">
      <c r="A345" s="84"/>
      <c r="B345" s="84"/>
      <c r="C345" s="84"/>
      <c r="D345" s="84"/>
      <c r="E345" s="84"/>
      <c r="F345" s="84"/>
      <c r="G345" s="84"/>
      <c r="H345" s="84"/>
      <c r="I345" s="84"/>
      <c r="J345" s="84"/>
      <c r="K345" s="84"/>
      <c r="L345" s="84"/>
      <c r="M345" s="84"/>
      <c r="N345" s="84"/>
      <c r="O345" s="163"/>
      <c r="Q345" s="84"/>
      <c r="R345" s="84"/>
      <c r="S345" s="84"/>
      <c r="T345" s="84"/>
      <c r="U345" s="84"/>
      <c r="V345" s="84"/>
      <c r="W345" s="84"/>
      <c r="X345" s="84"/>
      <c r="Y345" s="84"/>
      <c r="Z345" s="84"/>
      <c r="AA345" s="84"/>
      <c r="AB345" s="84"/>
      <c r="AC345" s="84"/>
      <c r="AD345" s="84"/>
      <c r="AE345" s="84"/>
      <c r="AF345" s="84"/>
      <c r="AG345" s="84"/>
      <c r="AH345" s="84"/>
      <c r="AI345" s="84"/>
      <c r="AJ345" s="84"/>
    </row>
    <row r="346" spans="1:36" ht="12.75" customHeight="1" x14ac:dyDescent="0.2">
      <c r="A346" s="84"/>
      <c r="B346" s="84"/>
      <c r="C346" s="84"/>
      <c r="D346" s="84"/>
      <c r="E346" s="84"/>
      <c r="F346" s="84"/>
      <c r="G346" s="84"/>
      <c r="H346" s="84"/>
      <c r="I346" s="84"/>
      <c r="J346" s="84"/>
      <c r="K346" s="84"/>
      <c r="L346" s="84"/>
      <c r="M346" s="84"/>
      <c r="N346" s="84"/>
      <c r="O346" s="163"/>
      <c r="Q346" s="84"/>
      <c r="R346" s="84"/>
      <c r="S346" s="84"/>
      <c r="T346" s="84"/>
      <c r="U346" s="84"/>
      <c r="V346" s="84"/>
      <c r="W346" s="84"/>
      <c r="X346" s="84"/>
      <c r="Y346" s="84"/>
      <c r="Z346" s="84"/>
      <c r="AA346" s="84"/>
      <c r="AB346" s="84"/>
      <c r="AC346" s="84"/>
      <c r="AD346" s="84"/>
      <c r="AE346" s="84"/>
      <c r="AF346" s="84"/>
      <c r="AG346" s="84"/>
      <c r="AH346" s="84"/>
      <c r="AI346" s="84"/>
      <c r="AJ346" s="84"/>
    </row>
    <row r="347" spans="1:36" ht="12.75" customHeight="1" x14ac:dyDescent="0.2">
      <c r="A347" s="84"/>
      <c r="B347" s="84"/>
      <c r="C347" s="84"/>
      <c r="D347" s="84"/>
      <c r="E347" s="84"/>
      <c r="F347" s="84"/>
      <c r="G347" s="84"/>
      <c r="H347" s="84"/>
      <c r="I347" s="84"/>
      <c r="J347" s="84"/>
      <c r="K347" s="84"/>
      <c r="L347" s="84"/>
      <c r="M347" s="84"/>
      <c r="N347" s="84"/>
      <c r="O347" s="163"/>
      <c r="Q347" s="84"/>
      <c r="R347" s="84"/>
      <c r="S347" s="84"/>
      <c r="T347" s="84"/>
      <c r="U347" s="84"/>
      <c r="V347" s="84"/>
      <c r="W347" s="84"/>
      <c r="X347" s="84"/>
      <c r="Y347" s="84"/>
      <c r="Z347" s="84"/>
      <c r="AA347" s="84"/>
      <c r="AB347" s="84"/>
      <c r="AC347" s="84"/>
      <c r="AD347" s="84"/>
      <c r="AE347" s="84"/>
      <c r="AF347" s="84"/>
      <c r="AG347" s="84"/>
      <c r="AH347" s="84"/>
      <c r="AI347" s="84"/>
      <c r="AJ347" s="84"/>
    </row>
    <row r="348" spans="1:36" ht="12.75" customHeight="1" x14ac:dyDescent="0.2">
      <c r="A348" s="84"/>
      <c r="B348" s="84"/>
      <c r="C348" s="84"/>
      <c r="D348" s="84"/>
      <c r="E348" s="84"/>
      <c r="F348" s="84"/>
      <c r="G348" s="84"/>
      <c r="H348" s="84"/>
      <c r="I348" s="84"/>
      <c r="J348" s="84"/>
      <c r="K348" s="84"/>
      <c r="L348" s="84"/>
      <c r="M348" s="84"/>
      <c r="N348" s="84"/>
      <c r="O348" s="163"/>
      <c r="Q348" s="84"/>
      <c r="R348" s="84"/>
      <c r="S348" s="84"/>
      <c r="T348" s="84"/>
      <c r="U348" s="84"/>
      <c r="V348" s="84"/>
      <c r="W348" s="84"/>
      <c r="X348" s="84"/>
      <c r="Y348" s="84"/>
      <c r="Z348" s="84"/>
      <c r="AA348" s="84"/>
      <c r="AB348" s="84"/>
      <c r="AC348" s="84"/>
      <c r="AD348" s="84"/>
      <c r="AE348" s="84"/>
      <c r="AF348" s="84"/>
      <c r="AG348" s="84"/>
      <c r="AH348" s="84"/>
      <c r="AI348" s="84"/>
      <c r="AJ348" s="84"/>
    </row>
    <row r="349" spans="1:36" ht="12.75" customHeight="1" x14ac:dyDescent="0.2">
      <c r="A349" s="84"/>
      <c r="B349" s="84"/>
      <c r="C349" s="84"/>
      <c r="D349" s="84"/>
      <c r="E349" s="84"/>
      <c r="F349" s="84"/>
      <c r="G349" s="84"/>
      <c r="H349" s="84"/>
      <c r="I349" s="84"/>
      <c r="J349" s="84"/>
      <c r="K349" s="84"/>
      <c r="L349" s="84"/>
      <c r="M349" s="84"/>
      <c r="N349" s="84"/>
      <c r="O349" s="163"/>
      <c r="Q349" s="84"/>
      <c r="R349" s="84"/>
      <c r="S349" s="84"/>
      <c r="T349" s="84"/>
      <c r="U349" s="84"/>
      <c r="V349" s="84"/>
      <c r="W349" s="84"/>
      <c r="X349" s="84"/>
      <c r="Y349" s="84"/>
      <c r="Z349" s="84"/>
      <c r="AA349" s="84"/>
      <c r="AB349" s="84"/>
      <c r="AC349" s="84"/>
      <c r="AD349" s="84"/>
      <c r="AE349" s="84"/>
      <c r="AF349" s="84"/>
      <c r="AG349" s="84"/>
      <c r="AH349" s="84"/>
      <c r="AI349" s="84"/>
      <c r="AJ349" s="84"/>
    </row>
    <row r="350" spans="1:36" ht="12.75" customHeight="1" x14ac:dyDescent="0.2">
      <c r="A350" s="84"/>
      <c r="B350" s="84"/>
      <c r="C350" s="84"/>
      <c r="D350" s="84"/>
      <c r="E350" s="84"/>
      <c r="F350" s="84"/>
      <c r="G350" s="84"/>
      <c r="H350" s="84"/>
      <c r="I350" s="84"/>
      <c r="J350" s="84"/>
      <c r="K350" s="84"/>
      <c r="L350" s="84"/>
      <c r="M350" s="84"/>
      <c r="N350" s="84"/>
      <c r="O350" s="163"/>
      <c r="Q350" s="84"/>
      <c r="R350" s="84"/>
      <c r="S350" s="84"/>
      <c r="T350" s="84"/>
      <c r="U350" s="84"/>
      <c r="V350" s="84"/>
      <c r="W350" s="84"/>
      <c r="X350" s="84"/>
      <c r="Y350" s="84"/>
      <c r="Z350" s="84"/>
      <c r="AA350" s="84"/>
      <c r="AB350" s="84"/>
      <c r="AC350" s="84"/>
      <c r="AD350" s="84"/>
      <c r="AE350" s="84"/>
      <c r="AF350" s="84"/>
      <c r="AG350" s="84"/>
      <c r="AH350" s="84"/>
      <c r="AI350" s="84"/>
      <c r="AJ350" s="84"/>
    </row>
    <row r="351" spans="1:36" ht="12.75" customHeight="1" x14ac:dyDescent="0.2">
      <c r="A351" s="84"/>
      <c r="B351" s="84"/>
      <c r="C351" s="84"/>
      <c r="D351" s="84"/>
      <c r="E351" s="84"/>
      <c r="F351" s="84"/>
      <c r="G351" s="84"/>
      <c r="H351" s="84"/>
      <c r="I351" s="84"/>
      <c r="J351" s="84"/>
      <c r="K351" s="84"/>
      <c r="L351" s="84"/>
      <c r="M351" s="84"/>
      <c r="N351" s="84"/>
      <c r="O351" s="163"/>
      <c r="Q351" s="84"/>
      <c r="R351" s="84"/>
      <c r="S351" s="84"/>
      <c r="T351" s="84"/>
      <c r="U351" s="84"/>
      <c r="V351" s="84"/>
      <c r="W351" s="84"/>
      <c r="X351" s="84"/>
      <c r="Y351" s="84"/>
      <c r="Z351" s="84"/>
      <c r="AA351" s="84"/>
      <c r="AB351" s="84"/>
      <c r="AC351" s="84"/>
      <c r="AD351" s="84"/>
      <c r="AE351" s="84"/>
      <c r="AF351" s="84"/>
      <c r="AG351" s="84"/>
      <c r="AH351" s="84"/>
      <c r="AI351" s="84"/>
      <c r="AJ351" s="84"/>
    </row>
    <row r="352" spans="1:36" ht="12.75" customHeight="1" x14ac:dyDescent="0.2">
      <c r="A352" s="84"/>
      <c r="B352" s="84"/>
      <c r="C352" s="84"/>
      <c r="D352" s="84"/>
      <c r="E352" s="84"/>
      <c r="F352" s="84"/>
      <c r="G352" s="84"/>
      <c r="H352" s="84"/>
      <c r="I352" s="84"/>
      <c r="J352" s="84"/>
      <c r="K352" s="84"/>
      <c r="L352" s="84"/>
      <c r="M352" s="84"/>
      <c r="N352" s="84"/>
      <c r="O352" s="163"/>
      <c r="Q352" s="84"/>
      <c r="R352" s="84"/>
      <c r="S352" s="84"/>
      <c r="T352" s="84"/>
      <c r="U352" s="84"/>
      <c r="V352" s="84"/>
      <c r="W352" s="84"/>
      <c r="X352" s="84"/>
      <c r="Y352" s="84"/>
      <c r="Z352" s="84"/>
      <c r="AA352" s="84"/>
      <c r="AB352" s="84"/>
      <c r="AC352" s="84"/>
      <c r="AD352" s="84"/>
      <c r="AE352" s="84"/>
      <c r="AF352" s="84"/>
      <c r="AG352" s="84"/>
      <c r="AH352" s="84"/>
      <c r="AI352" s="84"/>
      <c r="AJ352" s="84"/>
    </row>
    <row r="353" spans="1:36" ht="12.75" customHeight="1" x14ac:dyDescent="0.2">
      <c r="A353" s="84"/>
      <c r="B353" s="84"/>
      <c r="C353" s="84"/>
      <c r="D353" s="84"/>
      <c r="E353" s="84"/>
      <c r="F353" s="84"/>
      <c r="G353" s="84"/>
      <c r="H353" s="84"/>
      <c r="I353" s="84"/>
      <c r="J353" s="84"/>
      <c r="K353" s="84"/>
      <c r="L353" s="84"/>
      <c r="M353" s="84"/>
      <c r="N353" s="84"/>
      <c r="O353" s="163"/>
      <c r="Q353" s="84"/>
      <c r="R353" s="84"/>
      <c r="S353" s="84"/>
      <c r="T353" s="84"/>
      <c r="U353" s="84"/>
      <c r="V353" s="84"/>
      <c r="W353" s="84"/>
      <c r="X353" s="84"/>
      <c r="Y353" s="84"/>
      <c r="Z353" s="84"/>
      <c r="AA353" s="84"/>
      <c r="AB353" s="84"/>
      <c r="AC353" s="84"/>
      <c r="AD353" s="84"/>
      <c r="AE353" s="84"/>
      <c r="AF353" s="84"/>
      <c r="AG353" s="84"/>
      <c r="AH353" s="84"/>
      <c r="AI353" s="84"/>
      <c r="AJ353" s="84"/>
    </row>
    <row r="354" spans="1:36" ht="12.75" customHeight="1" x14ac:dyDescent="0.2">
      <c r="A354" s="84"/>
      <c r="B354" s="84"/>
      <c r="C354" s="84"/>
      <c r="D354" s="84"/>
      <c r="E354" s="84"/>
      <c r="F354" s="84"/>
      <c r="G354" s="84"/>
      <c r="H354" s="84"/>
      <c r="I354" s="84"/>
      <c r="J354" s="84"/>
      <c r="K354" s="84"/>
      <c r="L354" s="84"/>
      <c r="M354" s="84"/>
      <c r="N354" s="84"/>
      <c r="O354" s="163"/>
      <c r="Q354" s="84"/>
      <c r="R354" s="84"/>
      <c r="S354" s="84"/>
      <c r="T354" s="84"/>
      <c r="U354" s="84"/>
      <c r="V354" s="84"/>
      <c r="W354" s="84"/>
      <c r="X354" s="84"/>
      <c r="Y354" s="84"/>
      <c r="Z354" s="84"/>
      <c r="AA354" s="84"/>
      <c r="AB354" s="84"/>
      <c r="AC354" s="84"/>
      <c r="AD354" s="84"/>
      <c r="AE354" s="84"/>
      <c r="AF354" s="84"/>
      <c r="AG354" s="84"/>
      <c r="AH354" s="84"/>
      <c r="AI354" s="84"/>
      <c r="AJ354" s="84"/>
    </row>
    <row r="355" spans="1:36" ht="12.75" customHeight="1" x14ac:dyDescent="0.2">
      <c r="A355" s="84"/>
      <c r="B355" s="84"/>
      <c r="C355" s="84"/>
      <c r="D355" s="84"/>
      <c r="E355" s="84"/>
      <c r="F355" s="84"/>
      <c r="G355" s="84"/>
      <c r="H355" s="84"/>
      <c r="I355" s="84"/>
      <c r="J355" s="84"/>
      <c r="K355" s="84"/>
      <c r="L355" s="84"/>
      <c r="M355" s="84"/>
      <c r="N355" s="84"/>
      <c r="O355" s="163"/>
      <c r="Q355" s="84"/>
      <c r="R355" s="84"/>
      <c r="S355" s="84"/>
      <c r="T355" s="84"/>
      <c r="U355" s="84"/>
      <c r="V355" s="84"/>
      <c r="W355" s="84"/>
      <c r="X355" s="84"/>
      <c r="Y355" s="84"/>
      <c r="Z355" s="84"/>
      <c r="AA355" s="84"/>
      <c r="AB355" s="84"/>
      <c r="AC355" s="84"/>
      <c r="AD355" s="84"/>
      <c r="AE355" s="84"/>
      <c r="AF355" s="84"/>
      <c r="AG355" s="84"/>
      <c r="AH355" s="84"/>
      <c r="AI355" s="84"/>
      <c r="AJ355" s="84"/>
    </row>
    <row r="356" spans="1:36" ht="12.75" customHeight="1" x14ac:dyDescent="0.2">
      <c r="A356" s="84"/>
      <c r="B356" s="84"/>
      <c r="C356" s="84"/>
      <c r="D356" s="84"/>
      <c r="E356" s="84"/>
      <c r="F356" s="84"/>
      <c r="G356" s="84"/>
      <c r="H356" s="84"/>
      <c r="I356" s="84"/>
      <c r="J356" s="84"/>
      <c r="K356" s="84"/>
      <c r="L356" s="84"/>
      <c r="M356" s="84"/>
      <c r="N356" s="84"/>
      <c r="O356" s="163"/>
      <c r="Q356" s="84"/>
      <c r="R356" s="84"/>
      <c r="S356" s="84"/>
      <c r="T356" s="84"/>
      <c r="U356" s="84"/>
      <c r="V356" s="84"/>
      <c r="W356" s="84"/>
      <c r="X356" s="84"/>
      <c r="Y356" s="84"/>
      <c r="Z356" s="84"/>
      <c r="AA356" s="84"/>
      <c r="AB356" s="84"/>
      <c r="AC356" s="84"/>
      <c r="AD356" s="84"/>
      <c r="AE356" s="84"/>
      <c r="AF356" s="84"/>
      <c r="AG356" s="84"/>
      <c r="AH356" s="84"/>
      <c r="AI356" s="84"/>
      <c r="AJ356" s="84"/>
    </row>
    <row r="357" spans="1:36" ht="12.75" customHeight="1" x14ac:dyDescent="0.2">
      <c r="A357" s="84"/>
      <c r="B357" s="84"/>
      <c r="C357" s="84"/>
      <c r="D357" s="84"/>
      <c r="E357" s="84"/>
      <c r="F357" s="84"/>
      <c r="G357" s="84"/>
      <c r="H357" s="84"/>
      <c r="I357" s="84"/>
      <c r="J357" s="84"/>
      <c r="K357" s="84"/>
      <c r="L357" s="84"/>
      <c r="M357" s="84"/>
      <c r="N357" s="84"/>
      <c r="O357" s="163"/>
      <c r="Q357" s="84"/>
      <c r="R357" s="84"/>
      <c r="S357" s="84"/>
      <c r="T357" s="84"/>
      <c r="U357" s="84"/>
      <c r="V357" s="84"/>
      <c r="W357" s="84"/>
      <c r="X357" s="84"/>
      <c r="Y357" s="84"/>
      <c r="Z357" s="84"/>
      <c r="AA357" s="84"/>
      <c r="AB357" s="84"/>
      <c r="AC357" s="84"/>
      <c r="AD357" s="84"/>
      <c r="AE357" s="84"/>
      <c r="AF357" s="84"/>
      <c r="AG357" s="84"/>
      <c r="AH357" s="84"/>
      <c r="AI357" s="84"/>
      <c r="AJ357" s="84"/>
    </row>
    <row r="358" spans="1:36" ht="12.75" customHeight="1" x14ac:dyDescent="0.2">
      <c r="A358" s="84"/>
      <c r="B358" s="84"/>
      <c r="C358" s="84"/>
      <c r="D358" s="84"/>
      <c r="E358" s="84"/>
      <c r="F358" s="84"/>
      <c r="G358" s="84"/>
      <c r="H358" s="84"/>
      <c r="I358" s="84"/>
      <c r="J358" s="84"/>
      <c r="K358" s="84"/>
      <c r="L358" s="84"/>
      <c r="M358" s="84"/>
      <c r="N358" s="84"/>
      <c r="O358" s="163"/>
      <c r="Q358" s="84"/>
      <c r="R358" s="84"/>
      <c r="S358" s="84"/>
      <c r="T358" s="84"/>
      <c r="U358" s="84"/>
      <c r="V358" s="84"/>
      <c r="W358" s="84"/>
      <c r="X358" s="84"/>
      <c r="Y358" s="84"/>
      <c r="Z358" s="84"/>
      <c r="AA358" s="84"/>
      <c r="AB358" s="84"/>
      <c r="AC358" s="84"/>
      <c r="AD358" s="84"/>
      <c r="AE358" s="84"/>
      <c r="AF358" s="84"/>
      <c r="AG358" s="84"/>
      <c r="AH358" s="84"/>
      <c r="AI358" s="84"/>
      <c r="AJ358" s="84"/>
    </row>
    <row r="359" spans="1:36" ht="12.75" customHeight="1" x14ac:dyDescent="0.2">
      <c r="A359" s="84"/>
      <c r="B359" s="84"/>
      <c r="C359" s="84"/>
      <c r="D359" s="84"/>
      <c r="E359" s="84"/>
      <c r="F359" s="84"/>
      <c r="G359" s="84"/>
      <c r="H359" s="84"/>
      <c r="I359" s="84"/>
      <c r="J359" s="84"/>
      <c r="K359" s="84"/>
      <c r="L359" s="84"/>
      <c r="M359" s="84"/>
      <c r="N359" s="84"/>
      <c r="O359" s="163"/>
      <c r="Q359" s="84"/>
      <c r="R359" s="84"/>
      <c r="S359" s="84"/>
      <c r="T359" s="84"/>
      <c r="U359" s="84"/>
      <c r="V359" s="84"/>
      <c r="W359" s="84"/>
      <c r="X359" s="84"/>
      <c r="Y359" s="84"/>
      <c r="Z359" s="84"/>
      <c r="AA359" s="84"/>
      <c r="AB359" s="84"/>
      <c r="AC359" s="84"/>
      <c r="AD359" s="84"/>
      <c r="AE359" s="84"/>
      <c r="AF359" s="84"/>
      <c r="AG359" s="84"/>
      <c r="AH359" s="84"/>
      <c r="AI359" s="84"/>
      <c r="AJ359" s="84"/>
    </row>
    <row r="360" spans="1:36" ht="12.75" customHeight="1" x14ac:dyDescent="0.2">
      <c r="A360" s="84"/>
      <c r="B360" s="84"/>
      <c r="C360" s="84"/>
      <c r="D360" s="84"/>
      <c r="E360" s="84"/>
      <c r="F360" s="84"/>
      <c r="G360" s="84"/>
      <c r="H360" s="84"/>
      <c r="I360" s="84"/>
      <c r="J360" s="84"/>
      <c r="K360" s="84"/>
      <c r="L360" s="84"/>
      <c r="M360" s="84"/>
      <c r="N360" s="84"/>
      <c r="O360" s="163"/>
      <c r="Q360" s="84"/>
      <c r="R360" s="84"/>
      <c r="S360" s="84"/>
      <c r="T360" s="84"/>
      <c r="U360" s="84"/>
      <c r="V360" s="84"/>
      <c r="W360" s="84"/>
      <c r="X360" s="84"/>
      <c r="Y360" s="84"/>
      <c r="Z360" s="84"/>
      <c r="AA360" s="84"/>
      <c r="AB360" s="84"/>
      <c r="AC360" s="84"/>
      <c r="AD360" s="84"/>
      <c r="AE360" s="84"/>
      <c r="AF360" s="84"/>
      <c r="AG360" s="84"/>
      <c r="AH360" s="84"/>
      <c r="AI360" s="84"/>
      <c r="AJ360" s="84"/>
    </row>
    <row r="361" spans="1:36" ht="12.75" customHeight="1" x14ac:dyDescent="0.2">
      <c r="A361" s="84"/>
      <c r="B361" s="84"/>
      <c r="C361" s="84"/>
      <c r="D361" s="84"/>
      <c r="E361" s="84"/>
      <c r="F361" s="84"/>
      <c r="G361" s="84"/>
      <c r="H361" s="84"/>
      <c r="I361" s="84"/>
      <c r="J361" s="84"/>
      <c r="K361" s="84"/>
      <c r="L361" s="84"/>
      <c r="M361" s="84"/>
      <c r="N361" s="84"/>
      <c r="O361" s="163"/>
      <c r="Q361" s="84"/>
      <c r="R361" s="84"/>
      <c r="S361" s="84"/>
      <c r="T361" s="84"/>
      <c r="U361" s="84"/>
      <c r="V361" s="84"/>
      <c r="W361" s="84"/>
      <c r="X361" s="84"/>
      <c r="Y361" s="84"/>
      <c r="Z361" s="84"/>
      <c r="AA361" s="84"/>
      <c r="AB361" s="84"/>
      <c r="AC361" s="84"/>
      <c r="AD361" s="84"/>
      <c r="AE361" s="84"/>
      <c r="AF361" s="84"/>
      <c r="AG361" s="84"/>
      <c r="AH361" s="84"/>
      <c r="AI361" s="84"/>
      <c r="AJ361" s="84"/>
    </row>
    <row r="362" spans="1:36" ht="12.75" customHeight="1" x14ac:dyDescent="0.2">
      <c r="A362" s="84"/>
      <c r="B362" s="84"/>
      <c r="C362" s="84"/>
      <c r="D362" s="84"/>
      <c r="E362" s="84"/>
      <c r="F362" s="84"/>
      <c r="G362" s="84"/>
      <c r="H362" s="84"/>
      <c r="I362" s="84"/>
      <c r="J362" s="84"/>
      <c r="K362" s="84"/>
      <c r="L362" s="84"/>
      <c r="M362" s="84"/>
      <c r="N362" s="84"/>
      <c r="O362" s="163"/>
      <c r="Q362" s="84"/>
      <c r="R362" s="84"/>
      <c r="S362" s="84"/>
      <c r="T362" s="84"/>
      <c r="U362" s="84"/>
      <c r="V362" s="84"/>
      <c r="W362" s="84"/>
      <c r="X362" s="84"/>
      <c r="Y362" s="84"/>
      <c r="Z362" s="84"/>
      <c r="AA362" s="84"/>
      <c r="AB362" s="84"/>
      <c r="AC362" s="84"/>
      <c r="AD362" s="84"/>
      <c r="AE362" s="84"/>
      <c r="AF362" s="84"/>
      <c r="AG362" s="84"/>
      <c r="AH362" s="84"/>
      <c r="AI362" s="84"/>
      <c r="AJ362" s="84"/>
    </row>
    <row r="363" spans="1:36" ht="12.75" customHeight="1" x14ac:dyDescent="0.2">
      <c r="A363" s="84"/>
      <c r="B363" s="84"/>
      <c r="C363" s="84"/>
      <c r="D363" s="84"/>
      <c r="E363" s="84"/>
      <c r="F363" s="84"/>
      <c r="G363" s="84"/>
      <c r="H363" s="84"/>
      <c r="I363" s="84"/>
      <c r="J363" s="84"/>
      <c r="K363" s="84"/>
      <c r="L363" s="84"/>
      <c r="M363" s="84"/>
      <c r="N363" s="84"/>
      <c r="O363" s="163"/>
      <c r="Q363" s="84"/>
      <c r="R363" s="84"/>
      <c r="S363" s="84"/>
      <c r="T363" s="84"/>
      <c r="U363" s="84"/>
      <c r="V363" s="84"/>
      <c r="W363" s="84"/>
      <c r="X363" s="84"/>
      <c r="Y363" s="84"/>
      <c r="Z363" s="84"/>
      <c r="AA363" s="84"/>
      <c r="AB363" s="84"/>
      <c r="AC363" s="84"/>
      <c r="AD363" s="84"/>
      <c r="AE363" s="84"/>
      <c r="AF363" s="84"/>
      <c r="AG363" s="84"/>
      <c r="AH363" s="84"/>
      <c r="AI363" s="84"/>
      <c r="AJ363" s="84"/>
    </row>
    <row r="364" spans="1:36" ht="12.75" customHeight="1" x14ac:dyDescent="0.2">
      <c r="A364" s="84"/>
      <c r="B364" s="84"/>
      <c r="C364" s="84"/>
      <c r="D364" s="84"/>
      <c r="E364" s="84"/>
      <c r="F364" s="84"/>
      <c r="G364" s="84"/>
      <c r="H364" s="84"/>
      <c r="I364" s="84"/>
      <c r="J364" s="84"/>
      <c r="K364" s="84"/>
      <c r="L364" s="84"/>
      <c r="M364" s="84"/>
      <c r="N364" s="84"/>
      <c r="O364" s="163"/>
      <c r="Q364" s="84"/>
      <c r="R364" s="84"/>
      <c r="S364" s="84"/>
      <c r="T364" s="84"/>
      <c r="U364" s="84"/>
      <c r="V364" s="84"/>
      <c r="W364" s="84"/>
      <c r="X364" s="84"/>
      <c r="Y364" s="84"/>
      <c r="Z364" s="84"/>
      <c r="AA364" s="84"/>
      <c r="AB364" s="84"/>
      <c r="AC364" s="84"/>
      <c r="AD364" s="84"/>
      <c r="AE364" s="84"/>
      <c r="AF364" s="84"/>
      <c r="AG364" s="84"/>
      <c r="AH364" s="84"/>
      <c r="AI364" s="84"/>
      <c r="AJ364" s="84"/>
    </row>
    <row r="365" spans="1:36" ht="12.75" customHeight="1" x14ac:dyDescent="0.2">
      <c r="A365" s="84"/>
      <c r="B365" s="84"/>
      <c r="C365" s="84"/>
      <c r="D365" s="84"/>
      <c r="E365" s="84"/>
      <c r="F365" s="84"/>
      <c r="G365" s="84"/>
      <c r="H365" s="84"/>
      <c r="I365" s="84"/>
      <c r="J365" s="84"/>
      <c r="K365" s="84"/>
      <c r="L365" s="84"/>
      <c r="M365" s="84"/>
      <c r="N365" s="84"/>
      <c r="O365" s="163"/>
      <c r="Q365" s="84"/>
      <c r="R365" s="84"/>
      <c r="S365" s="84"/>
      <c r="T365" s="84"/>
      <c r="U365" s="84"/>
      <c r="V365" s="84"/>
      <c r="W365" s="84"/>
      <c r="X365" s="84"/>
      <c r="Y365" s="84"/>
      <c r="Z365" s="84"/>
      <c r="AA365" s="84"/>
      <c r="AB365" s="84"/>
      <c r="AC365" s="84"/>
      <c r="AD365" s="84"/>
      <c r="AE365" s="84"/>
      <c r="AF365" s="84"/>
      <c r="AG365" s="84"/>
      <c r="AH365" s="84"/>
      <c r="AI365" s="84"/>
      <c r="AJ365" s="84"/>
    </row>
    <row r="366" spans="1:36" ht="12.75" customHeight="1" x14ac:dyDescent="0.2">
      <c r="A366" s="84"/>
      <c r="B366" s="84"/>
      <c r="C366" s="84"/>
      <c r="D366" s="84"/>
      <c r="E366" s="84"/>
      <c r="F366" s="84"/>
      <c r="G366" s="84"/>
      <c r="H366" s="84"/>
      <c r="I366" s="84"/>
      <c r="J366" s="84"/>
      <c r="K366" s="84"/>
      <c r="L366" s="84"/>
      <c r="M366" s="84"/>
      <c r="N366" s="84"/>
      <c r="O366" s="163"/>
      <c r="Q366" s="84"/>
      <c r="R366" s="84"/>
      <c r="S366" s="84"/>
      <c r="T366" s="84"/>
      <c r="U366" s="84"/>
      <c r="V366" s="84"/>
      <c r="W366" s="84"/>
      <c r="X366" s="84"/>
      <c r="Y366" s="84"/>
      <c r="Z366" s="84"/>
      <c r="AA366" s="84"/>
      <c r="AB366" s="84"/>
      <c r="AC366" s="84"/>
      <c r="AD366" s="84"/>
      <c r="AE366" s="84"/>
      <c r="AF366" s="84"/>
      <c r="AG366" s="84"/>
      <c r="AH366" s="84"/>
      <c r="AI366" s="84"/>
      <c r="AJ366" s="84"/>
    </row>
    <row r="367" spans="1:36" ht="12.75" customHeight="1" x14ac:dyDescent="0.2">
      <c r="A367" s="84"/>
      <c r="B367" s="84"/>
      <c r="C367" s="84"/>
      <c r="D367" s="84"/>
      <c r="E367" s="84"/>
      <c r="F367" s="84"/>
      <c r="G367" s="84"/>
      <c r="H367" s="84"/>
      <c r="I367" s="84"/>
      <c r="J367" s="84"/>
      <c r="K367" s="84"/>
      <c r="L367" s="84"/>
      <c r="M367" s="84"/>
      <c r="N367" s="84"/>
      <c r="O367" s="163"/>
      <c r="Q367" s="84"/>
      <c r="R367" s="84"/>
      <c r="S367" s="84"/>
      <c r="T367" s="84"/>
      <c r="U367" s="84"/>
      <c r="V367" s="84"/>
      <c r="W367" s="84"/>
      <c r="X367" s="84"/>
      <c r="Y367" s="84"/>
      <c r="Z367" s="84"/>
      <c r="AA367" s="84"/>
      <c r="AB367" s="84"/>
      <c r="AC367" s="84"/>
      <c r="AD367" s="84"/>
      <c r="AE367" s="84"/>
      <c r="AF367" s="84"/>
      <c r="AG367" s="84"/>
      <c r="AH367" s="84"/>
      <c r="AI367" s="84"/>
      <c r="AJ367" s="84"/>
    </row>
    <row r="368" spans="1:36" ht="12.75" customHeight="1" x14ac:dyDescent="0.2">
      <c r="A368" s="84"/>
      <c r="B368" s="84"/>
      <c r="C368" s="84"/>
      <c r="D368" s="84"/>
      <c r="E368" s="84"/>
      <c r="F368" s="84"/>
      <c r="G368" s="84"/>
      <c r="H368" s="84"/>
      <c r="I368" s="84"/>
      <c r="J368" s="84"/>
      <c r="K368" s="84"/>
      <c r="L368" s="84"/>
      <c r="M368" s="84"/>
      <c r="N368" s="84"/>
      <c r="O368" s="163"/>
      <c r="Q368" s="84"/>
      <c r="R368" s="84"/>
      <c r="S368" s="84"/>
      <c r="T368" s="84"/>
      <c r="U368" s="84"/>
      <c r="V368" s="84"/>
      <c r="W368" s="84"/>
      <c r="X368" s="84"/>
      <c r="Y368" s="84"/>
      <c r="Z368" s="84"/>
      <c r="AA368" s="84"/>
      <c r="AB368" s="84"/>
      <c r="AC368" s="84"/>
      <c r="AD368" s="84"/>
      <c r="AE368" s="84"/>
      <c r="AF368" s="84"/>
      <c r="AG368" s="84"/>
      <c r="AH368" s="84"/>
      <c r="AI368" s="84"/>
      <c r="AJ368" s="84"/>
    </row>
    <row r="369" spans="1:36" ht="12.75" customHeight="1" x14ac:dyDescent="0.2">
      <c r="A369" s="84"/>
      <c r="B369" s="84"/>
      <c r="C369" s="84"/>
      <c r="D369" s="84"/>
      <c r="E369" s="84"/>
      <c r="F369" s="84"/>
      <c r="G369" s="84"/>
      <c r="H369" s="84"/>
      <c r="I369" s="84"/>
      <c r="J369" s="84"/>
      <c r="K369" s="84"/>
      <c r="L369" s="84"/>
      <c r="M369" s="84"/>
      <c r="N369" s="84"/>
      <c r="O369" s="163"/>
      <c r="Q369" s="84"/>
      <c r="R369" s="84"/>
      <c r="S369" s="84"/>
      <c r="T369" s="84"/>
      <c r="U369" s="84"/>
      <c r="V369" s="84"/>
      <c r="W369" s="84"/>
      <c r="X369" s="84"/>
      <c r="Y369" s="84"/>
      <c r="Z369" s="84"/>
      <c r="AA369" s="84"/>
      <c r="AB369" s="84"/>
      <c r="AC369" s="84"/>
      <c r="AD369" s="84"/>
      <c r="AE369" s="84"/>
      <c r="AF369" s="84"/>
      <c r="AG369" s="84"/>
      <c r="AH369" s="84"/>
      <c r="AI369" s="84"/>
      <c r="AJ369" s="84"/>
    </row>
    <row r="370" spans="1:36" ht="12.75" customHeight="1" x14ac:dyDescent="0.2">
      <c r="A370" s="84"/>
      <c r="B370" s="84"/>
      <c r="C370" s="84"/>
      <c r="D370" s="84"/>
      <c r="E370" s="84"/>
      <c r="F370" s="84"/>
      <c r="G370" s="84"/>
      <c r="H370" s="84"/>
      <c r="I370" s="84"/>
      <c r="J370" s="84"/>
      <c r="K370" s="84"/>
      <c r="L370" s="84"/>
      <c r="M370" s="84"/>
      <c r="N370" s="84"/>
      <c r="O370" s="163"/>
      <c r="Q370" s="84"/>
      <c r="R370" s="84"/>
      <c r="S370" s="84"/>
      <c r="T370" s="84"/>
      <c r="U370" s="84"/>
      <c r="V370" s="84"/>
      <c r="W370" s="84"/>
      <c r="X370" s="84"/>
      <c r="Y370" s="84"/>
      <c r="Z370" s="84"/>
      <c r="AA370" s="84"/>
      <c r="AB370" s="84"/>
      <c r="AC370" s="84"/>
      <c r="AD370" s="84"/>
      <c r="AE370" s="84"/>
      <c r="AF370" s="84"/>
      <c r="AG370" s="84"/>
      <c r="AH370" s="84"/>
      <c r="AI370" s="84"/>
      <c r="AJ370" s="84"/>
    </row>
    <row r="371" spans="1:36" ht="12.75" customHeight="1" x14ac:dyDescent="0.2">
      <c r="A371" s="84"/>
      <c r="B371" s="84"/>
      <c r="C371" s="84"/>
      <c r="D371" s="84"/>
      <c r="E371" s="84"/>
      <c r="F371" s="84"/>
      <c r="G371" s="84"/>
      <c r="H371" s="84"/>
      <c r="I371" s="84"/>
      <c r="J371" s="84"/>
      <c r="K371" s="84"/>
      <c r="L371" s="84"/>
      <c r="M371" s="84"/>
      <c r="N371" s="84"/>
      <c r="O371" s="163"/>
      <c r="Q371" s="84"/>
      <c r="R371" s="84"/>
      <c r="S371" s="84"/>
      <c r="T371" s="84"/>
      <c r="U371" s="84"/>
      <c r="V371" s="84"/>
      <c r="W371" s="84"/>
      <c r="X371" s="84"/>
      <c r="Y371" s="84"/>
      <c r="Z371" s="84"/>
      <c r="AA371" s="84"/>
      <c r="AB371" s="84"/>
      <c r="AC371" s="84"/>
      <c r="AD371" s="84"/>
      <c r="AE371" s="84"/>
      <c r="AF371" s="84"/>
      <c r="AG371" s="84"/>
      <c r="AH371" s="84"/>
      <c r="AI371" s="84"/>
      <c r="AJ371" s="84"/>
    </row>
    <row r="372" spans="1:36" ht="12.75" customHeight="1" x14ac:dyDescent="0.2">
      <c r="A372" s="84"/>
      <c r="B372" s="84"/>
      <c r="C372" s="84"/>
      <c r="D372" s="84"/>
      <c r="E372" s="84"/>
      <c r="F372" s="84"/>
      <c r="G372" s="84"/>
      <c r="H372" s="84"/>
      <c r="I372" s="84"/>
      <c r="J372" s="84"/>
      <c r="K372" s="84"/>
      <c r="L372" s="84"/>
      <c r="M372" s="84"/>
      <c r="N372" s="84"/>
      <c r="O372" s="163"/>
      <c r="Q372" s="84"/>
      <c r="R372" s="84"/>
      <c r="S372" s="84"/>
      <c r="T372" s="84"/>
      <c r="U372" s="84"/>
      <c r="V372" s="84"/>
      <c r="W372" s="84"/>
      <c r="X372" s="84"/>
      <c r="Y372" s="84"/>
      <c r="Z372" s="84"/>
      <c r="AA372" s="84"/>
      <c r="AB372" s="84"/>
      <c r="AC372" s="84"/>
      <c r="AD372" s="84"/>
      <c r="AE372" s="84"/>
      <c r="AF372" s="84"/>
      <c r="AG372" s="84"/>
      <c r="AH372" s="84"/>
      <c r="AI372" s="84"/>
      <c r="AJ372" s="84"/>
    </row>
    <row r="373" spans="1:36" ht="12.75" customHeight="1" x14ac:dyDescent="0.2">
      <c r="A373" s="84"/>
      <c r="B373" s="84"/>
      <c r="C373" s="84"/>
      <c r="D373" s="84"/>
      <c r="E373" s="84"/>
      <c r="F373" s="84"/>
      <c r="G373" s="84"/>
      <c r="H373" s="84"/>
      <c r="I373" s="84"/>
      <c r="J373" s="84"/>
      <c r="K373" s="84"/>
      <c r="L373" s="84"/>
      <c r="M373" s="84"/>
      <c r="N373" s="84"/>
      <c r="O373" s="163"/>
      <c r="Q373" s="84"/>
      <c r="R373" s="84"/>
      <c r="S373" s="84"/>
      <c r="T373" s="84"/>
      <c r="U373" s="84"/>
      <c r="V373" s="84"/>
      <c r="W373" s="84"/>
      <c r="X373" s="84"/>
      <c r="Y373" s="84"/>
      <c r="Z373" s="84"/>
      <c r="AA373" s="84"/>
      <c r="AB373" s="84"/>
      <c r="AC373" s="84"/>
      <c r="AD373" s="84"/>
      <c r="AE373" s="84"/>
      <c r="AF373" s="84"/>
      <c r="AG373" s="84"/>
      <c r="AH373" s="84"/>
      <c r="AI373" s="84"/>
      <c r="AJ373" s="84"/>
    </row>
    <row r="374" spans="1:36" ht="12.75" customHeight="1" x14ac:dyDescent="0.2">
      <c r="A374" s="84"/>
      <c r="B374" s="84"/>
      <c r="C374" s="84"/>
      <c r="D374" s="84"/>
      <c r="E374" s="84"/>
      <c r="F374" s="84"/>
      <c r="G374" s="84"/>
      <c r="H374" s="84"/>
      <c r="I374" s="84"/>
      <c r="J374" s="84"/>
      <c r="K374" s="84"/>
      <c r="L374" s="84"/>
      <c r="M374" s="84"/>
      <c r="N374" s="84"/>
      <c r="O374" s="163"/>
      <c r="Q374" s="84"/>
      <c r="R374" s="84"/>
      <c r="S374" s="84"/>
      <c r="T374" s="84"/>
      <c r="U374" s="84"/>
      <c r="V374" s="84"/>
      <c r="W374" s="84"/>
      <c r="X374" s="84"/>
      <c r="Y374" s="84"/>
      <c r="Z374" s="84"/>
      <c r="AA374" s="84"/>
      <c r="AB374" s="84"/>
      <c r="AC374" s="84"/>
      <c r="AD374" s="84"/>
      <c r="AE374" s="84"/>
      <c r="AF374" s="84"/>
      <c r="AG374" s="84"/>
      <c r="AH374" s="84"/>
      <c r="AI374" s="84"/>
      <c r="AJ374" s="84"/>
    </row>
    <row r="375" spans="1:36" ht="12.75" customHeight="1" x14ac:dyDescent="0.2">
      <c r="A375" s="84"/>
      <c r="B375" s="84"/>
      <c r="C375" s="84"/>
      <c r="D375" s="84"/>
      <c r="E375" s="84"/>
      <c r="F375" s="84"/>
      <c r="G375" s="84"/>
      <c r="H375" s="84"/>
      <c r="I375" s="84"/>
      <c r="J375" s="84"/>
      <c r="K375" s="84"/>
      <c r="L375" s="84"/>
      <c r="M375" s="84"/>
      <c r="N375" s="84"/>
      <c r="O375" s="163"/>
      <c r="Q375" s="84"/>
      <c r="R375" s="84"/>
      <c r="S375" s="84"/>
      <c r="T375" s="84"/>
      <c r="U375" s="84"/>
      <c r="V375" s="84"/>
      <c r="W375" s="84"/>
      <c r="X375" s="84"/>
      <c r="Y375" s="84"/>
      <c r="Z375" s="84"/>
      <c r="AA375" s="84"/>
      <c r="AB375" s="84"/>
      <c r="AC375" s="84"/>
      <c r="AD375" s="84"/>
      <c r="AE375" s="84"/>
      <c r="AF375" s="84"/>
      <c r="AG375" s="84"/>
      <c r="AH375" s="84"/>
      <c r="AI375" s="84"/>
      <c r="AJ375" s="84"/>
    </row>
    <row r="376" spans="1:36" ht="12.75" customHeight="1" x14ac:dyDescent="0.2">
      <c r="A376" s="84"/>
      <c r="B376" s="84"/>
      <c r="C376" s="84"/>
      <c r="D376" s="84"/>
      <c r="E376" s="84"/>
      <c r="F376" s="84"/>
      <c r="G376" s="84"/>
      <c r="H376" s="84"/>
      <c r="I376" s="84"/>
      <c r="J376" s="84"/>
      <c r="K376" s="84"/>
      <c r="L376" s="84"/>
      <c r="M376" s="84"/>
      <c r="N376" s="84"/>
      <c r="O376" s="163"/>
      <c r="Q376" s="84"/>
      <c r="R376" s="84"/>
      <c r="S376" s="84"/>
      <c r="T376" s="84"/>
      <c r="U376" s="84"/>
      <c r="V376" s="84"/>
      <c r="W376" s="84"/>
      <c r="X376" s="84"/>
      <c r="Y376" s="84"/>
      <c r="Z376" s="84"/>
      <c r="AA376" s="84"/>
      <c r="AB376" s="84"/>
      <c r="AC376" s="84"/>
      <c r="AD376" s="84"/>
      <c r="AE376" s="84"/>
      <c r="AF376" s="84"/>
      <c r="AG376" s="84"/>
      <c r="AH376" s="84"/>
      <c r="AI376" s="84"/>
      <c r="AJ376" s="84"/>
    </row>
    <row r="377" spans="1:36" ht="12.75" customHeight="1" x14ac:dyDescent="0.2">
      <c r="A377" s="84"/>
      <c r="B377" s="84"/>
      <c r="C377" s="84"/>
      <c r="D377" s="84"/>
      <c r="E377" s="84"/>
      <c r="F377" s="84"/>
      <c r="G377" s="84"/>
      <c r="H377" s="84"/>
      <c r="I377" s="84"/>
      <c r="J377" s="84"/>
      <c r="K377" s="84"/>
      <c r="L377" s="84"/>
      <c r="M377" s="84"/>
      <c r="N377" s="84"/>
      <c r="O377" s="163"/>
      <c r="Q377" s="84"/>
      <c r="R377" s="84"/>
      <c r="S377" s="84"/>
      <c r="T377" s="84"/>
      <c r="U377" s="84"/>
      <c r="V377" s="84"/>
      <c r="W377" s="84"/>
      <c r="X377" s="84"/>
      <c r="Y377" s="84"/>
      <c r="Z377" s="84"/>
      <c r="AA377" s="84"/>
      <c r="AB377" s="84"/>
      <c r="AC377" s="84"/>
      <c r="AD377" s="84"/>
      <c r="AE377" s="84"/>
      <c r="AF377" s="84"/>
      <c r="AG377" s="84"/>
      <c r="AH377" s="84"/>
      <c r="AI377" s="84"/>
      <c r="AJ377" s="84"/>
    </row>
    <row r="378" spans="1:36" ht="12.75" customHeight="1" x14ac:dyDescent="0.2">
      <c r="A378" s="84"/>
      <c r="B378" s="84"/>
      <c r="C378" s="84"/>
      <c r="D378" s="84"/>
      <c r="E378" s="84"/>
      <c r="F378" s="84"/>
      <c r="G378" s="84"/>
      <c r="H378" s="84"/>
      <c r="I378" s="84"/>
      <c r="J378" s="84"/>
      <c r="K378" s="84"/>
      <c r="L378" s="84"/>
      <c r="M378" s="84"/>
      <c r="N378" s="84"/>
      <c r="O378" s="163"/>
      <c r="Q378" s="84"/>
      <c r="R378" s="84"/>
      <c r="S378" s="84"/>
      <c r="T378" s="84"/>
      <c r="U378" s="84"/>
      <c r="V378" s="84"/>
      <c r="W378" s="84"/>
      <c r="X378" s="84"/>
      <c r="Y378" s="84"/>
      <c r="Z378" s="84"/>
      <c r="AA378" s="84"/>
      <c r="AB378" s="84"/>
      <c r="AC378" s="84"/>
      <c r="AD378" s="84"/>
      <c r="AE378" s="84"/>
      <c r="AF378" s="84"/>
      <c r="AG378" s="84"/>
      <c r="AH378" s="84"/>
      <c r="AI378" s="84"/>
      <c r="AJ378" s="84"/>
    </row>
    <row r="379" spans="1:36" ht="12.75" customHeight="1" x14ac:dyDescent="0.2">
      <c r="A379" s="84"/>
      <c r="B379" s="84"/>
      <c r="C379" s="84"/>
      <c r="D379" s="84"/>
      <c r="E379" s="84"/>
      <c r="F379" s="84"/>
      <c r="G379" s="84"/>
      <c r="H379" s="84"/>
      <c r="I379" s="84"/>
      <c r="J379" s="84"/>
      <c r="K379" s="84"/>
      <c r="L379" s="84"/>
      <c r="M379" s="84"/>
      <c r="N379" s="84"/>
      <c r="O379" s="163"/>
      <c r="Q379" s="84"/>
      <c r="R379" s="84"/>
      <c r="S379" s="84"/>
      <c r="T379" s="84"/>
      <c r="U379" s="84"/>
      <c r="V379" s="84"/>
      <c r="W379" s="84"/>
      <c r="X379" s="84"/>
      <c r="Y379" s="84"/>
      <c r="Z379" s="84"/>
      <c r="AA379" s="84"/>
      <c r="AB379" s="84"/>
      <c r="AC379" s="84"/>
      <c r="AD379" s="84"/>
      <c r="AE379" s="84"/>
      <c r="AF379" s="84"/>
      <c r="AG379" s="84"/>
      <c r="AH379" s="84"/>
      <c r="AI379" s="84"/>
      <c r="AJ379" s="84"/>
    </row>
    <row r="380" spans="1:36" ht="12.75" customHeight="1" x14ac:dyDescent="0.2">
      <c r="A380" s="84"/>
      <c r="B380" s="84"/>
      <c r="C380" s="84"/>
      <c r="D380" s="84"/>
      <c r="E380" s="84"/>
      <c r="F380" s="84"/>
      <c r="G380" s="84"/>
      <c r="H380" s="84"/>
      <c r="I380" s="84"/>
      <c r="J380" s="84"/>
      <c r="K380" s="84"/>
      <c r="L380" s="84"/>
      <c r="M380" s="84"/>
      <c r="N380" s="84"/>
      <c r="O380" s="163"/>
      <c r="Q380" s="84"/>
      <c r="R380" s="84"/>
      <c r="S380" s="84"/>
      <c r="T380" s="84"/>
      <c r="U380" s="84"/>
      <c r="V380" s="84"/>
      <c r="W380" s="84"/>
      <c r="X380" s="84"/>
      <c r="Y380" s="84"/>
      <c r="Z380" s="84"/>
      <c r="AA380" s="84"/>
      <c r="AB380" s="84"/>
      <c r="AC380" s="84"/>
      <c r="AD380" s="84"/>
      <c r="AE380" s="84"/>
      <c r="AF380" s="84"/>
      <c r="AG380" s="84"/>
      <c r="AH380" s="84"/>
      <c r="AI380" s="84"/>
      <c r="AJ380" s="84"/>
    </row>
    <row r="381" spans="1:36" ht="12.75" customHeight="1" x14ac:dyDescent="0.2">
      <c r="A381" s="84"/>
      <c r="B381" s="84"/>
      <c r="C381" s="84"/>
      <c r="D381" s="84"/>
      <c r="E381" s="84"/>
      <c r="F381" s="84"/>
      <c r="G381" s="84"/>
      <c r="H381" s="84"/>
      <c r="I381" s="84"/>
      <c r="J381" s="84"/>
      <c r="K381" s="84"/>
      <c r="L381" s="84"/>
      <c r="M381" s="84"/>
      <c r="N381" s="84"/>
      <c r="O381" s="163"/>
      <c r="Q381" s="84"/>
      <c r="R381" s="84"/>
      <c r="S381" s="84"/>
      <c r="T381" s="84"/>
      <c r="U381" s="84"/>
      <c r="V381" s="84"/>
      <c r="W381" s="84"/>
      <c r="X381" s="84"/>
      <c r="Y381" s="84"/>
      <c r="Z381" s="84"/>
      <c r="AA381" s="84"/>
      <c r="AB381" s="84"/>
      <c r="AC381" s="84"/>
      <c r="AD381" s="84"/>
      <c r="AE381" s="84"/>
      <c r="AF381" s="84"/>
      <c r="AG381" s="84"/>
      <c r="AH381" s="84"/>
      <c r="AI381" s="84"/>
      <c r="AJ381" s="84"/>
    </row>
    <row r="382" spans="1:36" ht="12.75" customHeight="1" x14ac:dyDescent="0.2">
      <c r="A382" s="84"/>
      <c r="B382" s="84"/>
      <c r="C382" s="84"/>
      <c r="D382" s="84"/>
      <c r="E382" s="84"/>
      <c r="F382" s="84"/>
      <c r="G382" s="84"/>
      <c r="H382" s="84"/>
      <c r="I382" s="84"/>
      <c r="J382" s="84"/>
      <c r="K382" s="84"/>
      <c r="L382" s="84"/>
      <c r="M382" s="84"/>
      <c r="N382" s="84"/>
      <c r="O382" s="163"/>
      <c r="Q382" s="84"/>
      <c r="R382" s="84"/>
      <c r="S382" s="84"/>
      <c r="T382" s="84"/>
      <c r="U382" s="84"/>
      <c r="V382" s="84"/>
      <c r="W382" s="84"/>
      <c r="X382" s="84"/>
      <c r="Y382" s="84"/>
      <c r="Z382" s="84"/>
      <c r="AA382" s="84"/>
      <c r="AB382" s="84"/>
      <c r="AC382" s="84"/>
      <c r="AD382" s="84"/>
      <c r="AE382" s="84"/>
      <c r="AF382" s="84"/>
      <c r="AG382" s="84"/>
      <c r="AH382" s="84"/>
      <c r="AI382" s="84"/>
      <c r="AJ382" s="84"/>
    </row>
    <row r="383" spans="1:36" ht="12.75" customHeight="1" x14ac:dyDescent="0.2">
      <c r="A383" s="84"/>
      <c r="B383" s="84"/>
      <c r="C383" s="84"/>
      <c r="D383" s="84"/>
      <c r="E383" s="84"/>
      <c r="F383" s="84"/>
      <c r="G383" s="84"/>
      <c r="H383" s="84"/>
      <c r="I383" s="84"/>
      <c r="J383" s="84"/>
      <c r="K383" s="84"/>
      <c r="L383" s="84"/>
      <c r="M383" s="84"/>
      <c r="N383" s="84"/>
      <c r="O383" s="163"/>
      <c r="Q383" s="84"/>
      <c r="R383" s="84"/>
      <c r="S383" s="84"/>
      <c r="T383" s="84"/>
      <c r="U383" s="84"/>
      <c r="V383" s="84"/>
      <c r="W383" s="84"/>
      <c r="X383" s="84"/>
      <c r="Y383" s="84"/>
      <c r="Z383" s="84"/>
      <c r="AA383" s="84"/>
      <c r="AB383" s="84"/>
      <c r="AC383" s="84"/>
      <c r="AD383" s="84"/>
      <c r="AE383" s="84"/>
      <c r="AF383" s="84"/>
      <c r="AG383" s="84"/>
      <c r="AH383" s="84"/>
      <c r="AI383" s="84"/>
      <c r="AJ383" s="84"/>
    </row>
    <row r="384" spans="1:36" ht="12.75" customHeight="1" x14ac:dyDescent="0.2">
      <c r="A384" s="84"/>
      <c r="B384" s="84"/>
      <c r="C384" s="84"/>
      <c r="D384" s="84"/>
      <c r="E384" s="84"/>
      <c r="F384" s="84"/>
      <c r="G384" s="84"/>
      <c r="H384" s="84"/>
      <c r="I384" s="84"/>
      <c r="J384" s="84"/>
      <c r="K384" s="84"/>
      <c r="L384" s="84"/>
      <c r="M384" s="84"/>
      <c r="N384" s="84"/>
      <c r="O384" s="163"/>
      <c r="Q384" s="84"/>
      <c r="R384" s="84"/>
      <c r="S384" s="84"/>
      <c r="T384" s="84"/>
      <c r="U384" s="84"/>
      <c r="V384" s="84"/>
      <c r="W384" s="84"/>
      <c r="X384" s="84"/>
      <c r="Y384" s="84"/>
      <c r="Z384" s="84"/>
      <c r="AA384" s="84"/>
      <c r="AB384" s="84"/>
      <c r="AC384" s="84"/>
      <c r="AD384" s="84"/>
      <c r="AE384" s="84"/>
      <c r="AF384" s="84"/>
      <c r="AG384" s="84"/>
      <c r="AH384" s="84"/>
      <c r="AI384" s="84"/>
      <c r="AJ384" s="84"/>
    </row>
    <row r="385" spans="1:36" ht="12.75" customHeight="1" x14ac:dyDescent="0.2">
      <c r="A385" s="84"/>
      <c r="B385" s="84"/>
      <c r="C385" s="84"/>
      <c r="D385" s="84"/>
      <c r="E385" s="84"/>
      <c r="F385" s="84"/>
      <c r="G385" s="84"/>
      <c r="H385" s="84"/>
      <c r="I385" s="84"/>
      <c r="J385" s="84"/>
      <c r="K385" s="84"/>
      <c r="L385" s="84"/>
      <c r="M385" s="84"/>
      <c r="N385" s="84"/>
      <c r="O385" s="163"/>
      <c r="Q385" s="84"/>
      <c r="R385" s="84"/>
      <c r="S385" s="84"/>
      <c r="T385" s="84"/>
      <c r="U385" s="84"/>
      <c r="V385" s="84"/>
      <c r="W385" s="84"/>
      <c r="X385" s="84"/>
      <c r="Y385" s="84"/>
      <c r="Z385" s="84"/>
      <c r="AA385" s="84"/>
      <c r="AB385" s="84"/>
      <c r="AC385" s="84"/>
      <c r="AD385" s="84"/>
      <c r="AE385" s="84"/>
      <c r="AF385" s="84"/>
      <c r="AG385" s="84"/>
      <c r="AH385" s="84"/>
      <c r="AI385" s="84"/>
      <c r="AJ385" s="84"/>
    </row>
    <row r="386" spans="1:36" ht="12.75" customHeight="1" x14ac:dyDescent="0.2">
      <c r="A386" s="84"/>
      <c r="B386" s="84"/>
      <c r="C386" s="84"/>
      <c r="D386" s="84"/>
      <c r="E386" s="84"/>
      <c r="F386" s="84"/>
      <c r="G386" s="84"/>
      <c r="H386" s="84"/>
      <c r="I386" s="84"/>
      <c r="J386" s="84"/>
      <c r="K386" s="84"/>
      <c r="L386" s="84"/>
      <c r="M386" s="84"/>
      <c r="N386" s="84"/>
      <c r="O386" s="163"/>
      <c r="Q386" s="84"/>
      <c r="R386" s="84"/>
      <c r="S386" s="84"/>
      <c r="T386" s="84"/>
      <c r="U386" s="84"/>
      <c r="V386" s="84"/>
      <c r="W386" s="84"/>
      <c r="X386" s="84"/>
      <c r="Y386" s="84"/>
      <c r="Z386" s="84"/>
      <c r="AA386" s="84"/>
      <c r="AB386" s="84"/>
      <c r="AC386" s="84"/>
      <c r="AD386" s="84"/>
      <c r="AE386" s="84"/>
      <c r="AF386" s="84"/>
      <c r="AG386" s="84"/>
      <c r="AH386" s="84"/>
      <c r="AI386" s="84"/>
      <c r="AJ386" s="84"/>
    </row>
    <row r="387" spans="1:36" ht="12.75" customHeight="1" x14ac:dyDescent="0.2">
      <c r="A387" s="84"/>
      <c r="B387" s="84"/>
      <c r="C387" s="84"/>
      <c r="D387" s="84"/>
      <c r="E387" s="84"/>
      <c r="F387" s="84"/>
      <c r="G387" s="84"/>
      <c r="H387" s="84"/>
      <c r="I387" s="84"/>
      <c r="J387" s="84"/>
      <c r="K387" s="84"/>
      <c r="L387" s="84"/>
      <c r="M387" s="84"/>
      <c r="N387" s="84"/>
      <c r="O387" s="163"/>
      <c r="Q387" s="84"/>
      <c r="R387" s="84"/>
      <c r="S387" s="84"/>
      <c r="T387" s="84"/>
      <c r="U387" s="84"/>
      <c r="V387" s="84"/>
      <c r="W387" s="84"/>
      <c r="X387" s="84"/>
      <c r="Y387" s="84"/>
      <c r="Z387" s="84"/>
      <c r="AA387" s="84"/>
      <c r="AB387" s="84"/>
      <c r="AC387" s="84"/>
      <c r="AD387" s="84"/>
      <c r="AE387" s="84"/>
      <c r="AF387" s="84"/>
      <c r="AG387" s="84"/>
      <c r="AH387" s="84"/>
      <c r="AI387" s="84"/>
      <c r="AJ387" s="84"/>
    </row>
    <row r="388" spans="1:36" ht="12.75" customHeight="1" x14ac:dyDescent="0.2">
      <c r="A388" s="84"/>
      <c r="B388" s="84"/>
      <c r="C388" s="84"/>
      <c r="D388" s="84"/>
      <c r="E388" s="84"/>
      <c r="F388" s="84"/>
      <c r="G388" s="84"/>
      <c r="H388" s="84"/>
      <c r="I388" s="84"/>
      <c r="J388" s="84"/>
      <c r="K388" s="84"/>
      <c r="L388" s="84"/>
      <c r="M388" s="84"/>
      <c r="N388" s="84"/>
      <c r="O388" s="163"/>
      <c r="Q388" s="84"/>
      <c r="R388" s="84"/>
      <c r="S388" s="84"/>
      <c r="T388" s="84"/>
      <c r="U388" s="84"/>
      <c r="V388" s="84"/>
      <c r="W388" s="84"/>
      <c r="X388" s="84"/>
      <c r="Y388" s="84"/>
      <c r="Z388" s="84"/>
      <c r="AA388" s="84"/>
      <c r="AB388" s="84"/>
      <c r="AC388" s="84"/>
      <c r="AD388" s="84"/>
      <c r="AE388" s="84"/>
      <c r="AF388" s="84"/>
      <c r="AG388" s="84"/>
      <c r="AH388" s="84"/>
      <c r="AI388" s="84"/>
      <c r="AJ388" s="84"/>
    </row>
    <row r="389" spans="1:36" ht="12.75" customHeight="1" x14ac:dyDescent="0.2">
      <c r="A389" s="84"/>
      <c r="B389" s="84"/>
      <c r="C389" s="84"/>
      <c r="D389" s="84"/>
      <c r="E389" s="84"/>
      <c r="F389" s="84"/>
      <c r="G389" s="84"/>
      <c r="H389" s="84"/>
      <c r="I389" s="84"/>
      <c r="J389" s="84"/>
      <c r="K389" s="84"/>
      <c r="L389" s="84"/>
      <c r="M389" s="84"/>
      <c r="N389" s="84"/>
      <c r="O389" s="163"/>
      <c r="Q389" s="84"/>
      <c r="R389" s="84"/>
      <c r="S389" s="84"/>
      <c r="T389" s="84"/>
      <c r="U389" s="84"/>
      <c r="V389" s="84"/>
      <c r="W389" s="84"/>
      <c r="X389" s="84"/>
      <c r="Y389" s="84"/>
      <c r="Z389" s="84"/>
      <c r="AA389" s="84"/>
      <c r="AB389" s="84"/>
      <c r="AC389" s="84"/>
      <c r="AD389" s="84"/>
      <c r="AE389" s="84"/>
      <c r="AF389" s="84"/>
      <c r="AG389" s="84"/>
      <c r="AH389" s="84"/>
      <c r="AI389" s="84"/>
      <c r="AJ389" s="84"/>
    </row>
    <row r="390" spans="1:36" ht="12.75" customHeight="1" x14ac:dyDescent="0.2">
      <c r="A390" s="84"/>
      <c r="B390" s="84"/>
      <c r="C390" s="84"/>
      <c r="D390" s="84"/>
      <c r="E390" s="84"/>
      <c r="F390" s="84"/>
      <c r="G390" s="84"/>
      <c r="H390" s="84"/>
      <c r="I390" s="84"/>
      <c r="J390" s="84"/>
      <c r="K390" s="84"/>
      <c r="L390" s="84"/>
      <c r="M390" s="84"/>
      <c r="N390" s="84"/>
      <c r="O390" s="163"/>
      <c r="Q390" s="84"/>
      <c r="R390" s="84"/>
      <c r="S390" s="84"/>
      <c r="T390" s="84"/>
      <c r="U390" s="84"/>
      <c r="V390" s="84"/>
      <c r="W390" s="84"/>
      <c r="X390" s="84"/>
      <c r="Y390" s="84"/>
      <c r="Z390" s="84"/>
      <c r="AA390" s="84"/>
      <c r="AB390" s="84"/>
      <c r="AC390" s="84"/>
      <c r="AD390" s="84"/>
      <c r="AE390" s="84"/>
      <c r="AF390" s="84"/>
      <c r="AG390" s="84"/>
      <c r="AH390" s="84"/>
      <c r="AI390" s="84"/>
      <c r="AJ390" s="84"/>
    </row>
    <row r="391" spans="1:36" ht="12.75" customHeight="1" x14ac:dyDescent="0.2">
      <c r="A391" s="84"/>
      <c r="B391" s="84"/>
      <c r="C391" s="84"/>
      <c r="D391" s="84"/>
      <c r="E391" s="84"/>
      <c r="F391" s="84"/>
      <c r="G391" s="84"/>
      <c r="H391" s="84"/>
      <c r="I391" s="84"/>
      <c r="J391" s="84"/>
      <c r="K391" s="84"/>
      <c r="L391" s="84"/>
      <c r="M391" s="84"/>
      <c r="N391" s="84"/>
      <c r="O391" s="163"/>
      <c r="Q391" s="84"/>
      <c r="R391" s="84"/>
      <c r="S391" s="84"/>
      <c r="T391" s="84"/>
      <c r="U391" s="84"/>
      <c r="V391" s="84"/>
      <c r="W391" s="84"/>
      <c r="X391" s="84"/>
      <c r="Y391" s="84"/>
      <c r="Z391" s="84"/>
      <c r="AA391" s="84"/>
      <c r="AB391" s="84"/>
      <c r="AC391" s="84"/>
      <c r="AD391" s="84"/>
      <c r="AE391" s="84"/>
      <c r="AF391" s="84"/>
      <c r="AG391" s="84"/>
      <c r="AH391" s="84"/>
      <c r="AI391" s="84"/>
      <c r="AJ391" s="84"/>
    </row>
    <row r="392" spans="1:36" ht="12.75" customHeight="1" x14ac:dyDescent="0.2">
      <c r="A392" s="84"/>
      <c r="B392" s="84"/>
      <c r="C392" s="84"/>
      <c r="D392" s="84"/>
      <c r="E392" s="84"/>
      <c r="F392" s="84"/>
      <c r="G392" s="84"/>
      <c r="H392" s="84"/>
      <c r="I392" s="84"/>
      <c r="J392" s="84"/>
      <c r="K392" s="84"/>
      <c r="L392" s="84"/>
      <c r="M392" s="84"/>
      <c r="N392" s="84"/>
      <c r="O392" s="163"/>
      <c r="Q392" s="84"/>
      <c r="R392" s="84"/>
      <c r="S392" s="84"/>
      <c r="T392" s="84"/>
      <c r="U392" s="84"/>
      <c r="V392" s="84"/>
      <c r="W392" s="84"/>
      <c r="X392" s="84"/>
      <c r="Y392" s="84"/>
      <c r="Z392" s="84"/>
      <c r="AA392" s="84"/>
      <c r="AB392" s="84"/>
      <c r="AC392" s="84"/>
      <c r="AD392" s="84"/>
      <c r="AE392" s="84"/>
      <c r="AF392" s="84"/>
      <c r="AG392" s="84"/>
      <c r="AH392" s="84"/>
      <c r="AI392" s="84"/>
      <c r="AJ392" s="84"/>
    </row>
    <row r="393" spans="1:36" ht="12.75" customHeight="1" x14ac:dyDescent="0.2">
      <c r="A393" s="84"/>
      <c r="B393" s="84"/>
      <c r="C393" s="84"/>
      <c r="D393" s="84"/>
      <c r="E393" s="84"/>
      <c r="F393" s="84"/>
      <c r="G393" s="84"/>
      <c r="H393" s="84"/>
      <c r="I393" s="84"/>
      <c r="J393" s="84"/>
      <c r="K393" s="84"/>
      <c r="L393" s="84"/>
      <c r="M393" s="84"/>
      <c r="N393" s="84"/>
      <c r="O393" s="163"/>
      <c r="Q393" s="84"/>
      <c r="R393" s="84"/>
      <c r="S393" s="84"/>
      <c r="T393" s="84"/>
      <c r="U393" s="84"/>
      <c r="V393" s="84"/>
      <c r="W393" s="84"/>
      <c r="X393" s="84"/>
      <c r="Y393" s="84"/>
      <c r="Z393" s="84"/>
      <c r="AA393" s="84"/>
      <c r="AB393" s="84"/>
      <c r="AC393" s="84"/>
      <c r="AD393" s="84"/>
      <c r="AE393" s="84"/>
      <c r="AF393" s="84"/>
      <c r="AG393" s="84"/>
      <c r="AH393" s="84"/>
      <c r="AI393" s="84"/>
      <c r="AJ393" s="84"/>
    </row>
    <row r="394" spans="1:36" ht="12.75" customHeight="1" x14ac:dyDescent="0.2">
      <c r="A394" s="84"/>
      <c r="B394" s="84"/>
      <c r="C394" s="84"/>
      <c r="D394" s="84"/>
      <c r="E394" s="84"/>
      <c r="F394" s="84"/>
      <c r="G394" s="84"/>
      <c r="H394" s="84"/>
      <c r="I394" s="84"/>
      <c r="J394" s="84"/>
      <c r="K394" s="84"/>
      <c r="L394" s="84"/>
      <c r="M394" s="84"/>
      <c r="N394" s="84"/>
      <c r="O394" s="163"/>
      <c r="Q394" s="84"/>
      <c r="R394" s="84"/>
      <c r="S394" s="84"/>
      <c r="T394" s="84"/>
      <c r="U394" s="84"/>
      <c r="V394" s="84"/>
      <c r="W394" s="84"/>
      <c r="X394" s="84"/>
      <c r="Y394" s="84"/>
      <c r="Z394" s="84"/>
      <c r="AA394" s="84"/>
      <c r="AB394" s="84"/>
      <c r="AC394" s="84"/>
      <c r="AD394" s="84"/>
      <c r="AE394" s="84"/>
      <c r="AF394" s="84"/>
      <c r="AG394" s="84"/>
      <c r="AH394" s="84"/>
      <c r="AI394" s="84"/>
      <c r="AJ394" s="84"/>
    </row>
    <row r="395" spans="1:36" ht="12.75" customHeight="1" x14ac:dyDescent="0.2">
      <c r="A395" s="84"/>
      <c r="B395" s="84"/>
      <c r="C395" s="84"/>
      <c r="D395" s="84"/>
      <c r="E395" s="84"/>
      <c r="F395" s="84"/>
      <c r="G395" s="84"/>
      <c r="H395" s="84"/>
      <c r="I395" s="84"/>
      <c r="J395" s="84"/>
      <c r="K395" s="84"/>
      <c r="L395" s="84"/>
      <c r="M395" s="84"/>
      <c r="N395" s="84"/>
      <c r="O395" s="163"/>
      <c r="Q395" s="84"/>
      <c r="R395" s="84"/>
      <c r="S395" s="84"/>
      <c r="T395" s="84"/>
      <c r="U395" s="84"/>
      <c r="V395" s="84"/>
      <c r="W395" s="84"/>
      <c r="X395" s="84"/>
      <c r="Y395" s="84"/>
      <c r="Z395" s="84"/>
      <c r="AA395" s="84"/>
      <c r="AB395" s="84"/>
      <c r="AC395" s="84"/>
      <c r="AD395" s="84"/>
      <c r="AE395" s="84"/>
      <c r="AF395" s="84"/>
      <c r="AG395" s="84"/>
      <c r="AH395" s="84"/>
      <c r="AI395" s="84"/>
      <c r="AJ395" s="84"/>
    </row>
    <row r="396" spans="1:36" ht="12.75" customHeight="1" x14ac:dyDescent="0.2">
      <c r="A396" s="84"/>
      <c r="B396" s="84"/>
      <c r="C396" s="84"/>
      <c r="D396" s="84"/>
      <c r="E396" s="84"/>
      <c r="F396" s="84"/>
      <c r="G396" s="84"/>
      <c r="H396" s="84"/>
      <c r="I396" s="84"/>
      <c r="J396" s="84"/>
      <c r="K396" s="84"/>
      <c r="L396" s="84"/>
      <c r="M396" s="84"/>
      <c r="N396" s="84"/>
      <c r="O396" s="163"/>
      <c r="Q396" s="84"/>
      <c r="R396" s="84"/>
      <c r="S396" s="84"/>
      <c r="T396" s="84"/>
      <c r="U396" s="84"/>
      <c r="V396" s="84"/>
      <c r="W396" s="84"/>
      <c r="X396" s="84"/>
      <c r="Y396" s="84"/>
      <c r="Z396" s="84"/>
      <c r="AA396" s="84"/>
      <c r="AB396" s="84"/>
      <c r="AC396" s="84"/>
      <c r="AD396" s="84"/>
      <c r="AE396" s="84"/>
      <c r="AF396" s="84"/>
      <c r="AG396" s="84"/>
      <c r="AH396" s="84"/>
      <c r="AI396" s="84"/>
      <c r="AJ396" s="84"/>
    </row>
    <row r="397" spans="1:36" ht="12.75" customHeight="1" x14ac:dyDescent="0.2">
      <c r="A397" s="84"/>
      <c r="B397" s="84"/>
      <c r="C397" s="84"/>
      <c r="D397" s="84"/>
      <c r="E397" s="84"/>
      <c r="F397" s="84"/>
      <c r="G397" s="84"/>
      <c r="H397" s="84"/>
      <c r="I397" s="84"/>
      <c r="J397" s="84"/>
      <c r="K397" s="84"/>
      <c r="L397" s="84"/>
      <c r="M397" s="84"/>
      <c r="N397" s="84"/>
      <c r="O397" s="163"/>
      <c r="Q397" s="84"/>
      <c r="R397" s="84"/>
      <c r="S397" s="84"/>
      <c r="T397" s="84"/>
      <c r="U397" s="84"/>
      <c r="V397" s="84"/>
      <c r="W397" s="84"/>
      <c r="X397" s="84"/>
      <c r="Y397" s="84"/>
      <c r="Z397" s="84"/>
      <c r="AA397" s="84"/>
      <c r="AB397" s="84"/>
      <c r="AC397" s="84"/>
      <c r="AD397" s="84"/>
      <c r="AE397" s="84"/>
      <c r="AF397" s="84"/>
      <c r="AG397" s="84"/>
      <c r="AH397" s="84"/>
      <c r="AI397" s="84"/>
      <c r="AJ397" s="84"/>
    </row>
    <row r="398" spans="1:36" ht="12.75" customHeight="1" x14ac:dyDescent="0.2">
      <c r="A398" s="84"/>
      <c r="B398" s="84"/>
      <c r="C398" s="84"/>
      <c r="D398" s="84"/>
      <c r="E398" s="84"/>
      <c r="F398" s="84"/>
      <c r="G398" s="84"/>
      <c r="H398" s="84"/>
      <c r="I398" s="84"/>
      <c r="J398" s="84"/>
      <c r="K398" s="84"/>
      <c r="L398" s="84"/>
      <c r="M398" s="84"/>
      <c r="N398" s="84"/>
      <c r="O398" s="163"/>
      <c r="Q398" s="84"/>
      <c r="R398" s="84"/>
      <c r="S398" s="84"/>
      <c r="T398" s="84"/>
      <c r="U398" s="84"/>
      <c r="V398" s="84"/>
      <c r="W398" s="84"/>
      <c r="X398" s="84"/>
      <c r="Y398" s="84"/>
      <c r="Z398" s="84"/>
      <c r="AA398" s="84"/>
      <c r="AB398" s="84"/>
      <c r="AC398" s="84"/>
      <c r="AD398" s="84"/>
      <c r="AE398" s="84"/>
      <c r="AF398" s="84"/>
      <c r="AG398" s="84"/>
      <c r="AH398" s="84"/>
      <c r="AI398" s="84"/>
      <c r="AJ398" s="84"/>
    </row>
    <row r="399" spans="1:36" ht="12.75" customHeight="1" x14ac:dyDescent="0.2">
      <c r="A399" s="84"/>
      <c r="B399" s="84"/>
      <c r="C399" s="84"/>
      <c r="D399" s="84"/>
      <c r="E399" s="84"/>
      <c r="F399" s="84"/>
      <c r="G399" s="84"/>
      <c r="H399" s="84"/>
      <c r="I399" s="84"/>
      <c r="J399" s="84"/>
      <c r="K399" s="84"/>
      <c r="L399" s="84"/>
      <c r="M399" s="84"/>
      <c r="N399" s="84"/>
      <c r="O399" s="163"/>
      <c r="Q399" s="84"/>
      <c r="R399" s="84"/>
      <c r="S399" s="84"/>
      <c r="T399" s="84"/>
      <c r="U399" s="84"/>
      <c r="V399" s="84"/>
      <c r="W399" s="84"/>
      <c r="X399" s="84"/>
      <c r="Y399" s="84"/>
      <c r="Z399" s="84"/>
      <c r="AA399" s="84"/>
      <c r="AB399" s="84"/>
      <c r="AC399" s="84"/>
      <c r="AD399" s="84"/>
      <c r="AE399" s="84"/>
      <c r="AF399" s="84"/>
      <c r="AG399" s="84"/>
      <c r="AH399" s="84"/>
      <c r="AI399" s="84"/>
      <c r="AJ399" s="84"/>
    </row>
    <row r="400" spans="1:36" ht="12.75" customHeight="1" x14ac:dyDescent="0.2">
      <c r="A400" s="84"/>
      <c r="B400" s="84"/>
      <c r="C400" s="84"/>
      <c r="D400" s="84"/>
      <c r="E400" s="84"/>
      <c r="F400" s="84"/>
      <c r="G400" s="84"/>
      <c r="H400" s="84"/>
      <c r="I400" s="84"/>
      <c r="J400" s="84"/>
      <c r="K400" s="84"/>
      <c r="L400" s="84"/>
      <c r="M400" s="84"/>
      <c r="N400" s="84"/>
      <c r="O400" s="163"/>
      <c r="Q400" s="84"/>
      <c r="R400" s="84"/>
      <c r="S400" s="84"/>
      <c r="T400" s="84"/>
      <c r="U400" s="84"/>
      <c r="V400" s="84"/>
      <c r="W400" s="84"/>
      <c r="X400" s="84"/>
      <c r="Y400" s="84"/>
      <c r="Z400" s="84"/>
      <c r="AA400" s="84"/>
      <c r="AB400" s="84"/>
      <c r="AC400" s="84"/>
      <c r="AD400" s="84"/>
      <c r="AE400" s="84"/>
      <c r="AF400" s="84"/>
      <c r="AG400" s="84"/>
      <c r="AH400" s="84"/>
      <c r="AI400" s="84"/>
      <c r="AJ400" s="84"/>
    </row>
    <row r="401" spans="1:36" ht="12.75" customHeight="1" x14ac:dyDescent="0.2">
      <c r="A401" s="84"/>
      <c r="B401" s="84"/>
      <c r="C401" s="84"/>
      <c r="D401" s="84"/>
      <c r="E401" s="84"/>
      <c r="F401" s="84"/>
      <c r="G401" s="84"/>
      <c r="H401" s="84"/>
      <c r="I401" s="84"/>
      <c r="J401" s="84"/>
      <c r="K401" s="84"/>
      <c r="L401" s="84"/>
      <c r="M401" s="84"/>
      <c r="N401" s="84"/>
      <c r="O401" s="163"/>
      <c r="Q401" s="84"/>
      <c r="R401" s="84"/>
      <c r="S401" s="84"/>
      <c r="T401" s="84"/>
      <c r="U401" s="84"/>
      <c r="V401" s="84"/>
      <c r="W401" s="84"/>
      <c r="X401" s="84"/>
      <c r="Y401" s="84"/>
      <c r="Z401" s="84"/>
      <c r="AA401" s="84"/>
      <c r="AB401" s="84"/>
      <c r="AC401" s="84"/>
      <c r="AD401" s="84"/>
      <c r="AE401" s="84"/>
      <c r="AF401" s="84"/>
      <c r="AG401" s="84"/>
      <c r="AH401" s="84"/>
      <c r="AI401" s="84"/>
      <c r="AJ401" s="84"/>
    </row>
    <row r="402" spans="1:36" ht="12.75" customHeight="1" x14ac:dyDescent="0.2">
      <c r="A402" s="84"/>
      <c r="B402" s="84"/>
      <c r="C402" s="84"/>
      <c r="D402" s="84"/>
      <c r="E402" s="84"/>
      <c r="F402" s="84"/>
      <c r="G402" s="84"/>
      <c r="H402" s="84"/>
      <c r="I402" s="84"/>
      <c r="J402" s="84"/>
      <c r="K402" s="84"/>
      <c r="L402" s="84"/>
      <c r="M402" s="84"/>
      <c r="N402" s="84"/>
      <c r="O402" s="163"/>
      <c r="Q402" s="84"/>
      <c r="R402" s="84"/>
      <c r="S402" s="84"/>
      <c r="T402" s="84"/>
      <c r="U402" s="84"/>
      <c r="V402" s="84"/>
      <c r="W402" s="84"/>
      <c r="X402" s="84"/>
      <c r="Y402" s="84"/>
      <c r="Z402" s="84"/>
      <c r="AA402" s="84"/>
      <c r="AB402" s="84"/>
      <c r="AC402" s="84"/>
      <c r="AD402" s="84"/>
      <c r="AE402" s="84"/>
      <c r="AF402" s="84"/>
      <c r="AG402" s="84"/>
      <c r="AH402" s="84"/>
      <c r="AI402" s="84"/>
      <c r="AJ402" s="84"/>
    </row>
    <row r="403" spans="1:36" ht="12.75" customHeight="1" x14ac:dyDescent="0.2">
      <c r="A403" s="84"/>
      <c r="B403" s="84"/>
      <c r="C403" s="84"/>
      <c r="D403" s="84"/>
      <c r="E403" s="84"/>
      <c r="F403" s="84"/>
      <c r="G403" s="84"/>
      <c r="H403" s="84"/>
      <c r="I403" s="84"/>
      <c r="J403" s="84"/>
      <c r="K403" s="84"/>
      <c r="L403" s="84"/>
      <c r="M403" s="84"/>
      <c r="N403" s="84"/>
      <c r="O403" s="163"/>
      <c r="Q403" s="84"/>
      <c r="R403" s="84"/>
      <c r="S403" s="84"/>
      <c r="T403" s="84"/>
      <c r="U403" s="84"/>
      <c r="V403" s="84"/>
      <c r="W403" s="84"/>
      <c r="X403" s="84"/>
      <c r="Y403" s="84"/>
      <c r="Z403" s="84"/>
      <c r="AA403" s="84"/>
      <c r="AB403" s="84"/>
      <c r="AC403" s="84"/>
      <c r="AD403" s="84"/>
      <c r="AE403" s="84"/>
      <c r="AF403" s="84"/>
      <c r="AG403" s="84"/>
      <c r="AH403" s="84"/>
      <c r="AI403" s="84"/>
      <c r="AJ403" s="84"/>
    </row>
    <row r="404" spans="1:36" ht="12.75" customHeight="1" x14ac:dyDescent="0.2">
      <c r="A404" s="84"/>
      <c r="B404" s="84"/>
      <c r="C404" s="84"/>
      <c r="D404" s="84"/>
      <c r="E404" s="84"/>
      <c r="F404" s="84"/>
      <c r="G404" s="84"/>
      <c r="H404" s="84"/>
      <c r="I404" s="84"/>
      <c r="J404" s="84"/>
      <c r="K404" s="84"/>
      <c r="L404" s="84"/>
      <c r="M404" s="84"/>
      <c r="N404" s="84"/>
      <c r="O404" s="163"/>
      <c r="Q404" s="84"/>
      <c r="R404" s="84"/>
      <c r="S404" s="84"/>
      <c r="T404" s="84"/>
      <c r="U404" s="84"/>
      <c r="V404" s="84"/>
      <c r="W404" s="84"/>
      <c r="X404" s="84"/>
      <c r="Y404" s="84"/>
      <c r="Z404" s="84"/>
      <c r="AA404" s="84"/>
      <c r="AB404" s="84"/>
      <c r="AC404" s="84"/>
      <c r="AD404" s="84"/>
      <c r="AE404" s="84"/>
      <c r="AF404" s="84"/>
      <c r="AG404" s="84"/>
      <c r="AH404" s="84"/>
      <c r="AI404" s="84"/>
      <c r="AJ404" s="84"/>
    </row>
    <row r="405" spans="1:36" ht="12.75" customHeight="1" x14ac:dyDescent="0.2">
      <c r="A405" s="84"/>
      <c r="B405" s="84"/>
      <c r="C405" s="84"/>
      <c r="D405" s="84"/>
      <c r="E405" s="84"/>
      <c r="F405" s="84"/>
      <c r="G405" s="84"/>
      <c r="H405" s="84"/>
      <c r="I405" s="84"/>
      <c r="J405" s="84"/>
      <c r="K405" s="84"/>
      <c r="L405" s="84"/>
      <c r="M405" s="84"/>
      <c r="N405" s="84"/>
      <c r="O405" s="163"/>
      <c r="Q405" s="84"/>
      <c r="R405" s="84"/>
      <c r="S405" s="84"/>
      <c r="T405" s="84"/>
      <c r="U405" s="84"/>
      <c r="V405" s="84"/>
      <c r="W405" s="84"/>
      <c r="X405" s="84"/>
      <c r="Y405" s="84"/>
      <c r="Z405" s="84"/>
      <c r="AA405" s="84"/>
      <c r="AB405" s="84"/>
      <c r="AC405" s="84"/>
      <c r="AD405" s="84"/>
      <c r="AE405" s="84"/>
      <c r="AF405" s="84"/>
      <c r="AG405" s="84"/>
      <c r="AH405" s="84"/>
      <c r="AI405" s="84"/>
      <c r="AJ405" s="84"/>
    </row>
    <row r="406" spans="1:36" ht="12.75" customHeight="1" x14ac:dyDescent="0.2">
      <c r="A406" s="84"/>
      <c r="B406" s="84"/>
      <c r="C406" s="84"/>
      <c r="D406" s="84"/>
      <c r="E406" s="84"/>
      <c r="F406" s="84"/>
      <c r="G406" s="84"/>
      <c r="H406" s="84"/>
      <c r="I406" s="84"/>
      <c r="J406" s="84"/>
      <c r="K406" s="84"/>
      <c r="L406" s="84"/>
      <c r="M406" s="84"/>
      <c r="N406" s="84"/>
      <c r="O406" s="163"/>
      <c r="Q406" s="84"/>
      <c r="R406" s="84"/>
      <c r="S406" s="84"/>
      <c r="T406" s="84"/>
      <c r="U406" s="84"/>
      <c r="V406" s="84"/>
      <c r="W406" s="84"/>
      <c r="X406" s="84"/>
      <c r="Y406" s="84"/>
      <c r="Z406" s="84"/>
      <c r="AA406" s="84"/>
      <c r="AB406" s="84"/>
      <c r="AC406" s="84"/>
      <c r="AD406" s="84"/>
      <c r="AE406" s="84"/>
      <c r="AF406" s="84"/>
      <c r="AG406" s="84"/>
      <c r="AH406" s="84"/>
      <c r="AI406" s="84"/>
      <c r="AJ406" s="84"/>
    </row>
    <row r="407" spans="1:36" ht="12.75" customHeight="1" x14ac:dyDescent="0.2">
      <c r="A407" s="84"/>
      <c r="B407" s="84"/>
      <c r="C407" s="84"/>
      <c r="D407" s="84"/>
      <c r="E407" s="84"/>
      <c r="F407" s="84"/>
      <c r="G407" s="84"/>
      <c r="H407" s="84"/>
      <c r="I407" s="84"/>
      <c r="J407" s="84"/>
      <c r="K407" s="84"/>
      <c r="L407" s="84"/>
      <c r="M407" s="84"/>
      <c r="N407" s="84"/>
      <c r="O407" s="163"/>
      <c r="Q407" s="84"/>
      <c r="R407" s="84"/>
      <c r="S407" s="84"/>
      <c r="T407" s="84"/>
      <c r="U407" s="84"/>
      <c r="V407" s="84"/>
      <c r="W407" s="84"/>
      <c r="X407" s="84"/>
      <c r="Y407" s="84"/>
      <c r="Z407" s="84"/>
      <c r="AA407" s="84"/>
      <c r="AB407" s="84"/>
      <c r="AC407" s="84"/>
      <c r="AD407" s="84"/>
      <c r="AE407" s="84"/>
      <c r="AF407" s="84"/>
      <c r="AG407" s="84"/>
      <c r="AH407" s="84"/>
      <c r="AI407" s="84"/>
      <c r="AJ407" s="84"/>
    </row>
    <row r="408" spans="1:36" ht="12.75" customHeight="1" x14ac:dyDescent="0.2">
      <c r="A408" s="84"/>
      <c r="B408" s="84"/>
      <c r="C408" s="84"/>
      <c r="D408" s="84"/>
      <c r="E408" s="84"/>
      <c r="F408" s="84"/>
      <c r="G408" s="84"/>
      <c r="H408" s="84"/>
      <c r="I408" s="84"/>
      <c r="J408" s="84"/>
      <c r="K408" s="84"/>
      <c r="L408" s="84"/>
      <c r="M408" s="84"/>
      <c r="N408" s="84"/>
      <c r="O408" s="163"/>
      <c r="Q408" s="84"/>
      <c r="R408" s="84"/>
      <c r="S408" s="84"/>
      <c r="T408" s="84"/>
      <c r="U408" s="84"/>
      <c r="V408" s="84"/>
      <c r="W408" s="84"/>
      <c r="X408" s="84"/>
      <c r="Y408" s="84"/>
      <c r="Z408" s="84"/>
      <c r="AA408" s="84"/>
      <c r="AB408" s="84"/>
      <c r="AC408" s="84"/>
      <c r="AD408" s="84"/>
      <c r="AE408" s="84"/>
      <c r="AF408" s="84"/>
      <c r="AG408" s="84"/>
      <c r="AH408" s="84"/>
      <c r="AI408" s="84"/>
      <c r="AJ408" s="84"/>
    </row>
    <row r="409" spans="1:36" ht="12.75" customHeight="1" x14ac:dyDescent="0.2">
      <c r="A409" s="84"/>
      <c r="B409" s="84"/>
      <c r="C409" s="84"/>
      <c r="D409" s="84"/>
      <c r="E409" s="84"/>
      <c r="F409" s="84"/>
      <c r="G409" s="84"/>
      <c r="H409" s="84"/>
      <c r="I409" s="84"/>
      <c r="J409" s="84"/>
      <c r="K409" s="84"/>
      <c r="L409" s="84"/>
      <c r="M409" s="84"/>
      <c r="N409" s="84"/>
      <c r="O409" s="163"/>
      <c r="Q409" s="84"/>
      <c r="R409" s="84"/>
      <c r="S409" s="84"/>
      <c r="T409" s="84"/>
      <c r="U409" s="84"/>
      <c r="V409" s="84"/>
      <c r="W409" s="84"/>
      <c r="X409" s="84"/>
      <c r="Y409" s="84"/>
      <c r="Z409" s="84"/>
      <c r="AA409" s="84"/>
      <c r="AB409" s="84"/>
      <c r="AC409" s="84"/>
      <c r="AD409" s="84"/>
      <c r="AE409" s="84"/>
      <c r="AF409" s="84"/>
      <c r="AG409" s="84"/>
      <c r="AH409" s="84"/>
      <c r="AI409" s="84"/>
      <c r="AJ409" s="84"/>
    </row>
    <row r="410" spans="1:36" ht="12.75" customHeight="1" x14ac:dyDescent="0.2">
      <c r="A410" s="84"/>
      <c r="B410" s="84"/>
      <c r="C410" s="84"/>
      <c r="D410" s="84"/>
      <c r="E410" s="84"/>
      <c r="F410" s="84"/>
      <c r="G410" s="84"/>
      <c r="H410" s="84"/>
      <c r="I410" s="84"/>
      <c r="J410" s="84"/>
      <c r="K410" s="84"/>
      <c r="L410" s="84"/>
      <c r="M410" s="84"/>
      <c r="N410" s="84"/>
      <c r="O410" s="163"/>
      <c r="Q410" s="84"/>
      <c r="R410" s="84"/>
      <c r="S410" s="84"/>
      <c r="T410" s="84"/>
      <c r="U410" s="84"/>
      <c r="V410" s="84"/>
      <c r="W410" s="84"/>
      <c r="X410" s="84"/>
      <c r="Y410" s="84"/>
      <c r="Z410" s="84"/>
      <c r="AA410" s="84"/>
      <c r="AB410" s="84"/>
      <c r="AC410" s="84"/>
      <c r="AD410" s="84"/>
      <c r="AE410" s="84"/>
      <c r="AF410" s="84"/>
      <c r="AG410" s="84"/>
      <c r="AH410" s="84"/>
      <c r="AI410" s="84"/>
      <c r="AJ410" s="84"/>
    </row>
    <row r="411" spans="1:36" ht="12.75" customHeight="1" x14ac:dyDescent="0.2">
      <c r="A411" s="84"/>
      <c r="B411" s="84"/>
      <c r="C411" s="84"/>
      <c r="D411" s="84"/>
      <c r="E411" s="84"/>
      <c r="F411" s="84"/>
      <c r="G411" s="84"/>
      <c r="H411" s="84"/>
      <c r="I411" s="84"/>
      <c r="J411" s="84"/>
      <c r="K411" s="84"/>
      <c r="L411" s="84"/>
      <c r="M411" s="84"/>
      <c r="N411" s="84"/>
      <c r="O411" s="163"/>
      <c r="Q411" s="84"/>
      <c r="R411" s="84"/>
      <c r="S411" s="84"/>
      <c r="T411" s="84"/>
      <c r="U411" s="84"/>
      <c r="V411" s="84"/>
      <c r="W411" s="84"/>
      <c r="X411" s="84"/>
      <c r="Y411" s="84"/>
      <c r="Z411" s="84"/>
      <c r="AA411" s="84"/>
      <c r="AB411" s="84"/>
      <c r="AC411" s="84"/>
      <c r="AD411" s="84"/>
      <c r="AE411" s="84"/>
      <c r="AF411" s="84"/>
      <c r="AG411" s="84"/>
      <c r="AH411" s="84"/>
      <c r="AI411" s="84"/>
      <c r="AJ411" s="84"/>
    </row>
    <row r="412" spans="1:36" ht="12.75" customHeight="1" x14ac:dyDescent="0.2">
      <c r="A412" s="84"/>
      <c r="B412" s="84"/>
      <c r="C412" s="84"/>
      <c r="D412" s="84"/>
      <c r="E412" s="84"/>
      <c r="F412" s="84"/>
      <c r="G412" s="84"/>
      <c r="H412" s="84"/>
      <c r="I412" s="84"/>
      <c r="J412" s="84"/>
      <c r="K412" s="84"/>
      <c r="L412" s="84"/>
      <c r="M412" s="84"/>
      <c r="N412" s="84"/>
      <c r="O412" s="163"/>
      <c r="Q412" s="84"/>
      <c r="R412" s="84"/>
      <c r="S412" s="84"/>
      <c r="T412" s="84"/>
      <c r="U412" s="84"/>
      <c r="V412" s="84"/>
      <c r="W412" s="84"/>
      <c r="X412" s="84"/>
      <c r="Y412" s="84"/>
      <c r="Z412" s="84"/>
      <c r="AA412" s="84"/>
      <c r="AB412" s="84"/>
      <c r="AC412" s="84"/>
      <c r="AD412" s="84"/>
      <c r="AE412" s="84"/>
      <c r="AF412" s="84"/>
      <c r="AG412" s="84"/>
      <c r="AH412" s="84"/>
      <c r="AI412" s="84"/>
      <c r="AJ412" s="84"/>
    </row>
    <row r="413" spans="1:36" ht="12.75" customHeight="1" x14ac:dyDescent="0.2">
      <c r="A413" s="84"/>
      <c r="B413" s="84"/>
      <c r="C413" s="84"/>
      <c r="D413" s="84"/>
      <c r="E413" s="84"/>
      <c r="F413" s="84"/>
      <c r="G413" s="84"/>
      <c r="H413" s="84"/>
      <c r="I413" s="84"/>
      <c r="J413" s="84"/>
      <c r="K413" s="84"/>
      <c r="L413" s="84"/>
      <c r="M413" s="84"/>
      <c r="N413" s="84"/>
      <c r="O413" s="163"/>
      <c r="Q413" s="84"/>
      <c r="R413" s="84"/>
      <c r="S413" s="84"/>
      <c r="T413" s="84"/>
      <c r="U413" s="84"/>
      <c r="V413" s="84"/>
      <c r="W413" s="84"/>
      <c r="X413" s="84"/>
      <c r="Y413" s="84"/>
      <c r="Z413" s="84"/>
      <c r="AA413" s="84"/>
      <c r="AB413" s="84"/>
      <c r="AC413" s="84"/>
      <c r="AD413" s="84"/>
      <c r="AE413" s="84"/>
      <c r="AF413" s="84"/>
      <c r="AG413" s="84"/>
      <c r="AH413" s="84"/>
      <c r="AI413" s="84"/>
      <c r="AJ413" s="84"/>
    </row>
    <row r="414" spans="1:36" ht="12.75" customHeight="1" x14ac:dyDescent="0.2">
      <c r="A414" s="84"/>
      <c r="B414" s="84"/>
      <c r="C414" s="84"/>
      <c r="D414" s="84"/>
      <c r="E414" s="84"/>
      <c r="F414" s="84"/>
      <c r="G414" s="84"/>
      <c r="H414" s="84"/>
      <c r="I414" s="84"/>
      <c r="J414" s="84"/>
      <c r="K414" s="84"/>
      <c r="L414" s="84"/>
      <c r="M414" s="84"/>
      <c r="N414" s="84"/>
      <c r="O414" s="163"/>
      <c r="Q414" s="84"/>
      <c r="R414" s="84"/>
      <c r="S414" s="84"/>
      <c r="T414" s="84"/>
      <c r="U414" s="84"/>
      <c r="V414" s="84"/>
      <c r="W414" s="84"/>
      <c r="X414" s="84"/>
      <c r="Y414" s="84"/>
      <c r="Z414" s="84"/>
      <c r="AA414" s="84"/>
      <c r="AB414" s="84"/>
      <c r="AC414" s="84"/>
      <c r="AD414" s="84"/>
      <c r="AE414" s="84"/>
      <c r="AF414" s="84"/>
      <c r="AG414" s="84"/>
      <c r="AH414" s="84"/>
      <c r="AI414" s="84"/>
      <c r="AJ414" s="84"/>
    </row>
    <row r="415" spans="1:36" ht="12.75" customHeight="1" x14ac:dyDescent="0.2">
      <c r="A415" s="84"/>
      <c r="B415" s="84"/>
      <c r="C415" s="84"/>
      <c r="D415" s="84"/>
      <c r="E415" s="84"/>
      <c r="F415" s="84"/>
      <c r="G415" s="84"/>
      <c r="H415" s="84"/>
      <c r="I415" s="84"/>
      <c r="J415" s="84"/>
      <c r="K415" s="84"/>
      <c r="L415" s="84"/>
      <c r="M415" s="84"/>
      <c r="N415" s="84"/>
      <c r="O415" s="163"/>
      <c r="Q415" s="84"/>
      <c r="R415" s="84"/>
      <c r="S415" s="84"/>
      <c r="T415" s="84"/>
      <c r="U415" s="84"/>
      <c r="V415" s="84"/>
      <c r="W415" s="84"/>
      <c r="X415" s="84"/>
      <c r="Y415" s="84"/>
      <c r="Z415" s="84"/>
      <c r="AA415" s="84"/>
      <c r="AB415" s="84"/>
      <c r="AC415" s="84"/>
      <c r="AD415" s="84"/>
      <c r="AE415" s="84"/>
      <c r="AF415" s="84"/>
      <c r="AG415" s="84"/>
      <c r="AH415" s="84"/>
      <c r="AI415" s="84"/>
      <c r="AJ415" s="84"/>
    </row>
    <row r="416" spans="1:36" ht="12.75" customHeight="1" x14ac:dyDescent="0.2">
      <c r="A416" s="84"/>
      <c r="B416" s="84"/>
      <c r="C416" s="84"/>
      <c r="D416" s="84"/>
      <c r="E416" s="84"/>
      <c r="F416" s="84"/>
      <c r="G416" s="84"/>
      <c r="H416" s="84"/>
      <c r="I416" s="84"/>
      <c r="J416" s="84"/>
      <c r="K416" s="84"/>
      <c r="L416" s="84"/>
      <c r="M416" s="84"/>
      <c r="N416" s="84"/>
      <c r="O416" s="163"/>
      <c r="Q416" s="84"/>
      <c r="R416" s="84"/>
      <c r="S416" s="84"/>
      <c r="T416" s="84"/>
      <c r="U416" s="84"/>
      <c r="V416" s="84"/>
      <c r="W416" s="84"/>
      <c r="X416" s="84"/>
      <c r="Y416" s="84"/>
      <c r="Z416" s="84"/>
      <c r="AA416" s="84"/>
      <c r="AB416" s="84"/>
      <c r="AC416" s="84"/>
      <c r="AD416" s="84"/>
      <c r="AE416" s="84"/>
      <c r="AF416" s="84"/>
      <c r="AG416" s="84"/>
      <c r="AH416" s="84"/>
      <c r="AI416" s="84"/>
      <c r="AJ416" s="84"/>
    </row>
    <row r="417" spans="1:36" ht="12.75" customHeight="1" x14ac:dyDescent="0.2">
      <c r="A417" s="84"/>
      <c r="B417" s="84"/>
      <c r="C417" s="84"/>
      <c r="D417" s="84"/>
      <c r="E417" s="84"/>
      <c r="F417" s="84"/>
      <c r="G417" s="84"/>
      <c r="H417" s="84"/>
      <c r="I417" s="84"/>
      <c r="J417" s="84"/>
      <c r="K417" s="84"/>
      <c r="L417" s="84"/>
      <c r="M417" s="84"/>
      <c r="N417" s="84"/>
      <c r="O417" s="163"/>
      <c r="Q417" s="84"/>
      <c r="R417" s="84"/>
      <c r="S417" s="84"/>
      <c r="T417" s="84"/>
      <c r="U417" s="84"/>
      <c r="V417" s="84"/>
      <c r="W417" s="84"/>
      <c r="X417" s="84"/>
      <c r="Y417" s="84"/>
      <c r="Z417" s="84"/>
      <c r="AA417" s="84"/>
      <c r="AB417" s="84"/>
      <c r="AC417" s="84"/>
      <c r="AD417" s="84"/>
      <c r="AE417" s="84"/>
      <c r="AF417" s="84"/>
      <c r="AG417" s="84"/>
      <c r="AH417" s="84"/>
      <c r="AI417" s="84"/>
      <c r="AJ417" s="84"/>
    </row>
    <row r="418" spans="1:36" ht="12.75" customHeight="1" x14ac:dyDescent="0.2">
      <c r="A418" s="84"/>
      <c r="B418" s="84"/>
      <c r="C418" s="84"/>
      <c r="D418" s="84"/>
      <c r="E418" s="84"/>
      <c r="F418" s="84"/>
      <c r="G418" s="84"/>
      <c r="H418" s="84"/>
      <c r="I418" s="84"/>
      <c r="J418" s="84"/>
      <c r="K418" s="84"/>
      <c r="L418" s="84"/>
      <c r="M418" s="84"/>
      <c r="N418" s="84"/>
      <c r="O418" s="163"/>
      <c r="Q418" s="84"/>
      <c r="R418" s="84"/>
      <c r="S418" s="84"/>
      <c r="T418" s="84"/>
      <c r="U418" s="84"/>
      <c r="V418" s="84"/>
      <c r="W418" s="84"/>
      <c r="X418" s="84"/>
      <c r="Y418" s="84"/>
      <c r="Z418" s="84"/>
      <c r="AA418" s="84"/>
      <c r="AB418" s="84"/>
      <c r="AC418" s="84"/>
      <c r="AD418" s="84"/>
      <c r="AE418" s="84"/>
      <c r="AF418" s="84"/>
      <c r="AG418" s="84"/>
      <c r="AH418" s="84"/>
      <c r="AI418" s="84"/>
      <c r="AJ418" s="84"/>
    </row>
    <row r="419" spans="1:36" ht="12.75" customHeight="1" x14ac:dyDescent="0.2">
      <c r="A419" s="84"/>
      <c r="B419" s="84"/>
      <c r="C419" s="84"/>
      <c r="D419" s="84"/>
      <c r="E419" s="84"/>
      <c r="F419" s="84"/>
      <c r="G419" s="84"/>
      <c r="H419" s="84"/>
      <c r="I419" s="84"/>
      <c r="J419" s="84"/>
      <c r="K419" s="84"/>
      <c r="L419" s="84"/>
      <c r="M419" s="84"/>
      <c r="N419" s="84"/>
      <c r="O419" s="163"/>
      <c r="Q419" s="84"/>
      <c r="R419" s="84"/>
      <c r="S419" s="84"/>
      <c r="T419" s="84"/>
      <c r="U419" s="84"/>
      <c r="V419" s="84"/>
      <c r="W419" s="84"/>
      <c r="X419" s="84"/>
      <c r="Y419" s="84"/>
      <c r="Z419" s="84"/>
      <c r="AA419" s="84"/>
      <c r="AB419" s="84"/>
      <c r="AC419" s="84"/>
      <c r="AD419" s="84"/>
      <c r="AE419" s="84"/>
      <c r="AF419" s="84"/>
      <c r="AG419" s="84"/>
      <c r="AH419" s="84"/>
      <c r="AI419" s="84"/>
      <c r="AJ419" s="84"/>
    </row>
    <row r="420" spans="1:36" ht="12.75" customHeight="1" x14ac:dyDescent="0.2">
      <c r="A420" s="84"/>
      <c r="B420" s="84"/>
      <c r="C420" s="84"/>
      <c r="D420" s="84"/>
      <c r="E420" s="84"/>
      <c r="F420" s="84"/>
      <c r="G420" s="84"/>
      <c r="H420" s="84"/>
      <c r="I420" s="84"/>
      <c r="J420" s="84"/>
      <c r="K420" s="84"/>
      <c r="L420" s="84"/>
      <c r="M420" s="84"/>
      <c r="N420" s="84"/>
      <c r="O420" s="163"/>
      <c r="Q420" s="84"/>
      <c r="R420" s="84"/>
      <c r="S420" s="84"/>
      <c r="T420" s="84"/>
      <c r="U420" s="84"/>
      <c r="V420" s="84"/>
      <c r="W420" s="84"/>
      <c r="X420" s="84"/>
      <c r="Y420" s="84"/>
      <c r="Z420" s="84"/>
      <c r="AA420" s="84"/>
      <c r="AB420" s="84"/>
      <c r="AC420" s="84"/>
      <c r="AD420" s="84"/>
      <c r="AE420" s="84"/>
      <c r="AF420" s="84"/>
      <c r="AG420" s="84"/>
      <c r="AH420" s="84"/>
      <c r="AI420" s="84"/>
      <c r="AJ420" s="84"/>
    </row>
    <row r="421" spans="1:36" ht="12.75" customHeight="1" x14ac:dyDescent="0.2">
      <c r="A421" s="84"/>
      <c r="B421" s="84"/>
      <c r="C421" s="84"/>
      <c r="D421" s="84"/>
      <c r="E421" s="84"/>
      <c r="F421" s="84"/>
      <c r="G421" s="84"/>
      <c r="H421" s="84"/>
      <c r="I421" s="84"/>
      <c r="J421" s="84"/>
      <c r="K421" s="84"/>
      <c r="L421" s="84"/>
      <c r="M421" s="84"/>
      <c r="N421" s="84"/>
      <c r="O421" s="163"/>
      <c r="Q421" s="84"/>
      <c r="R421" s="84"/>
      <c r="S421" s="84"/>
      <c r="T421" s="84"/>
      <c r="U421" s="84"/>
      <c r="V421" s="84"/>
      <c r="W421" s="84"/>
      <c r="X421" s="84"/>
      <c r="Y421" s="84"/>
      <c r="Z421" s="84"/>
      <c r="AA421" s="84"/>
      <c r="AB421" s="84"/>
      <c r="AC421" s="84"/>
      <c r="AD421" s="84"/>
      <c r="AE421" s="84"/>
      <c r="AF421" s="84"/>
      <c r="AG421" s="84"/>
      <c r="AH421" s="84"/>
      <c r="AI421" s="84"/>
      <c r="AJ421" s="84"/>
    </row>
    <row r="422" spans="1:36" ht="12.75" customHeight="1" x14ac:dyDescent="0.2">
      <c r="A422" s="84"/>
      <c r="B422" s="84"/>
      <c r="C422" s="84"/>
      <c r="D422" s="84"/>
      <c r="E422" s="84"/>
      <c r="F422" s="84"/>
      <c r="G422" s="84"/>
      <c r="H422" s="84"/>
      <c r="I422" s="84"/>
      <c r="J422" s="84"/>
      <c r="K422" s="84"/>
      <c r="L422" s="84"/>
      <c r="M422" s="84"/>
      <c r="N422" s="84"/>
      <c r="O422" s="163"/>
      <c r="Q422" s="84"/>
      <c r="R422" s="84"/>
      <c r="S422" s="84"/>
      <c r="T422" s="84"/>
      <c r="U422" s="84"/>
      <c r="V422" s="84"/>
      <c r="W422" s="84"/>
      <c r="X422" s="84"/>
      <c r="Y422" s="84"/>
      <c r="Z422" s="84"/>
      <c r="AA422" s="84"/>
      <c r="AB422" s="84"/>
      <c r="AC422" s="84"/>
      <c r="AD422" s="84"/>
      <c r="AE422" s="84"/>
      <c r="AF422" s="84"/>
      <c r="AG422" s="84"/>
      <c r="AH422" s="84"/>
      <c r="AI422" s="84"/>
      <c r="AJ422" s="84"/>
    </row>
    <row r="423" spans="1:36" ht="12.75" customHeight="1" x14ac:dyDescent="0.2">
      <c r="A423" s="84"/>
      <c r="B423" s="84"/>
      <c r="C423" s="84"/>
      <c r="D423" s="84"/>
      <c r="E423" s="84"/>
      <c r="F423" s="84"/>
      <c r="G423" s="84"/>
      <c r="H423" s="84"/>
      <c r="I423" s="84"/>
      <c r="J423" s="84"/>
      <c r="K423" s="84"/>
      <c r="L423" s="84"/>
      <c r="M423" s="84"/>
      <c r="N423" s="84"/>
      <c r="O423" s="163"/>
      <c r="Q423" s="84"/>
      <c r="R423" s="84"/>
      <c r="S423" s="84"/>
      <c r="T423" s="84"/>
      <c r="U423" s="84"/>
      <c r="V423" s="84"/>
      <c r="W423" s="84"/>
      <c r="X423" s="84"/>
      <c r="Y423" s="84"/>
      <c r="Z423" s="84"/>
      <c r="AA423" s="84"/>
      <c r="AB423" s="84"/>
      <c r="AC423" s="84"/>
      <c r="AD423" s="84"/>
      <c r="AE423" s="84"/>
      <c r="AF423" s="84"/>
      <c r="AG423" s="84"/>
      <c r="AH423" s="84"/>
      <c r="AI423" s="84"/>
      <c r="AJ423" s="84"/>
    </row>
    <row r="424" spans="1:36" ht="12.75" customHeight="1" x14ac:dyDescent="0.2">
      <c r="A424" s="84"/>
      <c r="B424" s="84"/>
      <c r="C424" s="84"/>
      <c r="D424" s="84"/>
      <c r="E424" s="84"/>
      <c r="F424" s="84"/>
      <c r="G424" s="84"/>
      <c r="H424" s="84"/>
      <c r="I424" s="84"/>
      <c r="J424" s="84"/>
      <c r="K424" s="84"/>
      <c r="L424" s="84"/>
      <c r="M424" s="84"/>
      <c r="N424" s="84"/>
      <c r="O424" s="163"/>
      <c r="Q424" s="84"/>
      <c r="R424" s="84"/>
      <c r="S424" s="84"/>
      <c r="T424" s="84"/>
      <c r="U424" s="84"/>
      <c r="V424" s="84"/>
      <c r="W424" s="84"/>
      <c r="X424" s="84"/>
      <c r="Y424" s="84"/>
      <c r="Z424" s="84"/>
      <c r="AA424" s="84"/>
      <c r="AB424" s="84"/>
      <c r="AC424" s="84"/>
      <c r="AD424" s="84"/>
      <c r="AE424" s="84"/>
      <c r="AF424" s="84"/>
      <c r="AG424" s="84"/>
      <c r="AH424" s="84"/>
      <c r="AI424" s="84"/>
      <c r="AJ424" s="84"/>
    </row>
    <row r="425" spans="1:36" ht="12.75" customHeight="1" x14ac:dyDescent="0.2">
      <c r="A425" s="84"/>
      <c r="B425" s="84"/>
      <c r="C425" s="84"/>
      <c r="D425" s="84"/>
      <c r="E425" s="84"/>
      <c r="F425" s="84"/>
      <c r="G425" s="84"/>
      <c r="H425" s="84"/>
      <c r="I425" s="84"/>
      <c r="J425" s="84"/>
      <c r="K425" s="84"/>
      <c r="L425" s="84"/>
      <c r="M425" s="84"/>
      <c r="N425" s="84"/>
      <c r="O425" s="163"/>
      <c r="Q425" s="84"/>
      <c r="R425" s="84"/>
      <c r="S425" s="84"/>
      <c r="T425" s="84"/>
      <c r="U425" s="84"/>
      <c r="V425" s="84"/>
      <c r="W425" s="84"/>
      <c r="X425" s="84"/>
      <c r="Y425" s="84"/>
      <c r="Z425" s="84"/>
      <c r="AA425" s="84"/>
      <c r="AB425" s="84"/>
      <c r="AC425" s="84"/>
      <c r="AD425" s="84"/>
      <c r="AE425" s="84"/>
      <c r="AF425" s="84"/>
      <c r="AG425" s="84"/>
      <c r="AH425" s="84"/>
      <c r="AI425" s="84"/>
      <c r="AJ425" s="84"/>
    </row>
    <row r="426" spans="1:36" ht="12.75" customHeight="1" x14ac:dyDescent="0.2">
      <c r="A426" s="84"/>
      <c r="B426" s="84"/>
      <c r="C426" s="84"/>
      <c r="D426" s="84"/>
      <c r="E426" s="84"/>
      <c r="F426" s="84"/>
      <c r="G426" s="84"/>
      <c r="H426" s="84"/>
      <c r="I426" s="84"/>
      <c r="J426" s="84"/>
      <c r="K426" s="84"/>
      <c r="L426" s="84"/>
      <c r="M426" s="84"/>
      <c r="N426" s="84"/>
      <c r="O426" s="163"/>
      <c r="Q426" s="84"/>
      <c r="R426" s="84"/>
      <c r="S426" s="84"/>
      <c r="T426" s="84"/>
      <c r="U426" s="84"/>
      <c r="V426" s="84"/>
      <c r="W426" s="84"/>
      <c r="X426" s="84"/>
      <c r="Y426" s="84"/>
      <c r="Z426" s="84"/>
      <c r="AA426" s="84"/>
      <c r="AB426" s="84"/>
      <c r="AC426" s="84"/>
      <c r="AD426" s="84"/>
      <c r="AE426" s="84"/>
      <c r="AF426" s="84"/>
      <c r="AG426" s="84"/>
      <c r="AH426" s="84"/>
      <c r="AI426" s="84"/>
      <c r="AJ426" s="84"/>
    </row>
    <row r="427" spans="1:36" ht="12.75" customHeight="1" x14ac:dyDescent="0.2">
      <c r="A427" s="84"/>
      <c r="B427" s="84"/>
      <c r="C427" s="84"/>
      <c r="D427" s="84"/>
      <c r="E427" s="84"/>
      <c r="F427" s="84"/>
      <c r="G427" s="84"/>
      <c r="H427" s="84"/>
      <c r="I427" s="84"/>
      <c r="J427" s="84"/>
      <c r="K427" s="84"/>
      <c r="L427" s="84"/>
      <c r="M427" s="84"/>
      <c r="N427" s="84"/>
      <c r="O427" s="163"/>
      <c r="Q427" s="84"/>
      <c r="R427" s="84"/>
      <c r="S427" s="84"/>
      <c r="T427" s="84"/>
      <c r="U427" s="84"/>
      <c r="V427" s="84"/>
      <c r="W427" s="84"/>
      <c r="X427" s="84"/>
      <c r="Y427" s="84"/>
      <c r="Z427" s="84"/>
      <c r="AA427" s="84"/>
      <c r="AB427" s="84"/>
      <c r="AC427" s="84"/>
      <c r="AD427" s="84"/>
      <c r="AE427" s="84"/>
      <c r="AF427" s="84"/>
      <c r="AG427" s="84"/>
      <c r="AH427" s="84"/>
      <c r="AI427" s="84"/>
      <c r="AJ427" s="84"/>
    </row>
    <row r="428" spans="1:36" ht="12.75" customHeight="1" x14ac:dyDescent="0.2">
      <c r="A428" s="84"/>
      <c r="B428" s="84"/>
      <c r="C428" s="84"/>
      <c r="D428" s="84"/>
      <c r="E428" s="84"/>
      <c r="F428" s="84"/>
      <c r="G428" s="84"/>
      <c r="H428" s="84"/>
      <c r="I428" s="84"/>
      <c r="J428" s="84"/>
      <c r="K428" s="84"/>
      <c r="L428" s="84"/>
      <c r="M428" s="84"/>
      <c r="N428" s="84"/>
      <c r="O428" s="163"/>
      <c r="Q428" s="84"/>
      <c r="R428" s="84"/>
      <c r="S428" s="84"/>
      <c r="T428" s="84"/>
      <c r="U428" s="84"/>
      <c r="V428" s="84"/>
      <c r="W428" s="84"/>
      <c r="X428" s="84"/>
      <c r="Y428" s="84"/>
      <c r="Z428" s="84"/>
      <c r="AA428" s="84"/>
      <c r="AB428" s="84"/>
      <c r="AC428" s="84"/>
      <c r="AD428" s="84"/>
      <c r="AE428" s="84"/>
      <c r="AF428" s="84"/>
      <c r="AG428" s="84"/>
      <c r="AH428" s="84"/>
      <c r="AI428" s="84"/>
      <c r="AJ428" s="84"/>
    </row>
    <row r="429" spans="1:36" ht="12.75" customHeight="1" x14ac:dyDescent="0.2">
      <c r="A429" s="84"/>
      <c r="B429" s="84"/>
      <c r="C429" s="84"/>
      <c r="D429" s="84"/>
      <c r="E429" s="84"/>
      <c r="F429" s="84"/>
      <c r="G429" s="84"/>
      <c r="H429" s="84"/>
      <c r="I429" s="84"/>
      <c r="J429" s="84"/>
      <c r="K429" s="84"/>
      <c r="L429" s="84"/>
      <c r="M429" s="84"/>
      <c r="N429" s="84"/>
      <c r="O429" s="163"/>
      <c r="Q429" s="84"/>
      <c r="R429" s="84"/>
      <c r="S429" s="84"/>
      <c r="T429" s="84"/>
      <c r="U429" s="84"/>
      <c r="V429" s="84"/>
      <c r="W429" s="84"/>
      <c r="X429" s="84"/>
      <c r="Y429" s="84"/>
      <c r="Z429" s="84"/>
      <c r="AA429" s="84"/>
      <c r="AB429" s="84"/>
      <c r="AC429" s="84"/>
      <c r="AD429" s="84"/>
      <c r="AE429" s="84"/>
      <c r="AF429" s="84"/>
      <c r="AG429" s="84"/>
      <c r="AH429" s="84"/>
      <c r="AI429" s="84"/>
      <c r="AJ429" s="84"/>
    </row>
    <row r="430" spans="1:36" ht="12.75" customHeight="1" x14ac:dyDescent="0.2">
      <c r="A430" s="84"/>
      <c r="B430" s="84"/>
      <c r="C430" s="84"/>
      <c r="D430" s="84"/>
      <c r="E430" s="84"/>
      <c r="F430" s="84"/>
      <c r="G430" s="84"/>
      <c r="H430" s="84"/>
      <c r="I430" s="84"/>
      <c r="J430" s="84"/>
      <c r="K430" s="84"/>
      <c r="L430" s="84"/>
      <c r="M430" s="84"/>
      <c r="N430" s="84"/>
      <c r="O430" s="163"/>
      <c r="Q430" s="84"/>
      <c r="R430" s="84"/>
      <c r="S430" s="84"/>
      <c r="T430" s="84"/>
      <c r="U430" s="84"/>
      <c r="V430" s="84"/>
      <c r="W430" s="84"/>
      <c r="X430" s="84"/>
      <c r="Y430" s="84"/>
      <c r="Z430" s="84"/>
      <c r="AA430" s="84"/>
      <c r="AB430" s="84"/>
      <c r="AC430" s="84"/>
      <c r="AD430" s="84"/>
      <c r="AE430" s="84"/>
      <c r="AF430" s="84"/>
      <c r="AG430" s="84"/>
      <c r="AH430" s="84"/>
      <c r="AI430" s="84"/>
      <c r="AJ430" s="84"/>
    </row>
    <row r="431" spans="1:36" ht="12.75" customHeight="1" x14ac:dyDescent="0.2">
      <c r="A431" s="84"/>
      <c r="B431" s="84"/>
      <c r="C431" s="84"/>
      <c r="D431" s="84"/>
      <c r="E431" s="84"/>
      <c r="F431" s="84"/>
      <c r="G431" s="84"/>
      <c r="H431" s="84"/>
      <c r="I431" s="84"/>
      <c r="J431" s="84"/>
      <c r="K431" s="84"/>
      <c r="L431" s="84"/>
      <c r="M431" s="84"/>
      <c r="N431" s="84"/>
      <c r="O431" s="163"/>
      <c r="Q431" s="84"/>
      <c r="R431" s="84"/>
      <c r="S431" s="84"/>
      <c r="T431" s="84"/>
      <c r="U431" s="84"/>
      <c r="V431" s="84"/>
      <c r="W431" s="84"/>
      <c r="X431" s="84"/>
      <c r="Y431" s="84"/>
      <c r="Z431" s="84"/>
      <c r="AA431" s="84"/>
      <c r="AB431" s="84"/>
      <c r="AC431" s="84"/>
      <c r="AD431" s="84"/>
      <c r="AE431" s="84"/>
      <c r="AF431" s="84"/>
      <c r="AG431" s="84"/>
      <c r="AH431" s="84"/>
      <c r="AI431" s="84"/>
      <c r="AJ431" s="84"/>
    </row>
    <row r="432" spans="1:36" ht="12.75" customHeight="1" x14ac:dyDescent="0.2">
      <c r="A432" s="84"/>
      <c r="B432" s="84"/>
      <c r="C432" s="84"/>
      <c r="D432" s="84"/>
      <c r="E432" s="84"/>
      <c r="F432" s="84"/>
      <c r="G432" s="84"/>
      <c r="H432" s="84"/>
      <c r="I432" s="84"/>
      <c r="J432" s="84"/>
      <c r="K432" s="84"/>
      <c r="L432" s="84"/>
      <c r="M432" s="84"/>
      <c r="N432" s="84"/>
      <c r="O432" s="163"/>
      <c r="Q432" s="84"/>
      <c r="R432" s="84"/>
      <c r="S432" s="84"/>
      <c r="T432" s="84"/>
      <c r="U432" s="84"/>
      <c r="V432" s="84"/>
      <c r="W432" s="84"/>
      <c r="X432" s="84"/>
      <c r="Y432" s="84"/>
      <c r="Z432" s="84"/>
      <c r="AA432" s="84"/>
      <c r="AB432" s="84"/>
      <c r="AC432" s="84"/>
      <c r="AD432" s="84"/>
      <c r="AE432" s="84"/>
      <c r="AF432" s="84"/>
      <c r="AG432" s="84"/>
      <c r="AH432" s="84"/>
      <c r="AI432" s="84"/>
      <c r="AJ432" s="84"/>
    </row>
    <row r="433" spans="1:36" ht="12.75" customHeight="1" x14ac:dyDescent="0.2">
      <c r="A433" s="84"/>
      <c r="B433" s="84"/>
      <c r="C433" s="84"/>
      <c r="D433" s="84"/>
      <c r="E433" s="84"/>
      <c r="F433" s="84"/>
      <c r="G433" s="84"/>
      <c r="H433" s="84"/>
      <c r="I433" s="84"/>
      <c r="J433" s="84"/>
      <c r="K433" s="84"/>
      <c r="L433" s="84"/>
      <c r="M433" s="84"/>
      <c r="N433" s="84"/>
      <c r="O433" s="163"/>
      <c r="Q433" s="84"/>
      <c r="R433" s="84"/>
      <c r="S433" s="84"/>
      <c r="T433" s="84"/>
      <c r="U433" s="84"/>
      <c r="V433" s="84"/>
      <c r="W433" s="84"/>
      <c r="X433" s="84"/>
      <c r="Y433" s="84"/>
      <c r="Z433" s="84"/>
      <c r="AA433" s="84"/>
      <c r="AB433" s="84"/>
      <c r="AC433" s="84"/>
      <c r="AD433" s="84"/>
      <c r="AE433" s="84"/>
      <c r="AF433" s="84"/>
      <c r="AG433" s="84"/>
      <c r="AH433" s="84"/>
      <c r="AI433" s="84"/>
      <c r="AJ433" s="84"/>
    </row>
    <row r="434" spans="1:36" ht="12.75" customHeight="1" x14ac:dyDescent="0.2">
      <c r="A434" s="84"/>
      <c r="B434" s="84"/>
      <c r="C434" s="84"/>
      <c r="D434" s="84"/>
      <c r="E434" s="84"/>
      <c r="F434" s="84"/>
      <c r="G434" s="84"/>
      <c r="H434" s="84"/>
      <c r="I434" s="84"/>
      <c r="J434" s="84"/>
      <c r="K434" s="84"/>
      <c r="L434" s="84"/>
      <c r="M434" s="84"/>
      <c r="N434" s="84"/>
      <c r="O434" s="163"/>
      <c r="Q434" s="84"/>
      <c r="R434" s="84"/>
      <c r="S434" s="84"/>
      <c r="T434" s="84"/>
      <c r="U434" s="84"/>
      <c r="V434" s="84"/>
      <c r="W434" s="84"/>
      <c r="X434" s="84"/>
      <c r="Y434" s="84"/>
      <c r="Z434" s="84"/>
      <c r="AA434" s="84"/>
      <c r="AB434" s="84"/>
      <c r="AC434" s="84"/>
      <c r="AD434" s="84"/>
      <c r="AE434" s="84"/>
      <c r="AF434" s="84"/>
      <c r="AG434" s="84"/>
      <c r="AH434" s="84"/>
      <c r="AI434" s="84"/>
      <c r="AJ434" s="84"/>
    </row>
    <row r="435" spans="1:36" ht="12.75" customHeight="1" x14ac:dyDescent="0.2">
      <c r="A435" s="84"/>
      <c r="B435" s="84"/>
      <c r="C435" s="84"/>
      <c r="D435" s="84"/>
      <c r="E435" s="84"/>
      <c r="F435" s="84"/>
      <c r="G435" s="84"/>
      <c r="H435" s="84"/>
      <c r="I435" s="84"/>
      <c r="J435" s="84"/>
      <c r="K435" s="84"/>
      <c r="L435" s="84"/>
      <c r="M435" s="84"/>
      <c r="N435" s="84"/>
      <c r="O435" s="163"/>
      <c r="Q435" s="84"/>
      <c r="R435" s="84"/>
      <c r="S435" s="84"/>
      <c r="T435" s="84"/>
      <c r="U435" s="84"/>
      <c r="V435" s="84"/>
      <c r="W435" s="84"/>
      <c r="X435" s="84"/>
      <c r="Y435" s="84"/>
      <c r="Z435" s="84"/>
      <c r="AA435" s="84"/>
      <c r="AB435" s="84"/>
      <c r="AC435" s="84"/>
      <c r="AD435" s="84"/>
      <c r="AE435" s="84"/>
      <c r="AF435" s="84"/>
      <c r="AG435" s="84"/>
      <c r="AH435" s="84"/>
      <c r="AI435" s="84"/>
      <c r="AJ435" s="84"/>
    </row>
    <row r="436" spans="1:36" ht="12.75" customHeight="1" x14ac:dyDescent="0.2">
      <c r="A436" s="84"/>
      <c r="B436" s="84"/>
      <c r="C436" s="84"/>
      <c r="D436" s="84"/>
      <c r="E436" s="84"/>
      <c r="F436" s="84"/>
      <c r="G436" s="84"/>
      <c r="H436" s="84"/>
      <c r="I436" s="84"/>
      <c r="J436" s="84"/>
      <c r="K436" s="84"/>
      <c r="L436" s="84"/>
      <c r="M436" s="84"/>
      <c r="N436" s="84"/>
      <c r="O436" s="163"/>
      <c r="Q436" s="84"/>
      <c r="R436" s="84"/>
      <c r="S436" s="84"/>
      <c r="T436" s="84"/>
      <c r="U436" s="84"/>
      <c r="V436" s="84"/>
      <c r="W436" s="84"/>
      <c r="X436" s="84"/>
      <c r="Y436" s="84"/>
      <c r="Z436" s="84"/>
      <c r="AA436" s="84"/>
      <c r="AB436" s="84"/>
      <c r="AC436" s="84"/>
      <c r="AD436" s="84"/>
      <c r="AE436" s="84"/>
      <c r="AF436" s="84"/>
      <c r="AG436" s="84"/>
      <c r="AH436" s="84"/>
      <c r="AI436" s="84"/>
      <c r="AJ436" s="84"/>
    </row>
    <row r="437" spans="1:36" ht="12.75" customHeight="1" x14ac:dyDescent="0.2">
      <c r="A437" s="84"/>
      <c r="B437" s="84"/>
      <c r="C437" s="84"/>
      <c r="D437" s="84"/>
      <c r="E437" s="84"/>
      <c r="F437" s="84"/>
      <c r="G437" s="84"/>
      <c r="H437" s="84"/>
      <c r="I437" s="84"/>
      <c r="J437" s="84"/>
      <c r="K437" s="84"/>
      <c r="L437" s="84"/>
      <c r="M437" s="84"/>
      <c r="N437" s="84"/>
      <c r="O437" s="163"/>
      <c r="Q437" s="84"/>
      <c r="R437" s="84"/>
      <c r="S437" s="84"/>
      <c r="T437" s="84"/>
      <c r="U437" s="84"/>
      <c r="V437" s="84"/>
      <c r="W437" s="84"/>
      <c r="X437" s="84"/>
      <c r="Y437" s="84"/>
      <c r="Z437" s="84"/>
      <c r="AA437" s="84"/>
      <c r="AB437" s="84"/>
      <c r="AC437" s="84"/>
      <c r="AD437" s="84"/>
      <c r="AE437" s="84"/>
      <c r="AF437" s="84"/>
      <c r="AG437" s="84"/>
      <c r="AH437" s="84"/>
      <c r="AI437" s="84"/>
      <c r="AJ437" s="84"/>
    </row>
    <row r="438" spans="1:36" ht="12.75" customHeight="1" x14ac:dyDescent="0.2">
      <c r="A438" s="84"/>
      <c r="B438" s="84"/>
      <c r="C438" s="84"/>
      <c r="D438" s="84"/>
      <c r="E438" s="84"/>
      <c r="F438" s="84"/>
      <c r="G438" s="84"/>
      <c r="H438" s="84"/>
      <c r="I438" s="84"/>
      <c r="J438" s="84"/>
      <c r="K438" s="84"/>
      <c r="L438" s="84"/>
      <c r="M438" s="84"/>
      <c r="N438" s="84"/>
      <c r="O438" s="163"/>
      <c r="Q438" s="84"/>
      <c r="R438" s="84"/>
      <c r="S438" s="84"/>
      <c r="T438" s="84"/>
      <c r="U438" s="84"/>
      <c r="V438" s="84"/>
      <c r="W438" s="84"/>
      <c r="X438" s="84"/>
      <c r="Y438" s="84"/>
      <c r="Z438" s="84"/>
      <c r="AA438" s="84"/>
      <c r="AB438" s="84"/>
      <c r="AC438" s="84"/>
      <c r="AD438" s="84"/>
      <c r="AE438" s="84"/>
      <c r="AF438" s="84"/>
      <c r="AG438" s="84"/>
      <c r="AH438" s="84"/>
      <c r="AI438" s="84"/>
      <c r="AJ438" s="84"/>
    </row>
    <row r="439" spans="1:36" ht="12.75" customHeight="1" x14ac:dyDescent="0.2">
      <c r="A439" s="84"/>
      <c r="B439" s="84"/>
      <c r="C439" s="84"/>
      <c r="D439" s="84"/>
      <c r="E439" s="84"/>
      <c r="F439" s="84"/>
      <c r="G439" s="84"/>
      <c r="H439" s="84"/>
      <c r="I439" s="84"/>
      <c r="J439" s="84"/>
      <c r="K439" s="84"/>
      <c r="L439" s="84"/>
      <c r="M439" s="84"/>
      <c r="N439" s="84"/>
      <c r="O439" s="163"/>
      <c r="Q439" s="84"/>
      <c r="R439" s="84"/>
      <c r="S439" s="84"/>
      <c r="T439" s="84"/>
      <c r="U439" s="84"/>
      <c r="V439" s="84"/>
      <c r="W439" s="84"/>
      <c r="X439" s="84"/>
      <c r="Y439" s="84"/>
      <c r="Z439" s="84"/>
      <c r="AA439" s="84"/>
      <c r="AB439" s="84"/>
      <c r="AC439" s="84"/>
      <c r="AD439" s="84"/>
      <c r="AE439" s="84"/>
      <c r="AF439" s="84"/>
      <c r="AG439" s="84"/>
      <c r="AH439" s="84"/>
      <c r="AI439" s="84"/>
      <c r="AJ439" s="84"/>
    </row>
    <row r="440" spans="1:36" ht="12.75" customHeight="1" x14ac:dyDescent="0.2">
      <c r="A440" s="84"/>
      <c r="B440" s="84"/>
      <c r="C440" s="84"/>
      <c r="D440" s="84"/>
      <c r="E440" s="84"/>
      <c r="F440" s="84"/>
      <c r="G440" s="84"/>
      <c r="H440" s="84"/>
      <c r="I440" s="84"/>
      <c r="J440" s="84"/>
      <c r="K440" s="84"/>
      <c r="L440" s="84"/>
      <c r="M440" s="84"/>
      <c r="N440" s="84"/>
      <c r="O440" s="163"/>
      <c r="Q440" s="84"/>
      <c r="R440" s="84"/>
      <c r="S440" s="84"/>
      <c r="T440" s="84"/>
      <c r="U440" s="84"/>
      <c r="V440" s="84"/>
      <c r="W440" s="84"/>
      <c r="X440" s="84"/>
      <c r="Y440" s="84"/>
      <c r="Z440" s="84"/>
      <c r="AA440" s="84"/>
      <c r="AB440" s="84"/>
      <c r="AC440" s="84"/>
      <c r="AD440" s="84"/>
      <c r="AE440" s="84"/>
      <c r="AF440" s="84"/>
      <c r="AG440" s="84"/>
      <c r="AH440" s="84"/>
      <c r="AI440" s="84"/>
      <c r="AJ440" s="84"/>
    </row>
    <row r="441" spans="1:36" ht="12.75" customHeight="1" x14ac:dyDescent="0.2">
      <c r="A441" s="84"/>
      <c r="B441" s="84"/>
      <c r="C441" s="84"/>
      <c r="D441" s="84"/>
      <c r="E441" s="84"/>
      <c r="F441" s="84"/>
      <c r="G441" s="84"/>
      <c r="H441" s="84"/>
      <c r="I441" s="84"/>
      <c r="J441" s="84"/>
      <c r="K441" s="84"/>
      <c r="L441" s="84"/>
      <c r="M441" s="84"/>
      <c r="N441" s="84"/>
      <c r="O441" s="163"/>
      <c r="Q441" s="84"/>
      <c r="R441" s="84"/>
      <c r="S441" s="84"/>
      <c r="T441" s="84"/>
      <c r="U441" s="84"/>
      <c r="V441" s="84"/>
      <c r="W441" s="84"/>
      <c r="X441" s="84"/>
      <c r="Y441" s="84"/>
      <c r="Z441" s="84"/>
      <c r="AA441" s="84"/>
      <c r="AB441" s="84"/>
      <c r="AC441" s="84"/>
      <c r="AD441" s="84"/>
      <c r="AE441" s="84"/>
      <c r="AF441" s="84"/>
      <c r="AG441" s="84"/>
      <c r="AH441" s="84"/>
      <c r="AI441" s="84"/>
      <c r="AJ441" s="84"/>
    </row>
    <row r="442" spans="1:36" ht="12.75" customHeight="1" x14ac:dyDescent="0.2">
      <c r="A442" s="84"/>
      <c r="B442" s="84"/>
      <c r="C442" s="84"/>
      <c r="D442" s="84"/>
      <c r="E442" s="84"/>
      <c r="F442" s="84"/>
      <c r="G442" s="84"/>
      <c r="H442" s="84"/>
      <c r="I442" s="84"/>
      <c r="J442" s="84"/>
      <c r="K442" s="84"/>
      <c r="L442" s="84"/>
      <c r="M442" s="84"/>
      <c r="N442" s="84"/>
      <c r="O442" s="163"/>
      <c r="Q442" s="84"/>
      <c r="R442" s="84"/>
      <c r="S442" s="84"/>
      <c r="T442" s="84"/>
      <c r="U442" s="84"/>
      <c r="V442" s="84"/>
      <c r="W442" s="84"/>
      <c r="X442" s="84"/>
      <c r="Y442" s="84"/>
      <c r="Z442" s="84"/>
      <c r="AA442" s="84"/>
      <c r="AB442" s="84"/>
      <c r="AC442" s="84"/>
      <c r="AD442" s="84"/>
      <c r="AE442" s="84"/>
      <c r="AF442" s="84"/>
      <c r="AG442" s="84"/>
      <c r="AH442" s="84"/>
      <c r="AI442" s="84"/>
      <c r="AJ442" s="84"/>
    </row>
    <row r="443" spans="1:36" ht="12.75" customHeight="1" x14ac:dyDescent="0.2">
      <c r="A443" s="84"/>
      <c r="B443" s="84"/>
      <c r="C443" s="84"/>
      <c r="D443" s="84"/>
      <c r="E443" s="84"/>
      <c r="F443" s="84"/>
      <c r="G443" s="84"/>
      <c r="H443" s="84"/>
      <c r="I443" s="84"/>
      <c r="J443" s="84"/>
      <c r="K443" s="84"/>
      <c r="L443" s="84"/>
      <c r="M443" s="84"/>
      <c r="N443" s="84"/>
      <c r="O443" s="163"/>
      <c r="Q443" s="84"/>
      <c r="R443" s="84"/>
      <c r="S443" s="84"/>
      <c r="T443" s="84"/>
      <c r="U443" s="84"/>
      <c r="V443" s="84"/>
      <c r="W443" s="84"/>
      <c r="X443" s="84"/>
      <c r="Y443" s="84"/>
      <c r="Z443" s="84"/>
      <c r="AA443" s="84"/>
      <c r="AB443" s="84"/>
      <c r="AC443" s="84"/>
      <c r="AD443" s="84"/>
      <c r="AE443" s="84"/>
      <c r="AF443" s="84"/>
      <c r="AG443" s="84"/>
      <c r="AH443" s="84"/>
      <c r="AI443" s="84"/>
      <c r="AJ443" s="84"/>
    </row>
    <row r="444" spans="1:36" ht="12.75" customHeight="1" x14ac:dyDescent="0.2">
      <c r="A444" s="84"/>
      <c r="B444" s="84"/>
      <c r="C444" s="84"/>
      <c r="D444" s="84"/>
      <c r="E444" s="84"/>
      <c r="F444" s="84"/>
      <c r="G444" s="84"/>
      <c r="H444" s="84"/>
      <c r="I444" s="84"/>
      <c r="J444" s="84"/>
      <c r="K444" s="84"/>
      <c r="L444" s="84"/>
      <c r="M444" s="84"/>
      <c r="N444" s="84"/>
      <c r="O444" s="163"/>
      <c r="Q444" s="84"/>
      <c r="R444" s="84"/>
      <c r="S444" s="84"/>
      <c r="T444" s="84"/>
      <c r="U444" s="84"/>
      <c r="V444" s="84"/>
      <c r="W444" s="84"/>
      <c r="X444" s="84"/>
      <c r="Y444" s="84"/>
      <c r="Z444" s="84"/>
      <c r="AA444" s="84"/>
      <c r="AB444" s="84"/>
      <c r="AC444" s="84"/>
      <c r="AD444" s="84"/>
      <c r="AE444" s="84"/>
      <c r="AF444" s="84"/>
      <c r="AG444" s="84"/>
      <c r="AH444" s="84"/>
      <c r="AI444" s="84"/>
      <c r="AJ444" s="84"/>
    </row>
    <row r="445" spans="1:36" ht="12.75" customHeight="1" x14ac:dyDescent="0.2">
      <c r="A445" s="84"/>
      <c r="B445" s="84"/>
      <c r="C445" s="84"/>
      <c r="D445" s="84"/>
      <c r="E445" s="84"/>
      <c r="F445" s="84"/>
      <c r="G445" s="84"/>
      <c r="H445" s="84"/>
      <c r="I445" s="84"/>
      <c r="J445" s="84"/>
      <c r="K445" s="84"/>
      <c r="L445" s="84"/>
      <c r="M445" s="84"/>
      <c r="N445" s="84"/>
      <c r="O445" s="163"/>
      <c r="Q445" s="84"/>
      <c r="R445" s="84"/>
      <c r="S445" s="84"/>
      <c r="T445" s="84"/>
      <c r="U445" s="84"/>
      <c r="V445" s="84"/>
      <c r="W445" s="84"/>
      <c r="X445" s="84"/>
      <c r="Y445" s="84"/>
      <c r="Z445" s="84"/>
      <c r="AA445" s="84"/>
      <c r="AB445" s="84"/>
      <c r="AC445" s="84"/>
      <c r="AD445" s="84"/>
      <c r="AE445" s="84"/>
      <c r="AF445" s="84"/>
      <c r="AG445" s="84"/>
      <c r="AH445" s="84"/>
      <c r="AI445" s="84"/>
      <c r="AJ445" s="84"/>
    </row>
    <row r="446" spans="1:36" ht="12.75" customHeight="1" x14ac:dyDescent="0.2">
      <c r="A446" s="84"/>
      <c r="B446" s="84"/>
      <c r="C446" s="84"/>
      <c r="D446" s="84"/>
      <c r="E446" s="84"/>
      <c r="F446" s="84"/>
      <c r="G446" s="84"/>
      <c r="H446" s="84"/>
      <c r="I446" s="84"/>
      <c r="J446" s="84"/>
      <c r="K446" s="84"/>
      <c r="L446" s="84"/>
      <c r="M446" s="84"/>
      <c r="N446" s="84"/>
      <c r="O446" s="163"/>
      <c r="Q446" s="84"/>
      <c r="R446" s="84"/>
      <c r="S446" s="84"/>
      <c r="T446" s="84"/>
      <c r="U446" s="84"/>
      <c r="V446" s="84"/>
      <c r="W446" s="84"/>
      <c r="X446" s="84"/>
      <c r="Y446" s="84"/>
      <c r="Z446" s="84"/>
      <c r="AA446" s="84"/>
      <c r="AB446" s="84"/>
      <c r="AC446" s="84"/>
      <c r="AD446" s="84"/>
      <c r="AE446" s="84"/>
      <c r="AF446" s="84"/>
      <c r="AG446" s="84"/>
      <c r="AH446" s="84"/>
      <c r="AI446" s="84"/>
      <c r="AJ446" s="84"/>
    </row>
    <row r="447" spans="1:36" ht="12.75" customHeight="1" x14ac:dyDescent="0.2">
      <c r="A447" s="84"/>
      <c r="B447" s="84"/>
      <c r="C447" s="84"/>
      <c r="D447" s="84"/>
      <c r="E447" s="84"/>
      <c r="F447" s="84"/>
      <c r="G447" s="84"/>
      <c r="H447" s="84"/>
      <c r="I447" s="84"/>
      <c r="J447" s="84"/>
      <c r="K447" s="84"/>
      <c r="L447" s="84"/>
      <c r="M447" s="84"/>
      <c r="N447" s="84"/>
      <c r="O447" s="163"/>
      <c r="Q447" s="84"/>
      <c r="R447" s="84"/>
      <c r="S447" s="84"/>
      <c r="T447" s="84"/>
      <c r="U447" s="84"/>
      <c r="V447" s="84"/>
      <c r="W447" s="84"/>
      <c r="X447" s="84"/>
      <c r="Y447" s="84"/>
      <c r="Z447" s="84"/>
      <c r="AA447" s="84"/>
      <c r="AB447" s="84"/>
      <c r="AC447" s="84"/>
      <c r="AD447" s="84"/>
      <c r="AE447" s="84"/>
      <c r="AF447" s="84"/>
      <c r="AG447" s="84"/>
      <c r="AH447" s="84"/>
      <c r="AI447" s="84"/>
      <c r="AJ447" s="84"/>
    </row>
    <row r="448" spans="1:36" ht="12.75" customHeight="1" x14ac:dyDescent="0.2">
      <c r="A448" s="84"/>
      <c r="B448" s="84"/>
      <c r="C448" s="84"/>
      <c r="D448" s="84"/>
      <c r="E448" s="84"/>
      <c r="F448" s="84"/>
      <c r="G448" s="84"/>
      <c r="H448" s="84"/>
      <c r="I448" s="84"/>
      <c r="J448" s="84"/>
      <c r="K448" s="84"/>
      <c r="L448" s="84"/>
      <c r="M448" s="84"/>
      <c r="N448" s="84"/>
      <c r="O448" s="163"/>
      <c r="Q448" s="84"/>
      <c r="R448" s="84"/>
      <c r="S448" s="84"/>
      <c r="T448" s="84"/>
      <c r="U448" s="84"/>
      <c r="V448" s="84"/>
      <c r="W448" s="84"/>
      <c r="X448" s="84"/>
      <c r="Y448" s="84"/>
      <c r="Z448" s="84"/>
      <c r="AA448" s="84"/>
      <c r="AB448" s="84"/>
      <c r="AC448" s="84"/>
      <c r="AD448" s="84"/>
      <c r="AE448" s="84"/>
      <c r="AF448" s="84"/>
      <c r="AG448" s="84"/>
      <c r="AH448" s="84"/>
      <c r="AI448" s="84"/>
      <c r="AJ448" s="84"/>
    </row>
    <row r="449" spans="1:36" ht="12.75" customHeight="1" x14ac:dyDescent="0.2">
      <c r="A449" s="84"/>
      <c r="B449" s="84"/>
      <c r="C449" s="84"/>
      <c r="D449" s="84"/>
      <c r="E449" s="84"/>
      <c r="F449" s="84"/>
      <c r="G449" s="84"/>
      <c r="H449" s="84"/>
      <c r="I449" s="84"/>
      <c r="J449" s="84"/>
      <c r="K449" s="84"/>
      <c r="L449" s="84"/>
      <c r="M449" s="84"/>
      <c r="N449" s="84"/>
      <c r="O449" s="163"/>
      <c r="Q449" s="84"/>
      <c r="R449" s="84"/>
      <c r="S449" s="84"/>
      <c r="T449" s="84"/>
      <c r="U449" s="84"/>
      <c r="V449" s="84"/>
      <c r="W449" s="84"/>
      <c r="X449" s="84"/>
      <c r="Y449" s="84"/>
      <c r="Z449" s="84"/>
      <c r="AA449" s="84"/>
      <c r="AB449" s="84"/>
      <c r="AC449" s="84"/>
      <c r="AD449" s="84"/>
      <c r="AE449" s="84"/>
      <c r="AF449" s="84"/>
      <c r="AG449" s="84"/>
      <c r="AH449" s="84"/>
      <c r="AI449" s="84"/>
      <c r="AJ449" s="84"/>
    </row>
    <row r="450" spans="1:36" ht="12.75" customHeight="1" x14ac:dyDescent="0.2">
      <c r="A450" s="84"/>
      <c r="B450" s="84"/>
      <c r="C450" s="84"/>
      <c r="D450" s="84"/>
      <c r="E450" s="84"/>
      <c r="F450" s="84"/>
      <c r="G450" s="84"/>
      <c r="H450" s="84"/>
      <c r="I450" s="84"/>
      <c r="J450" s="84"/>
      <c r="K450" s="84"/>
      <c r="L450" s="84"/>
      <c r="M450" s="84"/>
      <c r="N450" s="84"/>
      <c r="O450" s="163"/>
      <c r="Q450" s="84"/>
      <c r="R450" s="84"/>
      <c r="S450" s="84"/>
      <c r="T450" s="84"/>
      <c r="U450" s="84"/>
      <c r="V450" s="84"/>
      <c r="W450" s="84"/>
      <c r="X450" s="84"/>
      <c r="Y450" s="84"/>
      <c r="Z450" s="84"/>
      <c r="AA450" s="84"/>
      <c r="AB450" s="84"/>
      <c r="AC450" s="84"/>
      <c r="AD450" s="84"/>
      <c r="AE450" s="84"/>
      <c r="AF450" s="84"/>
      <c r="AG450" s="84"/>
      <c r="AH450" s="84"/>
      <c r="AI450" s="84"/>
      <c r="AJ450" s="84"/>
    </row>
    <row r="451" spans="1:36" ht="12.75" customHeight="1" x14ac:dyDescent="0.2">
      <c r="A451" s="84"/>
      <c r="B451" s="84"/>
      <c r="C451" s="84"/>
      <c r="D451" s="84"/>
      <c r="E451" s="84"/>
      <c r="F451" s="84"/>
      <c r="G451" s="84"/>
      <c r="H451" s="84"/>
      <c r="I451" s="84"/>
      <c r="J451" s="84"/>
      <c r="K451" s="84"/>
      <c r="L451" s="84"/>
      <c r="M451" s="84"/>
      <c r="N451" s="84"/>
      <c r="O451" s="163"/>
      <c r="Q451" s="84"/>
      <c r="R451" s="84"/>
      <c r="S451" s="84"/>
      <c r="T451" s="84"/>
      <c r="U451" s="84"/>
      <c r="V451" s="84"/>
      <c r="W451" s="84"/>
      <c r="X451" s="84"/>
      <c r="Y451" s="84"/>
      <c r="Z451" s="84"/>
      <c r="AA451" s="84"/>
      <c r="AB451" s="84"/>
      <c r="AC451" s="84"/>
      <c r="AD451" s="84"/>
      <c r="AE451" s="84"/>
      <c r="AF451" s="84"/>
      <c r="AG451" s="84"/>
      <c r="AH451" s="84"/>
      <c r="AI451" s="84"/>
      <c r="AJ451" s="84"/>
    </row>
    <row r="452" spans="1:36" ht="12.75" customHeight="1" x14ac:dyDescent="0.2">
      <c r="A452" s="84"/>
      <c r="B452" s="84"/>
      <c r="C452" s="84"/>
      <c r="D452" s="84"/>
      <c r="E452" s="84"/>
      <c r="F452" s="84"/>
      <c r="G452" s="84"/>
      <c r="H452" s="84"/>
      <c r="I452" s="84"/>
      <c r="J452" s="84"/>
      <c r="K452" s="84"/>
      <c r="L452" s="84"/>
      <c r="M452" s="84"/>
      <c r="N452" s="84"/>
      <c r="O452" s="163"/>
      <c r="Q452" s="84"/>
      <c r="R452" s="84"/>
      <c r="S452" s="84"/>
      <c r="T452" s="84"/>
      <c r="U452" s="84"/>
      <c r="V452" s="84"/>
      <c r="W452" s="84"/>
      <c r="X452" s="84"/>
      <c r="Y452" s="84"/>
      <c r="Z452" s="84"/>
      <c r="AA452" s="84"/>
      <c r="AB452" s="84"/>
      <c r="AC452" s="84"/>
      <c r="AD452" s="84"/>
      <c r="AE452" s="84"/>
      <c r="AF452" s="84"/>
      <c r="AG452" s="84"/>
      <c r="AH452" s="84"/>
      <c r="AI452" s="84"/>
      <c r="AJ452" s="84"/>
    </row>
    <row r="453" spans="1:36" ht="12.75" customHeight="1" x14ac:dyDescent="0.2">
      <c r="A453" s="84"/>
      <c r="B453" s="84"/>
      <c r="C453" s="84"/>
      <c r="D453" s="84"/>
      <c r="E453" s="84"/>
      <c r="F453" s="84"/>
      <c r="G453" s="84"/>
      <c r="H453" s="84"/>
      <c r="I453" s="84"/>
      <c r="J453" s="84"/>
      <c r="K453" s="84"/>
      <c r="L453" s="84"/>
      <c r="M453" s="84"/>
      <c r="N453" s="84"/>
      <c r="O453" s="163"/>
      <c r="Q453" s="84"/>
      <c r="R453" s="84"/>
      <c r="S453" s="84"/>
      <c r="T453" s="84"/>
      <c r="U453" s="84"/>
      <c r="V453" s="84"/>
      <c r="W453" s="84"/>
      <c r="X453" s="84"/>
      <c r="Y453" s="84"/>
      <c r="Z453" s="84"/>
      <c r="AA453" s="84"/>
      <c r="AB453" s="84"/>
      <c r="AC453" s="84"/>
      <c r="AD453" s="84"/>
      <c r="AE453" s="84"/>
      <c r="AF453" s="84"/>
      <c r="AG453" s="84"/>
      <c r="AH453" s="84"/>
      <c r="AI453" s="84"/>
      <c r="AJ453" s="84"/>
    </row>
    <row r="454" spans="1:36" ht="12.75" customHeight="1" x14ac:dyDescent="0.2">
      <c r="A454" s="84"/>
      <c r="B454" s="84"/>
      <c r="C454" s="84"/>
      <c r="D454" s="84"/>
      <c r="E454" s="84"/>
      <c r="F454" s="84"/>
      <c r="G454" s="84"/>
      <c r="H454" s="84"/>
      <c r="I454" s="84"/>
      <c r="J454" s="84"/>
      <c r="K454" s="84"/>
      <c r="L454" s="84"/>
      <c r="M454" s="84"/>
      <c r="N454" s="84"/>
      <c r="O454" s="163"/>
      <c r="Q454" s="84"/>
      <c r="R454" s="84"/>
      <c r="S454" s="84"/>
      <c r="T454" s="84"/>
      <c r="U454" s="84"/>
      <c r="V454" s="84"/>
      <c r="W454" s="84"/>
      <c r="X454" s="84"/>
      <c r="Y454" s="84"/>
      <c r="Z454" s="84"/>
      <c r="AA454" s="84"/>
      <c r="AB454" s="84"/>
      <c r="AC454" s="84"/>
      <c r="AD454" s="84"/>
      <c r="AE454" s="84"/>
      <c r="AF454" s="84"/>
      <c r="AG454" s="84"/>
      <c r="AH454" s="84"/>
      <c r="AI454" s="84"/>
      <c r="AJ454" s="84"/>
    </row>
    <row r="455" spans="1:36" ht="12.75" customHeight="1" x14ac:dyDescent="0.2">
      <c r="A455" s="84"/>
      <c r="B455" s="84"/>
      <c r="C455" s="84"/>
      <c r="D455" s="84"/>
      <c r="E455" s="84"/>
      <c r="F455" s="84"/>
      <c r="G455" s="84"/>
      <c r="H455" s="84"/>
      <c r="I455" s="84"/>
      <c r="J455" s="84"/>
      <c r="K455" s="84"/>
      <c r="L455" s="84"/>
      <c r="M455" s="84"/>
      <c r="N455" s="84"/>
      <c r="O455" s="163"/>
      <c r="Q455" s="84"/>
      <c r="R455" s="84"/>
      <c r="S455" s="84"/>
      <c r="T455" s="84"/>
      <c r="U455" s="84"/>
      <c r="V455" s="84"/>
      <c r="W455" s="84"/>
      <c r="X455" s="84"/>
      <c r="Y455" s="84"/>
      <c r="Z455" s="84"/>
      <c r="AA455" s="84"/>
      <c r="AB455" s="84"/>
      <c r="AC455" s="84"/>
      <c r="AD455" s="84"/>
      <c r="AE455" s="84"/>
      <c r="AF455" s="84"/>
      <c r="AG455" s="84"/>
      <c r="AH455" s="84"/>
      <c r="AI455" s="84"/>
      <c r="AJ455" s="84"/>
    </row>
    <row r="456" spans="1:36" ht="12.75" customHeight="1" x14ac:dyDescent="0.2">
      <c r="A456" s="84"/>
      <c r="B456" s="84"/>
      <c r="C456" s="84"/>
      <c r="D456" s="84"/>
      <c r="E456" s="84"/>
      <c r="F456" s="84"/>
      <c r="G456" s="84"/>
      <c r="H456" s="84"/>
      <c r="I456" s="84"/>
      <c r="J456" s="84"/>
      <c r="K456" s="84"/>
      <c r="L456" s="84"/>
      <c r="M456" s="84"/>
      <c r="N456" s="84"/>
      <c r="O456" s="163"/>
      <c r="Q456" s="84"/>
      <c r="R456" s="84"/>
      <c r="S456" s="84"/>
      <c r="T456" s="84"/>
      <c r="U456" s="84"/>
      <c r="V456" s="84"/>
      <c r="W456" s="84"/>
      <c r="X456" s="84"/>
      <c r="Y456" s="84"/>
      <c r="Z456" s="84"/>
      <c r="AA456" s="84"/>
      <c r="AB456" s="84"/>
      <c r="AC456" s="84"/>
      <c r="AD456" s="84"/>
      <c r="AE456" s="84"/>
      <c r="AF456" s="84"/>
      <c r="AG456" s="84"/>
      <c r="AH456" s="84"/>
      <c r="AI456" s="84"/>
      <c r="AJ456" s="84"/>
    </row>
    <row r="457" spans="1:36" ht="12.75" customHeight="1" x14ac:dyDescent="0.2">
      <c r="A457" s="84"/>
      <c r="B457" s="84"/>
      <c r="C457" s="84"/>
      <c r="D457" s="84"/>
      <c r="E457" s="84"/>
      <c r="F457" s="84"/>
      <c r="G457" s="84"/>
      <c r="H457" s="84"/>
      <c r="I457" s="84"/>
      <c r="J457" s="84"/>
      <c r="K457" s="84"/>
      <c r="L457" s="84"/>
      <c r="M457" s="84"/>
      <c r="N457" s="84"/>
      <c r="O457" s="163"/>
      <c r="Q457" s="84"/>
      <c r="R457" s="84"/>
      <c r="S457" s="84"/>
      <c r="T457" s="84"/>
      <c r="U457" s="84"/>
      <c r="V457" s="84"/>
      <c r="W457" s="84"/>
      <c r="X457" s="84"/>
      <c r="Y457" s="84"/>
      <c r="Z457" s="84"/>
      <c r="AA457" s="84"/>
      <c r="AB457" s="84"/>
      <c r="AC457" s="84"/>
      <c r="AD457" s="84"/>
      <c r="AE457" s="84"/>
      <c r="AF457" s="84"/>
      <c r="AG457" s="84"/>
      <c r="AH457" s="84"/>
      <c r="AI457" s="84"/>
      <c r="AJ457" s="84"/>
    </row>
    <row r="458" spans="1:36" ht="12.75" customHeight="1" x14ac:dyDescent="0.2">
      <c r="A458" s="84"/>
      <c r="B458" s="84"/>
      <c r="C458" s="84"/>
      <c r="D458" s="84"/>
      <c r="E458" s="84"/>
      <c r="F458" s="84"/>
      <c r="G458" s="84"/>
      <c r="H458" s="84"/>
      <c r="I458" s="84"/>
      <c r="J458" s="84"/>
      <c r="K458" s="84"/>
      <c r="L458" s="84"/>
      <c r="M458" s="84"/>
      <c r="N458" s="84"/>
      <c r="O458" s="163"/>
      <c r="Q458" s="84"/>
      <c r="R458" s="84"/>
      <c r="S458" s="84"/>
      <c r="T458" s="84"/>
      <c r="U458" s="84"/>
      <c r="V458" s="84"/>
      <c r="W458" s="84"/>
      <c r="X458" s="84"/>
      <c r="Y458" s="84"/>
      <c r="Z458" s="84"/>
      <c r="AA458" s="84"/>
      <c r="AB458" s="84"/>
      <c r="AC458" s="84"/>
      <c r="AD458" s="84"/>
      <c r="AE458" s="84"/>
      <c r="AF458" s="84"/>
      <c r="AG458" s="84"/>
      <c r="AH458" s="84"/>
      <c r="AI458" s="84"/>
      <c r="AJ458" s="84"/>
    </row>
    <row r="459" spans="1:36" ht="12.75" customHeight="1" x14ac:dyDescent="0.2">
      <c r="A459" s="84"/>
      <c r="B459" s="84"/>
      <c r="C459" s="84"/>
      <c r="D459" s="84"/>
      <c r="E459" s="84"/>
      <c r="F459" s="84"/>
      <c r="G459" s="84"/>
      <c r="H459" s="84"/>
      <c r="I459" s="84"/>
      <c r="J459" s="84"/>
      <c r="K459" s="84"/>
      <c r="L459" s="84"/>
      <c r="M459" s="84"/>
      <c r="N459" s="84"/>
      <c r="O459" s="163"/>
      <c r="Q459" s="84"/>
      <c r="R459" s="84"/>
      <c r="S459" s="84"/>
      <c r="T459" s="84"/>
      <c r="U459" s="84"/>
      <c r="V459" s="84"/>
      <c r="W459" s="84"/>
      <c r="X459" s="84"/>
      <c r="Y459" s="84"/>
      <c r="Z459" s="84"/>
      <c r="AA459" s="84"/>
      <c r="AB459" s="84"/>
      <c r="AC459" s="84"/>
      <c r="AD459" s="84"/>
      <c r="AE459" s="84"/>
      <c r="AF459" s="84"/>
      <c r="AG459" s="84"/>
      <c r="AH459" s="84"/>
      <c r="AI459" s="84"/>
      <c r="AJ459" s="84"/>
    </row>
    <row r="460" spans="1:36" ht="12.75" customHeight="1" x14ac:dyDescent="0.2">
      <c r="A460" s="84"/>
      <c r="B460" s="84"/>
      <c r="C460" s="84"/>
      <c r="D460" s="84"/>
      <c r="E460" s="84"/>
      <c r="F460" s="84"/>
      <c r="G460" s="84"/>
      <c r="H460" s="84"/>
      <c r="I460" s="84"/>
      <c r="J460" s="84"/>
      <c r="K460" s="84"/>
      <c r="L460" s="84"/>
      <c r="M460" s="84"/>
      <c r="N460" s="84"/>
      <c r="O460" s="163"/>
      <c r="Q460" s="84"/>
      <c r="R460" s="84"/>
      <c r="S460" s="84"/>
      <c r="T460" s="84"/>
      <c r="U460" s="84"/>
      <c r="V460" s="84"/>
      <c r="W460" s="84"/>
      <c r="X460" s="84"/>
      <c r="Y460" s="84"/>
      <c r="Z460" s="84"/>
      <c r="AA460" s="84"/>
      <c r="AB460" s="84"/>
      <c r="AC460" s="84"/>
      <c r="AD460" s="84"/>
      <c r="AE460" s="84"/>
      <c r="AF460" s="84"/>
      <c r="AG460" s="84"/>
      <c r="AH460" s="84"/>
      <c r="AI460" s="84"/>
      <c r="AJ460" s="84"/>
    </row>
    <row r="461" spans="1:36" ht="12.75" customHeight="1" x14ac:dyDescent="0.2">
      <c r="A461" s="84"/>
      <c r="B461" s="84"/>
      <c r="C461" s="84"/>
      <c r="D461" s="84"/>
      <c r="E461" s="84"/>
      <c r="F461" s="84"/>
      <c r="G461" s="84"/>
      <c r="H461" s="84"/>
      <c r="I461" s="84"/>
      <c r="J461" s="84"/>
      <c r="K461" s="84"/>
      <c r="L461" s="84"/>
      <c r="M461" s="84"/>
      <c r="N461" s="84"/>
      <c r="O461" s="163"/>
      <c r="Q461" s="84"/>
      <c r="R461" s="84"/>
      <c r="S461" s="84"/>
      <c r="T461" s="84"/>
      <c r="U461" s="84"/>
      <c r="V461" s="84"/>
      <c r="W461" s="84"/>
      <c r="X461" s="84"/>
      <c r="Y461" s="84"/>
      <c r="Z461" s="84"/>
      <c r="AA461" s="84"/>
      <c r="AB461" s="84"/>
      <c r="AC461" s="84"/>
      <c r="AD461" s="84"/>
      <c r="AE461" s="84"/>
      <c r="AF461" s="84"/>
      <c r="AG461" s="84"/>
      <c r="AH461" s="84"/>
      <c r="AI461" s="84"/>
      <c r="AJ461" s="84"/>
    </row>
    <row r="462" spans="1:36" ht="12.75" customHeight="1" x14ac:dyDescent="0.2">
      <c r="A462" s="84"/>
      <c r="B462" s="84"/>
      <c r="C462" s="84"/>
      <c r="D462" s="84"/>
      <c r="E462" s="84"/>
      <c r="F462" s="84"/>
      <c r="G462" s="84"/>
      <c r="H462" s="84"/>
      <c r="I462" s="84"/>
      <c r="J462" s="84"/>
      <c r="K462" s="84"/>
      <c r="L462" s="84"/>
      <c r="M462" s="84"/>
      <c r="N462" s="84"/>
      <c r="O462" s="163"/>
      <c r="Q462" s="84"/>
      <c r="R462" s="84"/>
      <c r="S462" s="84"/>
      <c r="T462" s="84"/>
      <c r="U462" s="84"/>
      <c r="V462" s="84"/>
      <c r="W462" s="84"/>
      <c r="X462" s="84"/>
      <c r="Y462" s="84"/>
      <c r="Z462" s="84"/>
      <c r="AA462" s="84"/>
      <c r="AB462" s="84"/>
      <c r="AC462" s="84"/>
      <c r="AD462" s="84"/>
      <c r="AE462" s="84"/>
      <c r="AF462" s="84"/>
      <c r="AG462" s="84"/>
      <c r="AH462" s="84"/>
      <c r="AI462" s="84"/>
      <c r="AJ462" s="84"/>
    </row>
    <row r="463" spans="1:36" ht="12.75" customHeight="1" x14ac:dyDescent="0.2">
      <c r="A463" s="84"/>
      <c r="B463" s="84"/>
      <c r="C463" s="84"/>
      <c r="D463" s="84"/>
      <c r="E463" s="84"/>
      <c r="F463" s="84"/>
      <c r="G463" s="84"/>
      <c r="H463" s="84"/>
      <c r="I463" s="84"/>
      <c r="J463" s="84"/>
      <c r="K463" s="84"/>
      <c r="L463" s="84"/>
      <c r="M463" s="84"/>
      <c r="N463" s="84"/>
      <c r="O463" s="163"/>
      <c r="Q463" s="84"/>
      <c r="R463" s="84"/>
      <c r="S463" s="84"/>
      <c r="T463" s="84"/>
      <c r="U463" s="84"/>
      <c r="V463" s="84"/>
      <c r="W463" s="84"/>
      <c r="X463" s="84"/>
      <c r="Y463" s="84"/>
      <c r="Z463" s="84"/>
      <c r="AA463" s="84"/>
      <c r="AB463" s="84"/>
      <c r="AC463" s="84"/>
      <c r="AD463" s="84"/>
      <c r="AE463" s="84"/>
      <c r="AF463" s="84"/>
      <c r="AG463" s="84"/>
      <c r="AH463" s="84"/>
      <c r="AI463" s="84"/>
      <c r="AJ463" s="84"/>
    </row>
    <row r="464" spans="1:36" ht="12.75" customHeight="1" x14ac:dyDescent="0.2">
      <c r="A464" s="84"/>
      <c r="B464" s="84"/>
      <c r="C464" s="84"/>
      <c r="D464" s="84"/>
      <c r="E464" s="84"/>
      <c r="F464" s="84"/>
      <c r="G464" s="84"/>
      <c r="H464" s="84"/>
      <c r="I464" s="84"/>
      <c r="J464" s="84"/>
      <c r="K464" s="84"/>
      <c r="L464" s="84"/>
      <c r="M464" s="84"/>
      <c r="N464" s="84"/>
      <c r="O464" s="163"/>
      <c r="Q464" s="84"/>
      <c r="R464" s="84"/>
      <c r="S464" s="84"/>
      <c r="T464" s="84"/>
      <c r="U464" s="84"/>
      <c r="V464" s="84"/>
      <c r="W464" s="84"/>
      <c r="X464" s="84"/>
      <c r="Y464" s="84"/>
      <c r="Z464" s="84"/>
      <c r="AA464" s="84"/>
      <c r="AB464" s="84"/>
      <c r="AC464" s="84"/>
      <c r="AD464" s="84"/>
      <c r="AE464" s="84"/>
      <c r="AF464" s="84"/>
      <c r="AG464" s="84"/>
      <c r="AH464" s="84"/>
      <c r="AI464" s="84"/>
      <c r="AJ464" s="84"/>
    </row>
    <row r="465" spans="1:36" ht="12.75" customHeight="1" x14ac:dyDescent="0.2">
      <c r="A465" s="84"/>
      <c r="B465" s="84"/>
      <c r="C465" s="84"/>
      <c r="D465" s="84"/>
      <c r="E465" s="84"/>
      <c r="F465" s="84"/>
      <c r="G465" s="84"/>
      <c r="H465" s="84"/>
      <c r="I465" s="84"/>
      <c r="J465" s="84"/>
      <c r="K465" s="84"/>
      <c r="L465" s="84"/>
      <c r="M465" s="84"/>
      <c r="N465" s="84"/>
      <c r="O465" s="163"/>
      <c r="Q465" s="84"/>
      <c r="R465" s="84"/>
      <c r="S465" s="84"/>
      <c r="T465" s="84"/>
      <c r="U465" s="84"/>
      <c r="V465" s="84"/>
      <c r="W465" s="84"/>
      <c r="X465" s="84"/>
      <c r="Y465" s="84"/>
      <c r="Z465" s="84"/>
      <c r="AA465" s="84"/>
      <c r="AB465" s="84"/>
      <c r="AC465" s="84"/>
      <c r="AD465" s="84"/>
      <c r="AE465" s="84"/>
      <c r="AF465" s="84"/>
      <c r="AG465" s="84"/>
      <c r="AH465" s="84"/>
      <c r="AI465" s="84"/>
      <c r="AJ465" s="84"/>
    </row>
    <row r="466" spans="1:36" ht="12.75" customHeight="1" x14ac:dyDescent="0.2">
      <c r="A466" s="84"/>
      <c r="B466" s="84"/>
      <c r="C466" s="84"/>
      <c r="D466" s="84"/>
      <c r="E466" s="84"/>
      <c r="F466" s="84"/>
      <c r="G466" s="84"/>
      <c r="H466" s="84"/>
      <c r="I466" s="84"/>
      <c r="J466" s="84"/>
      <c r="K466" s="84"/>
      <c r="L466" s="84"/>
      <c r="M466" s="84"/>
      <c r="N466" s="84"/>
      <c r="O466" s="163"/>
      <c r="Q466" s="84"/>
      <c r="R466" s="84"/>
      <c r="S466" s="84"/>
      <c r="T466" s="84"/>
      <c r="U466" s="84"/>
      <c r="V466" s="84"/>
      <c r="W466" s="84"/>
      <c r="X466" s="84"/>
      <c r="Y466" s="84"/>
      <c r="Z466" s="84"/>
      <c r="AA466" s="84"/>
      <c r="AB466" s="84"/>
      <c r="AC466" s="84"/>
      <c r="AD466" s="84"/>
      <c r="AE466" s="84"/>
      <c r="AF466" s="84"/>
      <c r="AG466" s="84"/>
      <c r="AH466" s="84"/>
      <c r="AI466" s="84"/>
      <c r="AJ466" s="84"/>
    </row>
    <row r="467" spans="1:36" ht="12.75" customHeight="1" x14ac:dyDescent="0.2">
      <c r="A467" s="84"/>
      <c r="B467" s="84"/>
      <c r="C467" s="84"/>
      <c r="D467" s="84"/>
      <c r="E467" s="84"/>
      <c r="F467" s="84"/>
      <c r="G467" s="84"/>
      <c r="H467" s="84"/>
      <c r="I467" s="84"/>
      <c r="J467" s="84"/>
      <c r="K467" s="84"/>
      <c r="L467" s="84"/>
      <c r="M467" s="84"/>
      <c r="N467" s="84"/>
      <c r="O467" s="163"/>
      <c r="Q467" s="84"/>
      <c r="R467" s="84"/>
      <c r="S467" s="84"/>
      <c r="T467" s="84"/>
      <c r="U467" s="84"/>
      <c r="V467" s="84"/>
      <c r="W467" s="84"/>
      <c r="X467" s="84"/>
      <c r="Y467" s="84"/>
      <c r="Z467" s="84"/>
      <c r="AA467" s="84"/>
      <c r="AB467" s="84"/>
      <c r="AC467" s="84"/>
      <c r="AD467" s="84"/>
      <c r="AE467" s="84"/>
      <c r="AF467" s="84"/>
      <c r="AG467" s="84"/>
      <c r="AH467" s="84"/>
      <c r="AI467" s="84"/>
      <c r="AJ467" s="84"/>
    </row>
    <row r="468" spans="1:36" ht="12.75" customHeight="1" x14ac:dyDescent="0.2">
      <c r="A468" s="84"/>
      <c r="B468" s="84"/>
      <c r="C468" s="84"/>
      <c r="D468" s="84"/>
      <c r="E468" s="84"/>
      <c r="F468" s="84"/>
      <c r="G468" s="84"/>
      <c r="H468" s="84"/>
      <c r="I468" s="84"/>
      <c r="J468" s="84"/>
      <c r="K468" s="84"/>
      <c r="L468" s="84"/>
      <c r="M468" s="84"/>
      <c r="N468" s="84"/>
      <c r="O468" s="163"/>
      <c r="Q468" s="84"/>
      <c r="R468" s="84"/>
      <c r="S468" s="84"/>
      <c r="T468" s="84"/>
      <c r="U468" s="84"/>
      <c r="V468" s="84"/>
      <c r="W468" s="84"/>
      <c r="X468" s="84"/>
      <c r="Y468" s="84"/>
      <c r="Z468" s="84"/>
      <c r="AA468" s="84"/>
      <c r="AB468" s="84"/>
      <c r="AC468" s="84"/>
      <c r="AD468" s="84"/>
      <c r="AE468" s="84"/>
      <c r="AF468" s="84"/>
      <c r="AG468" s="84"/>
      <c r="AH468" s="84"/>
      <c r="AI468" s="84"/>
      <c r="AJ468" s="84"/>
    </row>
    <row r="469" spans="1:36" ht="12.75" customHeight="1" x14ac:dyDescent="0.2">
      <c r="A469" s="84"/>
      <c r="B469" s="84"/>
      <c r="C469" s="84"/>
      <c r="D469" s="84"/>
      <c r="E469" s="84"/>
      <c r="F469" s="84"/>
      <c r="G469" s="84"/>
      <c r="H469" s="84"/>
      <c r="I469" s="84"/>
      <c r="J469" s="84"/>
      <c r="K469" s="84"/>
      <c r="L469" s="84"/>
      <c r="M469" s="84"/>
      <c r="N469" s="84"/>
      <c r="O469" s="163"/>
      <c r="Q469" s="84"/>
      <c r="R469" s="84"/>
      <c r="S469" s="84"/>
      <c r="T469" s="84"/>
      <c r="U469" s="84"/>
      <c r="V469" s="84"/>
      <c r="W469" s="84"/>
      <c r="X469" s="84"/>
      <c r="Y469" s="84"/>
      <c r="Z469" s="84"/>
      <c r="AA469" s="84"/>
      <c r="AB469" s="84"/>
      <c r="AC469" s="84"/>
      <c r="AD469" s="84"/>
      <c r="AE469" s="84"/>
      <c r="AF469" s="84"/>
      <c r="AG469" s="84"/>
      <c r="AH469" s="84"/>
      <c r="AI469" s="84"/>
      <c r="AJ469" s="84"/>
    </row>
    <row r="470" spans="1:36" ht="12.75" customHeight="1" x14ac:dyDescent="0.2">
      <c r="A470" s="84"/>
      <c r="B470" s="84"/>
      <c r="C470" s="84"/>
      <c r="D470" s="84"/>
      <c r="E470" s="84"/>
      <c r="F470" s="84"/>
      <c r="G470" s="84"/>
      <c r="H470" s="84"/>
      <c r="I470" s="84"/>
      <c r="J470" s="84"/>
      <c r="K470" s="84"/>
      <c r="L470" s="84"/>
      <c r="M470" s="84"/>
      <c r="N470" s="84"/>
      <c r="O470" s="163"/>
      <c r="Q470" s="84"/>
      <c r="R470" s="84"/>
      <c r="S470" s="84"/>
      <c r="T470" s="84"/>
      <c r="U470" s="84"/>
      <c r="V470" s="84"/>
      <c r="W470" s="84"/>
      <c r="X470" s="84"/>
      <c r="Y470" s="84"/>
      <c r="Z470" s="84"/>
      <c r="AA470" s="84"/>
      <c r="AB470" s="84"/>
      <c r="AC470" s="84"/>
      <c r="AD470" s="84"/>
      <c r="AE470" s="84"/>
      <c r="AF470" s="84"/>
      <c r="AG470" s="84"/>
      <c r="AH470" s="84"/>
      <c r="AI470" s="84"/>
      <c r="AJ470" s="84"/>
    </row>
    <row r="471" spans="1:36" ht="12.75" customHeight="1" x14ac:dyDescent="0.2">
      <c r="A471" s="84"/>
      <c r="B471" s="84"/>
      <c r="C471" s="84"/>
      <c r="D471" s="84"/>
      <c r="E471" s="84"/>
      <c r="F471" s="84"/>
      <c r="G471" s="84"/>
      <c r="H471" s="84"/>
      <c r="I471" s="84"/>
      <c r="J471" s="84"/>
      <c r="K471" s="84"/>
      <c r="L471" s="84"/>
      <c r="M471" s="84"/>
      <c r="N471" s="84"/>
      <c r="O471" s="163"/>
      <c r="Q471" s="84"/>
      <c r="R471" s="84"/>
      <c r="S471" s="84"/>
      <c r="T471" s="84"/>
      <c r="U471" s="84"/>
      <c r="V471" s="84"/>
      <c r="W471" s="84"/>
      <c r="X471" s="84"/>
      <c r="Y471" s="84"/>
      <c r="Z471" s="84"/>
      <c r="AA471" s="84"/>
      <c r="AB471" s="84"/>
      <c r="AC471" s="84"/>
      <c r="AD471" s="84"/>
      <c r="AE471" s="84"/>
      <c r="AF471" s="84"/>
      <c r="AG471" s="84"/>
      <c r="AH471" s="84"/>
      <c r="AI471" s="84"/>
      <c r="AJ471" s="84"/>
    </row>
    <row r="472" spans="1:36" ht="12.75" customHeight="1" x14ac:dyDescent="0.2">
      <c r="A472" s="84"/>
      <c r="B472" s="84"/>
      <c r="C472" s="84"/>
      <c r="D472" s="84"/>
      <c r="E472" s="84"/>
      <c r="F472" s="84"/>
      <c r="G472" s="84"/>
      <c r="H472" s="84"/>
      <c r="I472" s="84"/>
      <c r="J472" s="84"/>
      <c r="K472" s="84"/>
      <c r="L472" s="84"/>
      <c r="M472" s="84"/>
      <c r="N472" s="84"/>
      <c r="O472" s="163"/>
      <c r="Q472" s="84"/>
      <c r="R472" s="84"/>
      <c r="S472" s="84"/>
      <c r="T472" s="84"/>
      <c r="U472" s="84"/>
      <c r="V472" s="84"/>
      <c r="W472" s="84"/>
      <c r="X472" s="84"/>
      <c r="Y472" s="84"/>
      <c r="Z472" s="84"/>
      <c r="AA472" s="84"/>
      <c r="AB472" s="84"/>
      <c r="AC472" s="84"/>
      <c r="AD472" s="84"/>
      <c r="AE472" s="84"/>
      <c r="AF472" s="84"/>
      <c r="AG472" s="84"/>
      <c r="AH472" s="84"/>
      <c r="AI472" s="84"/>
      <c r="AJ472" s="84"/>
    </row>
    <row r="473" spans="1:36" ht="12.75" customHeight="1" x14ac:dyDescent="0.2">
      <c r="A473" s="84"/>
      <c r="B473" s="84"/>
      <c r="C473" s="84"/>
      <c r="D473" s="84"/>
      <c r="E473" s="84"/>
      <c r="F473" s="84"/>
      <c r="G473" s="84"/>
      <c r="H473" s="84"/>
      <c r="I473" s="84"/>
      <c r="J473" s="84"/>
      <c r="K473" s="84"/>
      <c r="L473" s="84"/>
      <c r="M473" s="84"/>
      <c r="N473" s="84"/>
      <c r="O473" s="163"/>
      <c r="Q473" s="84"/>
      <c r="R473" s="84"/>
      <c r="S473" s="84"/>
      <c r="T473" s="84"/>
      <c r="U473" s="84"/>
      <c r="V473" s="84"/>
      <c r="W473" s="84"/>
      <c r="X473" s="84"/>
      <c r="Y473" s="84"/>
      <c r="Z473" s="84"/>
      <c r="AA473" s="84"/>
      <c r="AB473" s="84"/>
      <c r="AC473" s="84"/>
      <c r="AD473" s="84"/>
      <c r="AE473" s="84"/>
      <c r="AF473" s="84"/>
      <c r="AG473" s="84"/>
      <c r="AH473" s="84"/>
      <c r="AI473" s="84"/>
      <c r="AJ473" s="84"/>
    </row>
    <row r="474" spans="1:36" ht="12.75" customHeight="1" x14ac:dyDescent="0.2">
      <c r="A474" s="84"/>
      <c r="B474" s="84"/>
      <c r="C474" s="84"/>
      <c r="D474" s="84"/>
      <c r="E474" s="84"/>
      <c r="F474" s="84"/>
      <c r="G474" s="84"/>
      <c r="H474" s="84"/>
      <c r="I474" s="84"/>
      <c r="J474" s="84"/>
      <c r="K474" s="84"/>
      <c r="L474" s="84"/>
      <c r="M474" s="84"/>
      <c r="N474" s="84"/>
      <c r="O474" s="163"/>
      <c r="Q474" s="84"/>
      <c r="R474" s="84"/>
      <c r="S474" s="84"/>
      <c r="T474" s="84"/>
      <c r="U474" s="84"/>
      <c r="V474" s="84"/>
      <c r="W474" s="84"/>
      <c r="X474" s="84"/>
      <c r="Y474" s="84"/>
      <c r="Z474" s="84"/>
      <c r="AA474" s="84"/>
      <c r="AB474" s="84"/>
      <c r="AC474" s="84"/>
      <c r="AD474" s="84"/>
      <c r="AE474" s="84"/>
      <c r="AF474" s="84"/>
      <c r="AG474" s="84"/>
      <c r="AH474" s="84"/>
      <c r="AI474" s="84"/>
      <c r="AJ474" s="84"/>
    </row>
    <row r="475" spans="1:36" ht="12.75" customHeight="1" x14ac:dyDescent="0.2">
      <c r="A475" s="84"/>
      <c r="B475" s="84"/>
      <c r="C475" s="84"/>
      <c r="D475" s="84"/>
      <c r="E475" s="84"/>
      <c r="F475" s="84"/>
      <c r="G475" s="84"/>
      <c r="H475" s="84"/>
      <c r="I475" s="84"/>
      <c r="J475" s="84"/>
      <c r="K475" s="84"/>
      <c r="L475" s="84"/>
      <c r="M475" s="84"/>
      <c r="N475" s="84"/>
      <c r="O475" s="163"/>
      <c r="Q475" s="84"/>
      <c r="R475" s="84"/>
      <c r="S475" s="84"/>
      <c r="T475" s="84"/>
      <c r="U475" s="84"/>
      <c r="V475" s="84"/>
      <c r="W475" s="84"/>
      <c r="X475" s="84"/>
      <c r="Y475" s="84"/>
      <c r="Z475" s="84"/>
      <c r="AA475" s="84"/>
      <c r="AB475" s="84"/>
      <c r="AC475" s="84"/>
      <c r="AD475" s="84"/>
      <c r="AE475" s="84"/>
      <c r="AF475" s="84"/>
      <c r="AG475" s="84"/>
      <c r="AH475" s="84"/>
      <c r="AI475" s="84"/>
      <c r="AJ475" s="84"/>
    </row>
    <row r="476" spans="1:36" ht="12.75" customHeight="1" x14ac:dyDescent="0.2">
      <c r="A476" s="84"/>
      <c r="B476" s="84"/>
      <c r="C476" s="84"/>
      <c r="D476" s="84"/>
      <c r="E476" s="84"/>
      <c r="F476" s="84"/>
      <c r="G476" s="84"/>
      <c r="H476" s="84"/>
      <c r="I476" s="84"/>
      <c r="J476" s="84"/>
      <c r="K476" s="84"/>
      <c r="L476" s="84"/>
      <c r="M476" s="84"/>
      <c r="N476" s="84"/>
      <c r="O476" s="163"/>
      <c r="Q476" s="84"/>
      <c r="R476" s="84"/>
      <c r="S476" s="84"/>
      <c r="T476" s="84"/>
      <c r="U476" s="84"/>
      <c r="V476" s="84"/>
      <c r="W476" s="84"/>
      <c r="X476" s="84"/>
      <c r="Y476" s="84"/>
      <c r="Z476" s="84"/>
      <c r="AA476" s="84"/>
      <c r="AB476" s="84"/>
      <c r="AC476" s="84"/>
      <c r="AD476" s="84"/>
      <c r="AE476" s="84"/>
      <c r="AF476" s="84"/>
      <c r="AG476" s="84"/>
      <c r="AH476" s="84"/>
      <c r="AI476" s="84"/>
      <c r="AJ476" s="84"/>
    </row>
    <row r="477" spans="1:36" ht="12.75" customHeight="1" x14ac:dyDescent="0.2">
      <c r="A477" s="84"/>
      <c r="B477" s="84"/>
      <c r="C477" s="84"/>
      <c r="D477" s="84"/>
      <c r="E477" s="84"/>
      <c r="F477" s="84"/>
      <c r="G477" s="84"/>
      <c r="H477" s="84"/>
      <c r="I477" s="84"/>
      <c r="J477" s="84"/>
      <c r="K477" s="84"/>
      <c r="L477" s="84"/>
      <c r="M477" s="84"/>
      <c r="N477" s="84"/>
      <c r="O477" s="163"/>
      <c r="Q477" s="84"/>
      <c r="R477" s="84"/>
      <c r="S477" s="84"/>
      <c r="T477" s="84"/>
      <c r="U477" s="84"/>
      <c r="V477" s="84"/>
      <c r="W477" s="84"/>
      <c r="X477" s="84"/>
      <c r="Y477" s="84"/>
      <c r="Z477" s="84"/>
      <c r="AA477" s="84"/>
      <c r="AB477" s="84"/>
      <c r="AC477" s="84"/>
      <c r="AD477" s="84"/>
      <c r="AE477" s="84"/>
      <c r="AF477" s="84"/>
      <c r="AG477" s="84"/>
      <c r="AH477" s="84"/>
      <c r="AI477" s="84"/>
      <c r="AJ477" s="84"/>
    </row>
    <row r="478" spans="1:36" ht="12.75" customHeight="1" x14ac:dyDescent="0.2">
      <c r="A478" s="84"/>
      <c r="B478" s="84"/>
      <c r="C478" s="84"/>
      <c r="D478" s="84"/>
      <c r="E478" s="84"/>
      <c r="F478" s="84"/>
      <c r="G478" s="84"/>
      <c r="H478" s="84"/>
      <c r="I478" s="84"/>
      <c r="J478" s="84"/>
      <c r="K478" s="84"/>
      <c r="L478" s="84"/>
      <c r="M478" s="84"/>
      <c r="N478" s="84"/>
      <c r="O478" s="163"/>
      <c r="Q478" s="84"/>
      <c r="R478" s="84"/>
      <c r="S478" s="84"/>
      <c r="T478" s="84"/>
      <c r="U478" s="84"/>
      <c r="V478" s="84"/>
      <c r="W478" s="84"/>
      <c r="X478" s="84"/>
      <c r="Y478" s="84"/>
      <c r="Z478" s="84"/>
      <c r="AA478" s="84"/>
      <c r="AB478" s="84"/>
      <c r="AC478" s="84"/>
      <c r="AD478" s="84"/>
      <c r="AE478" s="84"/>
      <c r="AF478" s="84"/>
      <c r="AG478" s="84"/>
      <c r="AH478" s="84"/>
      <c r="AI478" s="84"/>
      <c r="AJ478" s="84"/>
    </row>
    <row r="479" spans="1:36" ht="12.75" customHeight="1" x14ac:dyDescent="0.2">
      <c r="A479" s="84"/>
      <c r="B479" s="84"/>
      <c r="C479" s="84"/>
      <c r="D479" s="84"/>
      <c r="E479" s="84"/>
      <c r="F479" s="84"/>
      <c r="G479" s="84"/>
      <c r="H479" s="84"/>
      <c r="I479" s="84"/>
      <c r="J479" s="84"/>
      <c r="K479" s="84"/>
      <c r="L479" s="84"/>
      <c r="M479" s="84"/>
      <c r="N479" s="84"/>
      <c r="O479" s="163"/>
      <c r="Q479" s="84"/>
      <c r="R479" s="84"/>
      <c r="S479" s="84"/>
      <c r="T479" s="84"/>
      <c r="U479" s="84"/>
      <c r="V479" s="84"/>
      <c r="W479" s="84"/>
      <c r="X479" s="84"/>
      <c r="Y479" s="84"/>
      <c r="Z479" s="84"/>
      <c r="AA479" s="84"/>
      <c r="AB479" s="84"/>
      <c r="AC479" s="84"/>
      <c r="AD479" s="84"/>
      <c r="AE479" s="84"/>
      <c r="AF479" s="84"/>
      <c r="AG479" s="84"/>
      <c r="AH479" s="84"/>
      <c r="AI479" s="84"/>
      <c r="AJ479" s="84"/>
    </row>
    <row r="480" spans="1:36" ht="12.75" customHeight="1" x14ac:dyDescent="0.2">
      <c r="A480" s="84"/>
      <c r="B480" s="84"/>
      <c r="C480" s="84"/>
      <c r="D480" s="84"/>
      <c r="E480" s="84"/>
      <c r="F480" s="84"/>
      <c r="G480" s="84"/>
      <c r="H480" s="84"/>
      <c r="I480" s="84"/>
      <c r="J480" s="84"/>
      <c r="K480" s="84"/>
      <c r="L480" s="84"/>
      <c r="M480" s="84"/>
      <c r="N480" s="84"/>
      <c r="O480" s="163"/>
      <c r="Q480" s="84"/>
      <c r="R480" s="84"/>
      <c r="S480" s="84"/>
      <c r="T480" s="84"/>
      <c r="U480" s="84"/>
      <c r="V480" s="84"/>
      <c r="W480" s="84"/>
      <c r="X480" s="84"/>
      <c r="Y480" s="84"/>
      <c r="Z480" s="84"/>
      <c r="AA480" s="84"/>
      <c r="AB480" s="84"/>
      <c r="AC480" s="84"/>
      <c r="AD480" s="84"/>
      <c r="AE480" s="84"/>
      <c r="AF480" s="84"/>
      <c r="AG480" s="84"/>
      <c r="AH480" s="84"/>
      <c r="AI480" s="84"/>
      <c r="AJ480" s="84"/>
    </row>
    <row r="481" spans="1:36" ht="12.75" customHeight="1" x14ac:dyDescent="0.2">
      <c r="A481" s="84"/>
      <c r="B481" s="84"/>
      <c r="C481" s="84"/>
      <c r="D481" s="84"/>
      <c r="E481" s="84"/>
      <c r="F481" s="84"/>
      <c r="G481" s="84"/>
      <c r="H481" s="84"/>
      <c r="I481" s="84"/>
      <c r="J481" s="84"/>
      <c r="K481" s="84"/>
      <c r="L481" s="84"/>
      <c r="M481" s="84"/>
      <c r="N481" s="84"/>
      <c r="O481" s="163"/>
      <c r="Q481" s="84"/>
      <c r="R481" s="84"/>
      <c r="S481" s="84"/>
      <c r="T481" s="84"/>
      <c r="U481" s="84"/>
      <c r="V481" s="84"/>
      <c r="W481" s="84"/>
      <c r="X481" s="84"/>
      <c r="Y481" s="84"/>
      <c r="Z481" s="84"/>
      <c r="AA481" s="84"/>
      <c r="AB481" s="84"/>
      <c r="AC481" s="84"/>
      <c r="AD481" s="84"/>
      <c r="AE481" s="84"/>
      <c r="AF481" s="84"/>
      <c r="AG481" s="84"/>
      <c r="AH481" s="84"/>
      <c r="AI481" s="84"/>
      <c r="AJ481" s="84"/>
    </row>
    <row r="482" spans="1:36" ht="12.75" customHeight="1" x14ac:dyDescent="0.2">
      <c r="A482" s="84"/>
      <c r="B482" s="84"/>
      <c r="C482" s="84"/>
      <c r="D482" s="84"/>
      <c r="E482" s="84"/>
      <c r="F482" s="84"/>
      <c r="G482" s="84"/>
      <c r="H482" s="84"/>
      <c r="I482" s="84"/>
      <c r="J482" s="84"/>
      <c r="K482" s="84"/>
      <c r="L482" s="84"/>
      <c r="M482" s="84"/>
      <c r="N482" s="84"/>
      <c r="O482" s="163"/>
      <c r="Q482" s="84"/>
      <c r="R482" s="84"/>
      <c r="S482" s="84"/>
      <c r="T482" s="84"/>
      <c r="U482" s="84"/>
      <c r="V482" s="84"/>
      <c r="W482" s="84"/>
      <c r="X482" s="84"/>
      <c r="Y482" s="84"/>
      <c r="Z482" s="84"/>
      <c r="AA482" s="84"/>
      <c r="AB482" s="84"/>
      <c r="AC482" s="84"/>
      <c r="AD482" s="84"/>
      <c r="AE482" s="84"/>
      <c r="AF482" s="84"/>
      <c r="AG482" s="84"/>
      <c r="AH482" s="84"/>
      <c r="AI482" s="84"/>
      <c r="AJ482" s="84"/>
    </row>
    <row r="483" spans="1:36" ht="12.75" customHeight="1" x14ac:dyDescent="0.2">
      <c r="A483" s="84"/>
      <c r="B483" s="84"/>
      <c r="C483" s="84"/>
      <c r="D483" s="84"/>
      <c r="E483" s="84"/>
      <c r="F483" s="84"/>
      <c r="G483" s="84"/>
      <c r="H483" s="84"/>
      <c r="I483" s="84"/>
      <c r="J483" s="84"/>
      <c r="K483" s="84"/>
      <c r="L483" s="84"/>
      <c r="M483" s="84"/>
      <c r="N483" s="84"/>
      <c r="O483" s="163"/>
      <c r="Q483" s="84"/>
      <c r="R483" s="84"/>
      <c r="S483" s="84"/>
      <c r="T483" s="84"/>
      <c r="U483" s="84"/>
      <c r="V483" s="84"/>
      <c r="W483" s="84"/>
      <c r="X483" s="84"/>
      <c r="Y483" s="84"/>
      <c r="Z483" s="84"/>
      <c r="AA483" s="84"/>
      <c r="AB483" s="84"/>
      <c r="AC483" s="84"/>
      <c r="AD483" s="84"/>
      <c r="AE483" s="84"/>
      <c r="AF483" s="84"/>
      <c r="AG483" s="84"/>
      <c r="AH483" s="84"/>
      <c r="AI483" s="84"/>
      <c r="AJ483" s="84"/>
    </row>
    <row r="484" spans="1:36" ht="12.75" customHeight="1" x14ac:dyDescent="0.2">
      <c r="A484" s="84"/>
      <c r="B484" s="84"/>
      <c r="C484" s="84"/>
      <c r="D484" s="84"/>
      <c r="E484" s="84"/>
      <c r="F484" s="84"/>
      <c r="G484" s="84"/>
      <c r="H484" s="84"/>
      <c r="I484" s="84"/>
      <c r="J484" s="84"/>
      <c r="K484" s="84"/>
      <c r="L484" s="84"/>
      <c r="M484" s="84"/>
      <c r="N484" s="84"/>
      <c r="O484" s="163"/>
      <c r="Q484" s="84"/>
      <c r="R484" s="84"/>
      <c r="S484" s="84"/>
      <c r="T484" s="84"/>
      <c r="U484" s="84"/>
      <c r="V484" s="84"/>
      <c r="W484" s="84"/>
      <c r="X484" s="84"/>
      <c r="Y484" s="84"/>
      <c r="Z484" s="84"/>
      <c r="AA484" s="84"/>
      <c r="AB484" s="84"/>
      <c r="AC484" s="84"/>
      <c r="AD484" s="84"/>
      <c r="AE484" s="84"/>
      <c r="AF484" s="84"/>
      <c r="AG484" s="84"/>
      <c r="AH484" s="84"/>
      <c r="AI484" s="84"/>
      <c r="AJ484" s="84"/>
    </row>
    <row r="485" spans="1:36" ht="12.75" customHeight="1" x14ac:dyDescent="0.2">
      <c r="A485" s="84"/>
      <c r="B485" s="84"/>
      <c r="C485" s="84"/>
      <c r="D485" s="84"/>
      <c r="E485" s="84"/>
      <c r="F485" s="84"/>
      <c r="G485" s="84"/>
      <c r="H485" s="84"/>
      <c r="I485" s="84"/>
      <c r="J485" s="84"/>
      <c r="K485" s="84"/>
      <c r="L485" s="84"/>
      <c r="M485" s="84"/>
      <c r="N485" s="84"/>
      <c r="O485" s="163"/>
      <c r="Q485" s="84"/>
      <c r="R485" s="84"/>
      <c r="S485" s="84"/>
      <c r="T485" s="84"/>
      <c r="U485" s="84"/>
      <c r="V485" s="84"/>
      <c r="W485" s="84"/>
      <c r="X485" s="84"/>
      <c r="Y485" s="84"/>
      <c r="Z485" s="84"/>
      <c r="AA485" s="84"/>
      <c r="AB485" s="84"/>
      <c r="AC485" s="84"/>
      <c r="AD485" s="84"/>
      <c r="AE485" s="84"/>
      <c r="AF485" s="84"/>
      <c r="AG485" s="84"/>
      <c r="AH485" s="84"/>
      <c r="AI485" s="84"/>
      <c r="AJ485" s="84"/>
    </row>
    <row r="486" spans="1:36" ht="12.75" customHeight="1" x14ac:dyDescent="0.2">
      <c r="A486" s="84"/>
      <c r="B486" s="84"/>
      <c r="C486" s="84"/>
      <c r="D486" s="84"/>
      <c r="E486" s="84"/>
      <c r="F486" s="84"/>
      <c r="G486" s="84"/>
      <c r="H486" s="84"/>
      <c r="I486" s="84"/>
      <c r="J486" s="84"/>
      <c r="K486" s="84"/>
      <c r="L486" s="84"/>
      <c r="M486" s="84"/>
      <c r="N486" s="84"/>
      <c r="O486" s="163"/>
      <c r="Q486" s="84"/>
      <c r="R486" s="84"/>
      <c r="S486" s="84"/>
      <c r="T486" s="84"/>
      <c r="U486" s="84"/>
      <c r="V486" s="84"/>
      <c r="W486" s="84"/>
      <c r="X486" s="84"/>
      <c r="Y486" s="84"/>
      <c r="Z486" s="84"/>
      <c r="AA486" s="84"/>
      <c r="AB486" s="84"/>
      <c r="AC486" s="84"/>
      <c r="AD486" s="84"/>
      <c r="AE486" s="84"/>
      <c r="AF486" s="84"/>
      <c r="AG486" s="84"/>
      <c r="AH486" s="84"/>
      <c r="AI486" s="84"/>
      <c r="AJ486" s="84"/>
    </row>
    <row r="487" spans="1:36" ht="12.75" customHeight="1" x14ac:dyDescent="0.2">
      <c r="A487" s="84"/>
      <c r="B487" s="84"/>
      <c r="C487" s="84"/>
      <c r="D487" s="84"/>
      <c r="E487" s="84"/>
      <c r="F487" s="84"/>
      <c r="G487" s="84"/>
      <c r="H487" s="84"/>
      <c r="I487" s="84"/>
      <c r="J487" s="84"/>
      <c r="K487" s="84"/>
      <c r="L487" s="84"/>
      <c r="M487" s="84"/>
      <c r="N487" s="84"/>
      <c r="O487" s="163"/>
      <c r="Q487" s="84"/>
      <c r="R487" s="84"/>
      <c r="S487" s="84"/>
      <c r="T487" s="84"/>
      <c r="U487" s="84"/>
      <c r="V487" s="84"/>
      <c r="W487" s="84"/>
      <c r="X487" s="84"/>
      <c r="Y487" s="84"/>
      <c r="Z487" s="84"/>
      <c r="AA487" s="84"/>
      <c r="AB487" s="84"/>
      <c r="AC487" s="84"/>
      <c r="AD487" s="84"/>
      <c r="AE487" s="84"/>
      <c r="AF487" s="84"/>
      <c r="AG487" s="84"/>
      <c r="AH487" s="84"/>
      <c r="AI487" s="84"/>
      <c r="AJ487" s="84"/>
    </row>
    <row r="488" spans="1:36" ht="12.75" customHeight="1" x14ac:dyDescent="0.2">
      <c r="A488" s="84"/>
      <c r="B488" s="84"/>
      <c r="C488" s="84"/>
      <c r="D488" s="84"/>
      <c r="E488" s="84"/>
      <c r="F488" s="84"/>
      <c r="G488" s="84"/>
      <c r="H488" s="84"/>
      <c r="I488" s="84"/>
      <c r="J488" s="84"/>
      <c r="K488" s="84"/>
      <c r="L488" s="84"/>
      <c r="M488" s="84"/>
      <c r="N488" s="84"/>
      <c r="O488" s="163"/>
      <c r="Q488" s="84"/>
      <c r="R488" s="84"/>
      <c r="S488" s="84"/>
      <c r="T488" s="84"/>
      <c r="U488" s="84"/>
      <c r="V488" s="84"/>
      <c r="W488" s="84"/>
      <c r="X488" s="84"/>
      <c r="Y488" s="84"/>
      <c r="Z488" s="84"/>
      <c r="AA488" s="84"/>
      <c r="AB488" s="84"/>
      <c r="AC488" s="84"/>
      <c r="AD488" s="84"/>
      <c r="AE488" s="84"/>
      <c r="AF488" s="84"/>
      <c r="AG488" s="84"/>
      <c r="AH488" s="84"/>
      <c r="AI488" s="84"/>
      <c r="AJ488" s="84"/>
    </row>
    <row r="489" spans="1:36" ht="12.75" customHeight="1" x14ac:dyDescent="0.2">
      <c r="A489" s="84"/>
      <c r="B489" s="84"/>
      <c r="C489" s="84"/>
      <c r="D489" s="84"/>
      <c r="E489" s="84"/>
      <c r="F489" s="84"/>
      <c r="G489" s="84"/>
      <c r="H489" s="84"/>
      <c r="I489" s="84"/>
      <c r="J489" s="84"/>
      <c r="K489" s="84"/>
      <c r="L489" s="84"/>
      <c r="M489" s="84"/>
      <c r="N489" s="84"/>
      <c r="O489" s="163"/>
      <c r="Q489" s="84"/>
      <c r="R489" s="84"/>
      <c r="S489" s="84"/>
      <c r="T489" s="84"/>
      <c r="U489" s="84"/>
      <c r="V489" s="84"/>
      <c r="W489" s="84"/>
      <c r="X489" s="84"/>
      <c r="Y489" s="84"/>
      <c r="Z489" s="84"/>
      <c r="AA489" s="84"/>
      <c r="AB489" s="84"/>
      <c r="AC489" s="84"/>
      <c r="AD489" s="84"/>
      <c r="AE489" s="84"/>
      <c r="AF489" s="84"/>
      <c r="AG489" s="84"/>
      <c r="AH489" s="84"/>
      <c r="AI489" s="84"/>
      <c r="AJ489" s="84"/>
    </row>
    <row r="490" spans="1:36" ht="12.75" customHeight="1" x14ac:dyDescent="0.2">
      <c r="A490" s="84"/>
      <c r="B490" s="84"/>
      <c r="C490" s="84"/>
      <c r="D490" s="84"/>
      <c r="E490" s="84"/>
      <c r="F490" s="84"/>
      <c r="G490" s="84"/>
      <c r="H490" s="84"/>
      <c r="I490" s="84"/>
      <c r="J490" s="84"/>
      <c r="K490" s="84"/>
      <c r="L490" s="84"/>
      <c r="M490" s="84"/>
      <c r="N490" s="84"/>
      <c r="O490" s="163"/>
      <c r="Q490" s="84"/>
      <c r="R490" s="84"/>
      <c r="S490" s="84"/>
      <c r="T490" s="84"/>
      <c r="U490" s="84"/>
      <c r="V490" s="84"/>
      <c r="W490" s="84"/>
      <c r="X490" s="84"/>
      <c r="Y490" s="84"/>
      <c r="Z490" s="84"/>
      <c r="AA490" s="84"/>
      <c r="AB490" s="84"/>
      <c r="AC490" s="84"/>
      <c r="AD490" s="84"/>
      <c r="AE490" s="84"/>
      <c r="AF490" s="84"/>
      <c r="AG490" s="84"/>
      <c r="AH490" s="84"/>
      <c r="AI490" s="84"/>
      <c r="AJ490" s="84"/>
    </row>
    <row r="491" spans="1:36" ht="12.75" customHeight="1" x14ac:dyDescent="0.2">
      <c r="A491" s="84"/>
      <c r="B491" s="84"/>
      <c r="C491" s="84"/>
      <c r="D491" s="84"/>
      <c r="E491" s="84"/>
      <c r="F491" s="84"/>
      <c r="G491" s="84"/>
      <c r="H491" s="84"/>
      <c r="I491" s="84"/>
      <c r="J491" s="84"/>
      <c r="K491" s="84"/>
      <c r="L491" s="84"/>
      <c r="M491" s="84"/>
      <c r="N491" s="84"/>
      <c r="O491" s="163"/>
      <c r="Q491" s="84"/>
      <c r="R491" s="84"/>
      <c r="S491" s="84"/>
      <c r="T491" s="84"/>
      <c r="U491" s="84"/>
      <c r="V491" s="84"/>
      <c r="W491" s="84"/>
      <c r="X491" s="84"/>
      <c r="Y491" s="84"/>
      <c r="Z491" s="84"/>
      <c r="AA491" s="84"/>
      <c r="AB491" s="84"/>
      <c r="AC491" s="84"/>
      <c r="AD491" s="84"/>
      <c r="AE491" s="84"/>
      <c r="AF491" s="84"/>
      <c r="AG491" s="84"/>
      <c r="AH491" s="84"/>
      <c r="AI491" s="84"/>
      <c r="AJ491" s="84"/>
    </row>
    <row r="492" spans="1:36" ht="12.75" customHeight="1" x14ac:dyDescent="0.2">
      <c r="A492" s="84"/>
      <c r="B492" s="84"/>
      <c r="C492" s="84"/>
      <c r="D492" s="84"/>
      <c r="E492" s="84"/>
      <c r="F492" s="84"/>
      <c r="G492" s="84"/>
      <c r="H492" s="84"/>
      <c r="I492" s="84"/>
      <c r="J492" s="84"/>
      <c r="K492" s="84"/>
      <c r="L492" s="84"/>
      <c r="M492" s="84"/>
      <c r="N492" s="84"/>
      <c r="O492" s="163"/>
      <c r="Q492" s="84"/>
      <c r="R492" s="84"/>
      <c r="S492" s="84"/>
      <c r="T492" s="84"/>
      <c r="U492" s="84"/>
      <c r="V492" s="84"/>
      <c r="W492" s="84"/>
      <c r="X492" s="84"/>
      <c r="Y492" s="84"/>
      <c r="Z492" s="84"/>
      <c r="AA492" s="84"/>
      <c r="AB492" s="84"/>
      <c r="AC492" s="84"/>
      <c r="AD492" s="84"/>
      <c r="AE492" s="84"/>
      <c r="AF492" s="84"/>
      <c r="AG492" s="84"/>
      <c r="AH492" s="84"/>
      <c r="AI492" s="84"/>
      <c r="AJ492" s="84"/>
    </row>
    <row r="493" spans="1:36" ht="12.75" customHeight="1" x14ac:dyDescent="0.2">
      <c r="A493" s="84"/>
      <c r="B493" s="84"/>
      <c r="C493" s="84"/>
      <c r="D493" s="84"/>
      <c r="E493" s="84"/>
      <c r="F493" s="84"/>
      <c r="G493" s="84"/>
      <c r="H493" s="84"/>
      <c r="I493" s="84"/>
      <c r="J493" s="84"/>
      <c r="K493" s="84"/>
      <c r="L493" s="84"/>
      <c r="M493" s="84"/>
      <c r="N493" s="84"/>
      <c r="O493" s="163"/>
      <c r="Q493" s="84"/>
      <c r="R493" s="84"/>
      <c r="S493" s="84"/>
      <c r="T493" s="84"/>
      <c r="U493" s="84"/>
      <c r="V493" s="84"/>
      <c r="W493" s="84"/>
      <c r="X493" s="84"/>
      <c r="Y493" s="84"/>
      <c r="Z493" s="84"/>
      <c r="AA493" s="84"/>
      <c r="AB493" s="84"/>
      <c r="AC493" s="84"/>
      <c r="AD493" s="84"/>
      <c r="AE493" s="84"/>
      <c r="AF493" s="84"/>
      <c r="AG493" s="84"/>
      <c r="AH493" s="84"/>
      <c r="AI493" s="84"/>
      <c r="AJ493" s="84"/>
    </row>
    <row r="494" spans="1:36" ht="12.75" customHeight="1" x14ac:dyDescent="0.2">
      <c r="A494" s="84"/>
      <c r="B494" s="84"/>
      <c r="C494" s="84"/>
      <c r="D494" s="84"/>
      <c r="E494" s="84"/>
      <c r="F494" s="84"/>
      <c r="G494" s="84"/>
      <c r="H494" s="84"/>
      <c r="I494" s="84"/>
      <c r="J494" s="84"/>
      <c r="K494" s="84"/>
      <c r="L494" s="84"/>
      <c r="M494" s="84"/>
      <c r="N494" s="84"/>
      <c r="O494" s="163"/>
      <c r="Q494" s="84"/>
      <c r="R494" s="84"/>
      <c r="S494" s="84"/>
      <c r="T494" s="84"/>
      <c r="U494" s="84"/>
      <c r="V494" s="84"/>
      <c r="W494" s="84"/>
      <c r="X494" s="84"/>
      <c r="Y494" s="84"/>
      <c r="Z494" s="84"/>
      <c r="AA494" s="84"/>
      <c r="AB494" s="84"/>
      <c r="AC494" s="84"/>
      <c r="AD494" s="84"/>
      <c r="AE494" s="84"/>
      <c r="AF494" s="84"/>
      <c r="AG494" s="84"/>
      <c r="AH494" s="84"/>
      <c r="AI494" s="84"/>
      <c r="AJ494" s="84"/>
    </row>
    <row r="495" spans="1:36" ht="12.75" customHeight="1" x14ac:dyDescent="0.2">
      <c r="A495" s="84"/>
      <c r="B495" s="84"/>
      <c r="C495" s="84"/>
      <c r="D495" s="84"/>
      <c r="E495" s="84"/>
      <c r="F495" s="84"/>
      <c r="G495" s="84"/>
      <c r="H495" s="84"/>
      <c r="I495" s="84"/>
      <c r="J495" s="84"/>
      <c r="K495" s="84"/>
      <c r="L495" s="84"/>
      <c r="M495" s="84"/>
      <c r="N495" s="84"/>
      <c r="O495" s="163"/>
      <c r="Q495" s="84"/>
      <c r="R495" s="84"/>
      <c r="S495" s="84"/>
      <c r="T495" s="84"/>
      <c r="U495" s="84"/>
      <c r="V495" s="84"/>
      <c r="W495" s="84"/>
      <c r="X495" s="84"/>
      <c r="Y495" s="84"/>
      <c r="Z495" s="84"/>
      <c r="AA495" s="84"/>
      <c r="AB495" s="84"/>
      <c r="AC495" s="84"/>
      <c r="AD495" s="84"/>
      <c r="AE495" s="84"/>
      <c r="AF495" s="84"/>
      <c r="AG495" s="84"/>
      <c r="AH495" s="84"/>
      <c r="AI495" s="84"/>
      <c r="AJ495" s="84"/>
    </row>
    <row r="496" spans="1:36" ht="12.75" customHeight="1" x14ac:dyDescent="0.2">
      <c r="A496" s="84"/>
      <c r="B496" s="84"/>
      <c r="C496" s="84"/>
      <c r="D496" s="84"/>
      <c r="E496" s="84"/>
      <c r="F496" s="84"/>
      <c r="G496" s="84"/>
      <c r="H496" s="84"/>
      <c r="I496" s="84"/>
      <c r="J496" s="84"/>
      <c r="K496" s="84"/>
      <c r="L496" s="84"/>
      <c r="M496" s="84"/>
      <c r="N496" s="84"/>
      <c r="O496" s="163"/>
      <c r="Q496" s="84"/>
      <c r="R496" s="84"/>
      <c r="S496" s="84"/>
      <c r="T496" s="84"/>
      <c r="U496" s="84"/>
      <c r="V496" s="84"/>
      <c r="W496" s="84"/>
      <c r="X496" s="84"/>
      <c r="Y496" s="84"/>
      <c r="Z496" s="84"/>
      <c r="AA496" s="84"/>
      <c r="AB496" s="84"/>
      <c r="AC496" s="84"/>
      <c r="AD496" s="84"/>
      <c r="AE496" s="84"/>
      <c r="AF496" s="84"/>
      <c r="AG496" s="84"/>
      <c r="AH496" s="84"/>
      <c r="AI496" s="84"/>
      <c r="AJ496" s="84"/>
    </row>
    <row r="497" spans="1:36" ht="12.75" customHeight="1" x14ac:dyDescent="0.2">
      <c r="A497" s="84"/>
      <c r="B497" s="84"/>
      <c r="C497" s="84"/>
      <c r="D497" s="84"/>
      <c r="E497" s="84"/>
      <c r="F497" s="84"/>
      <c r="G497" s="84"/>
      <c r="H497" s="84"/>
      <c r="I497" s="84"/>
      <c r="J497" s="84"/>
      <c r="K497" s="84"/>
      <c r="L497" s="84"/>
      <c r="M497" s="84"/>
      <c r="N497" s="84"/>
      <c r="O497" s="163"/>
      <c r="Q497" s="84"/>
      <c r="R497" s="84"/>
      <c r="S497" s="84"/>
      <c r="T497" s="84"/>
      <c r="U497" s="84"/>
      <c r="V497" s="84"/>
      <c r="W497" s="84"/>
      <c r="X497" s="84"/>
      <c r="Y497" s="84"/>
      <c r="Z497" s="84"/>
      <c r="AA497" s="84"/>
      <c r="AB497" s="84"/>
      <c r="AC497" s="84"/>
      <c r="AD497" s="84"/>
      <c r="AE497" s="84"/>
      <c r="AF497" s="84"/>
      <c r="AG497" s="84"/>
      <c r="AH497" s="84"/>
      <c r="AI497" s="84"/>
      <c r="AJ497" s="84"/>
    </row>
    <row r="498" spans="1:36" ht="12.75" customHeight="1" x14ac:dyDescent="0.2">
      <c r="A498" s="84"/>
      <c r="B498" s="84"/>
      <c r="C498" s="84"/>
      <c r="D498" s="84"/>
      <c r="E498" s="84"/>
      <c r="F498" s="84"/>
      <c r="G498" s="84"/>
      <c r="H498" s="84"/>
      <c r="I498" s="84"/>
      <c r="J498" s="84"/>
      <c r="K498" s="84"/>
      <c r="L498" s="84"/>
      <c r="M498" s="84"/>
      <c r="N498" s="84"/>
      <c r="O498" s="163"/>
      <c r="Q498" s="84"/>
      <c r="R498" s="84"/>
      <c r="S498" s="84"/>
      <c r="T498" s="84"/>
      <c r="U498" s="84"/>
      <c r="V498" s="84"/>
      <c r="W498" s="84"/>
      <c r="X498" s="84"/>
      <c r="Y498" s="84"/>
      <c r="Z498" s="84"/>
      <c r="AA498" s="84"/>
      <c r="AB498" s="84"/>
      <c r="AC498" s="84"/>
      <c r="AD498" s="84"/>
      <c r="AE498" s="84"/>
      <c r="AF498" s="84"/>
      <c r="AG498" s="84"/>
      <c r="AH498" s="84"/>
      <c r="AI498" s="84"/>
      <c r="AJ498" s="84"/>
    </row>
    <row r="499" spans="1:36" ht="12.75" customHeight="1" x14ac:dyDescent="0.2">
      <c r="A499" s="84"/>
      <c r="B499" s="84"/>
      <c r="C499" s="84"/>
      <c r="D499" s="84"/>
      <c r="E499" s="84"/>
      <c r="F499" s="84"/>
      <c r="G499" s="84"/>
      <c r="H499" s="84"/>
      <c r="I499" s="84"/>
      <c r="J499" s="84"/>
      <c r="K499" s="84"/>
      <c r="L499" s="84"/>
      <c r="M499" s="84"/>
      <c r="N499" s="84"/>
      <c r="O499" s="163"/>
      <c r="Q499" s="84"/>
      <c r="R499" s="84"/>
      <c r="S499" s="84"/>
      <c r="T499" s="84"/>
      <c r="U499" s="84"/>
      <c r="V499" s="84"/>
      <c r="W499" s="84"/>
      <c r="X499" s="84"/>
      <c r="Y499" s="84"/>
      <c r="Z499" s="84"/>
      <c r="AA499" s="84"/>
      <c r="AB499" s="84"/>
      <c r="AC499" s="84"/>
      <c r="AD499" s="84"/>
      <c r="AE499" s="84"/>
      <c r="AF499" s="84"/>
      <c r="AG499" s="84"/>
      <c r="AH499" s="84"/>
      <c r="AI499" s="84"/>
      <c r="AJ499" s="84"/>
    </row>
    <row r="500" spans="1:36" ht="12.75" customHeight="1" x14ac:dyDescent="0.2">
      <c r="A500" s="84"/>
      <c r="B500" s="84"/>
      <c r="C500" s="84"/>
      <c r="D500" s="84"/>
      <c r="E500" s="84"/>
      <c r="F500" s="84"/>
      <c r="G500" s="84"/>
      <c r="H500" s="84"/>
      <c r="I500" s="84"/>
      <c r="J500" s="84"/>
      <c r="K500" s="84"/>
      <c r="L500" s="84"/>
      <c r="M500" s="84"/>
      <c r="N500" s="84"/>
      <c r="O500" s="163"/>
      <c r="Q500" s="84"/>
      <c r="R500" s="84"/>
      <c r="S500" s="84"/>
      <c r="T500" s="84"/>
      <c r="U500" s="84"/>
      <c r="V500" s="84"/>
      <c r="W500" s="84"/>
      <c r="X500" s="84"/>
      <c r="Y500" s="84"/>
      <c r="Z500" s="84"/>
      <c r="AA500" s="84"/>
      <c r="AB500" s="84"/>
      <c r="AC500" s="84"/>
      <c r="AD500" s="84"/>
      <c r="AE500" s="84"/>
      <c r="AF500" s="84"/>
      <c r="AG500" s="84"/>
      <c r="AH500" s="84"/>
      <c r="AI500" s="84"/>
      <c r="AJ500" s="84"/>
    </row>
    <row r="501" spans="1:36" ht="12.75" customHeight="1" x14ac:dyDescent="0.2">
      <c r="A501" s="84"/>
      <c r="B501" s="84"/>
      <c r="C501" s="84"/>
      <c r="D501" s="84"/>
      <c r="E501" s="84"/>
      <c r="F501" s="84"/>
      <c r="G501" s="84"/>
      <c r="H501" s="84"/>
      <c r="I501" s="84"/>
      <c r="J501" s="84"/>
      <c r="K501" s="84"/>
      <c r="L501" s="84"/>
      <c r="M501" s="84"/>
      <c r="N501" s="84"/>
      <c r="O501" s="163"/>
      <c r="Q501" s="84"/>
      <c r="R501" s="84"/>
      <c r="S501" s="84"/>
      <c r="T501" s="84"/>
      <c r="U501" s="84"/>
      <c r="V501" s="84"/>
      <c r="W501" s="84"/>
      <c r="X501" s="84"/>
      <c r="Y501" s="84"/>
      <c r="Z501" s="84"/>
      <c r="AA501" s="84"/>
      <c r="AB501" s="84"/>
      <c r="AC501" s="84"/>
      <c r="AD501" s="84"/>
      <c r="AE501" s="84"/>
      <c r="AF501" s="84"/>
      <c r="AG501" s="84"/>
      <c r="AH501" s="84"/>
      <c r="AI501" s="84"/>
      <c r="AJ501" s="84"/>
    </row>
    <row r="502" spans="1:36" ht="12.75" customHeight="1" x14ac:dyDescent="0.2">
      <c r="A502" s="84"/>
      <c r="B502" s="84"/>
      <c r="C502" s="84"/>
      <c r="D502" s="84"/>
      <c r="E502" s="84"/>
      <c r="F502" s="84"/>
      <c r="G502" s="84"/>
      <c r="H502" s="84"/>
      <c r="I502" s="84"/>
      <c r="J502" s="84"/>
      <c r="K502" s="84"/>
      <c r="L502" s="84"/>
      <c r="M502" s="84"/>
      <c r="N502" s="84"/>
      <c r="O502" s="163"/>
      <c r="Q502" s="84"/>
      <c r="R502" s="84"/>
      <c r="S502" s="84"/>
      <c r="T502" s="84"/>
      <c r="U502" s="84"/>
      <c r="V502" s="84"/>
      <c r="W502" s="84"/>
      <c r="X502" s="84"/>
      <c r="Y502" s="84"/>
      <c r="Z502" s="84"/>
      <c r="AA502" s="84"/>
      <c r="AB502" s="84"/>
      <c r="AC502" s="84"/>
      <c r="AD502" s="84"/>
      <c r="AE502" s="84"/>
      <c r="AF502" s="84"/>
      <c r="AG502" s="84"/>
      <c r="AH502" s="84"/>
      <c r="AI502" s="84"/>
      <c r="AJ502" s="84"/>
    </row>
    <row r="503" spans="1:36" ht="12.75" customHeight="1" x14ac:dyDescent="0.2">
      <c r="A503" s="84"/>
      <c r="B503" s="84"/>
      <c r="C503" s="84"/>
      <c r="D503" s="84"/>
      <c r="E503" s="84"/>
      <c r="F503" s="84"/>
      <c r="G503" s="84"/>
      <c r="H503" s="84"/>
      <c r="I503" s="84"/>
      <c r="J503" s="84"/>
      <c r="K503" s="84"/>
      <c r="L503" s="84"/>
      <c r="M503" s="84"/>
      <c r="N503" s="84"/>
      <c r="O503" s="163"/>
      <c r="Q503" s="84"/>
      <c r="R503" s="84"/>
      <c r="S503" s="84"/>
      <c r="T503" s="84"/>
      <c r="U503" s="84"/>
      <c r="V503" s="84"/>
      <c r="W503" s="84"/>
      <c r="X503" s="84"/>
      <c r="Y503" s="84"/>
      <c r="Z503" s="84"/>
      <c r="AA503" s="84"/>
      <c r="AB503" s="84"/>
      <c r="AC503" s="84"/>
      <c r="AD503" s="84"/>
      <c r="AE503" s="84"/>
      <c r="AF503" s="84"/>
      <c r="AG503" s="84"/>
      <c r="AH503" s="84"/>
      <c r="AI503" s="84"/>
      <c r="AJ503" s="84"/>
    </row>
    <row r="504" spans="1:36" ht="12.75" customHeight="1" x14ac:dyDescent="0.2">
      <c r="A504" s="84"/>
      <c r="B504" s="84"/>
      <c r="C504" s="84"/>
      <c r="D504" s="84"/>
      <c r="E504" s="84"/>
      <c r="F504" s="84"/>
      <c r="G504" s="84"/>
      <c r="H504" s="84"/>
      <c r="I504" s="84"/>
      <c r="J504" s="84"/>
      <c r="K504" s="84"/>
      <c r="L504" s="84"/>
      <c r="M504" s="84"/>
      <c r="N504" s="84"/>
      <c r="O504" s="163"/>
      <c r="Q504" s="84"/>
      <c r="R504" s="84"/>
      <c r="S504" s="84"/>
      <c r="T504" s="84"/>
      <c r="U504" s="84"/>
      <c r="V504" s="84"/>
      <c r="W504" s="84"/>
      <c r="X504" s="84"/>
      <c r="Y504" s="84"/>
      <c r="Z504" s="84"/>
      <c r="AA504" s="84"/>
      <c r="AB504" s="84"/>
      <c r="AC504" s="84"/>
      <c r="AD504" s="84"/>
      <c r="AE504" s="84"/>
      <c r="AF504" s="84"/>
      <c r="AG504" s="84"/>
      <c r="AH504" s="84"/>
      <c r="AI504" s="84"/>
      <c r="AJ504" s="84"/>
    </row>
    <row r="505" spans="1:36" ht="12.75" customHeight="1" x14ac:dyDescent="0.2">
      <c r="A505" s="84"/>
      <c r="B505" s="84"/>
      <c r="C505" s="84"/>
      <c r="D505" s="84"/>
      <c r="E505" s="84"/>
      <c r="F505" s="84"/>
      <c r="G505" s="84"/>
      <c r="H505" s="84"/>
      <c r="I505" s="84"/>
      <c r="J505" s="84"/>
      <c r="K505" s="84"/>
      <c r="L505" s="84"/>
      <c r="M505" s="84"/>
      <c r="N505" s="84"/>
      <c r="O505" s="163"/>
      <c r="Q505" s="84"/>
      <c r="R505" s="84"/>
      <c r="S505" s="84"/>
      <c r="T505" s="84"/>
      <c r="U505" s="84"/>
      <c r="V505" s="84"/>
      <c r="W505" s="84"/>
      <c r="X505" s="84"/>
      <c r="Y505" s="84"/>
      <c r="Z505" s="84"/>
      <c r="AA505" s="84"/>
      <c r="AB505" s="84"/>
      <c r="AC505" s="84"/>
      <c r="AD505" s="84"/>
      <c r="AE505" s="84"/>
      <c r="AF505" s="84"/>
      <c r="AG505" s="84"/>
      <c r="AH505" s="84"/>
      <c r="AI505" s="84"/>
      <c r="AJ505" s="84"/>
    </row>
    <row r="506" spans="1:36" ht="12.75" customHeight="1" x14ac:dyDescent="0.2">
      <c r="A506" s="84"/>
      <c r="B506" s="84"/>
      <c r="C506" s="84"/>
      <c r="D506" s="84"/>
      <c r="E506" s="84"/>
      <c r="F506" s="84"/>
      <c r="G506" s="84"/>
      <c r="H506" s="84"/>
      <c r="I506" s="84"/>
      <c r="J506" s="84"/>
      <c r="K506" s="84"/>
      <c r="L506" s="84"/>
      <c r="M506" s="84"/>
      <c r="N506" s="84"/>
      <c r="O506" s="163"/>
      <c r="Q506" s="84"/>
      <c r="R506" s="84"/>
      <c r="S506" s="84"/>
      <c r="T506" s="84"/>
      <c r="U506" s="84"/>
      <c r="V506" s="84"/>
      <c r="W506" s="84"/>
      <c r="X506" s="84"/>
      <c r="Y506" s="84"/>
      <c r="Z506" s="84"/>
      <c r="AA506" s="84"/>
      <c r="AB506" s="84"/>
      <c r="AC506" s="84"/>
      <c r="AD506" s="84"/>
      <c r="AE506" s="84"/>
      <c r="AF506" s="84"/>
      <c r="AG506" s="84"/>
      <c r="AH506" s="84"/>
      <c r="AI506" s="84"/>
      <c r="AJ506" s="84"/>
    </row>
    <row r="507" spans="1:36" ht="12.75" customHeight="1" x14ac:dyDescent="0.2">
      <c r="A507" s="84"/>
      <c r="B507" s="84"/>
      <c r="C507" s="84"/>
      <c r="D507" s="84"/>
      <c r="E507" s="84"/>
      <c r="F507" s="84"/>
      <c r="G507" s="84"/>
      <c r="H507" s="84"/>
      <c r="I507" s="84"/>
      <c r="J507" s="84"/>
      <c r="K507" s="84"/>
      <c r="L507" s="84"/>
      <c r="M507" s="84"/>
      <c r="N507" s="84"/>
      <c r="O507" s="163"/>
      <c r="Q507" s="84"/>
      <c r="R507" s="84"/>
      <c r="S507" s="84"/>
      <c r="T507" s="84"/>
      <c r="U507" s="84"/>
      <c r="V507" s="84"/>
      <c r="W507" s="84"/>
      <c r="X507" s="84"/>
      <c r="Y507" s="84"/>
      <c r="Z507" s="84"/>
      <c r="AA507" s="84"/>
      <c r="AB507" s="84"/>
      <c r="AC507" s="84"/>
      <c r="AD507" s="84"/>
      <c r="AE507" s="84"/>
      <c r="AF507" s="84"/>
      <c r="AG507" s="84"/>
      <c r="AH507" s="84"/>
      <c r="AI507" s="84"/>
      <c r="AJ507" s="84"/>
    </row>
    <row r="508" spans="1:36" ht="12.75" customHeight="1" x14ac:dyDescent="0.2">
      <c r="A508" s="84"/>
      <c r="B508" s="84"/>
      <c r="C508" s="84"/>
      <c r="D508" s="84"/>
      <c r="E508" s="84"/>
      <c r="F508" s="84"/>
      <c r="G508" s="84"/>
      <c r="H508" s="84"/>
      <c r="I508" s="84"/>
      <c r="J508" s="84"/>
      <c r="K508" s="84"/>
      <c r="L508" s="84"/>
      <c r="M508" s="84"/>
      <c r="N508" s="84"/>
      <c r="O508" s="163"/>
      <c r="Q508" s="84"/>
      <c r="R508" s="84"/>
      <c r="S508" s="84"/>
      <c r="T508" s="84"/>
      <c r="U508" s="84"/>
      <c r="V508" s="84"/>
      <c r="W508" s="84"/>
      <c r="X508" s="84"/>
      <c r="Y508" s="84"/>
      <c r="Z508" s="84"/>
      <c r="AA508" s="84"/>
      <c r="AB508" s="84"/>
      <c r="AC508" s="84"/>
      <c r="AD508" s="84"/>
      <c r="AE508" s="84"/>
      <c r="AF508" s="84"/>
      <c r="AG508" s="84"/>
      <c r="AH508" s="84"/>
      <c r="AI508" s="84"/>
      <c r="AJ508" s="84"/>
    </row>
    <row r="509" spans="1:36" ht="12.75" customHeight="1" x14ac:dyDescent="0.2">
      <c r="A509" s="84"/>
      <c r="B509" s="84"/>
      <c r="C509" s="84"/>
      <c r="D509" s="84"/>
      <c r="E509" s="84"/>
      <c r="F509" s="84"/>
      <c r="G509" s="84"/>
      <c r="H509" s="84"/>
      <c r="I509" s="84"/>
      <c r="J509" s="84"/>
      <c r="K509" s="84"/>
      <c r="L509" s="84"/>
      <c r="M509" s="84"/>
      <c r="N509" s="84"/>
      <c r="O509" s="163"/>
      <c r="Q509" s="84"/>
      <c r="R509" s="84"/>
      <c r="S509" s="84"/>
      <c r="T509" s="84"/>
      <c r="U509" s="84"/>
      <c r="V509" s="84"/>
      <c r="W509" s="84"/>
      <c r="X509" s="84"/>
      <c r="Y509" s="84"/>
      <c r="Z509" s="84"/>
      <c r="AA509" s="84"/>
      <c r="AB509" s="84"/>
      <c r="AC509" s="84"/>
      <c r="AD509" s="84"/>
      <c r="AE509" s="84"/>
      <c r="AF509" s="84"/>
      <c r="AG509" s="84"/>
      <c r="AH509" s="84"/>
      <c r="AI509" s="84"/>
      <c r="AJ509" s="84"/>
    </row>
    <row r="510" spans="1:36" ht="12.75" customHeight="1" x14ac:dyDescent="0.2">
      <c r="A510" s="84"/>
      <c r="B510" s="84"/>
      <c r="C510" s="84"/>
      <c r="D510" s="84"/>
      <c r="E510" s="84"/>
      <c r="F510" s="84"/>
      <c r="G510" s="84"/>
      <c r="H510" s="84"/>
      <c r="I510" s="84"/>
      <c r="J510" s="84"/>
      <c r="K510" s="84"/>
      <c r="L510" s="84"/>
      <c r="M510" s="84"/>
      <c r="N510" s="84"/>
      <c r="O510" s="163"/>
      <c r="Q510" s="84"/>
      <c r="R510" s="84"/>
      <c r="S510" s="84"/>
      <c r="T510" s="84"/>
      <c r="U510" s="84"/>
      <c r="V510" s="84"/>
      <c r="W510" s="84"/>
      <c r="X510" s="84"/>
      <c r="Y510" s="84"/>
      <c r="Z510" s="84"/>
      <c r="AA510" s="84"/>
      <c r="AB510" s="84"/>
      <c r="AC510" s="84"/>
      <c r="AD510" s="84"/>
      <c r="AE510" s="84"/>
      <c r="AF510" s="84"/>
      <c r="AG510" s="84"/>
      <c r="AH510" s="84"/>
      <c r="AI510" s="84"/>
      <c r="AJ510" s="84"/>
    </row>
    <row r="511" spans="1:36" ht="12.75" customHeight="1" x14ac:dyDescent="0.2">
      <c r="A511" s="84"/>
      <c r="B511" s="84"/>
      <c r="C511" s="84"/>
      <c r="D511" s="84"/>
      <c r="E511" s="84"/>
      <c r="F511" s="84"/>
      <c r="G511" s="84"/>
      <c r="H511" s="84"/>
      <c r="I511" s="84"/>
      <c r="J511" s="84"/>
      <c r="K511" s="84"/>
      <c r="L511" s="84"/>
      <c r="M511" s="84"/>
      <c r="N511" s="84"/>
      <c r="O511" s="163"/>
      <c r="Q511" s="84"/>
      <c r="R511" s="84"/>
      <c r="S511" s="84"/>
      <c r="T511" s="84"/>
      <c r="U511" s="84"/>
      <c r="V511" s="84"/>
      <c r="W511" s="84"/>
      <c r="X511" s="84"/>
      <c r="Y511" s="84"/>
      <c r="Z511" s="84"/>
      <c r="AA511" s="84"/>
      <c r="AB511" s="84"/>
      <c r="AC511" s="84"/>
      <c r="AD511" s="84"/>
      <c r="AE511" s="84"/>
      <c r="AF511" s="84"/>
      <c r="AG511" s="84"/>
      <c r="AH511" s="84"/>
      <c r="AI511" s="84"/>
      <c r="AJ511" s="84"/>
    </row>
    <row r="512" spans="1:36" ht="12.75" customHeight="1" x14ac:dyDescent="0.2">
      <c r="A512" s="84"/>
      <c r="B512" s="84"/>
      <c r="C512" s="84"/>
      <c r="D512" s="84"/>
      <c r="E512" s="84"/>
      <c r="F512" s="84"/>
      <c r="G512" s="84"/>
      <c r="H512" s="84"/>
      <c r="I512" s="84"/>
      <c r="J512" s="84"/>
      <c r="K512" s="84"/>
      <c r="L512" s="84"/>
      <c r="M512" s="84"/>
      <c r="N512" s="84"/>
      <c r="O512" s="163"/>
      <c r="Q512" s="84"/>
      <c r="R512" s="84"/>
      <c r="S512" s="84"/>
      <c r="T512" s="84"/>
      <c r="U512" s="84"/>
      <c r="V512" s="84"/>
      <c r="W512" s="84"/>
      <c r="X512" s="84"/>
      <c r="Y512" s="84"/>
      <c r="Z512" s="84"/>
      <c r="AA512" s="84"/>
      <c r="AB512" s="84"/>
      <c r="AC512" s="84"/>
      <c r="AD512" s="84"/>
      <c r="AE512" s="84"/>
      <c r="AF512" s="84"/>
      <c r="AG512" s="84"/>
      <c r="AH512" s="84"/>
      <c r="AI512" s="84"/>
      <c r="AJ512" s="84"/>
    </row>
    <row r="513" spans="1:36" ht="12.75" customHeight="1" x14ac:dyDescent="0.2">
      <c r="A513" s="84"/>
      <c r="B513" s="84"/>
      <c r="C513" s="84"/>
      <c r="D513" s="84"/>
      <c r="E513" s="84"/>
      <c r="F513" s="84"/>
      <c r="G513" s="84"/>
      <c r="H513" s="84"/>
      <c r="I513" s="84"/>
      <c r="J513" s="84"/>
      <c r="K513" s="84"/>
      <c r="L513" s="84"/>
      <c r="M513" s="84"/>
      <c r="N513" s="84"/>
      <c r="O513" s="163"/>
      <c r="Q513" s="84"/>
      <c r="R513" s="84"/>
      <c r="S513" s="84"/>
      <c r="T513" s="84"/>
      <c r="U513" s="84"/>
      <c r="V513" s="84"/>
      <c r="W513" s="84"/>
      <c r="X513" s="84"/>
      <c r="Y513" s="84"/>
      <c r="Z513" s="84"/>
      <c r="AA513" s="84"/>
      <c r="AB513" s="84"/>
      <c r="AC513" s="84"/>
      <c r="AD513" s="84"/>
      <c r="AE513" s="84"/>
      <c r="AF513" s="84"/>
      <c r="AG513" s="84"/>
      <c r="AH513" s="84"/>
      <c r="AI513" s="84"/>
      <c r="AJ513" s="84"/>
    </row>
    <row r="514" spans="1:36" ht="12.75" customHeight="1" x14ac:dyDescent="0.2">
      <c r="A514" s="84"/>
      <c r="B514" s="84"/>
      <c r="C514" s="84"/>
      <c r="D514" s="84"/>
      <c r="E514" s="84"/>
      <c r="F514" s="84"/>
      <c r="G514" s="84"/>
      <c r="H514" s="84"/>
      <c r="I514" s="84"/>
      <c r="J514" s="84"/>
      <c r="K514" s="84"/>
      <c r="L514" s="84"/>
      <c r="M514" s="84"/>
      <c r="N514" s="84"/>
      <c r="O514" s="163"/>
      <c r="Q514" s="84"/>
      <c r="R514" s="84"/>
      <c r="S514" s="84"/>
      <c r="T514" s="84"/>
      <c r="U514" s="84"/>
      <c r="V514" s="84"/>
      <c r="W514" s="84"/>
      <c r="X514" s="84"/>
      <c r="Y514" s="84"/>
      <c r="Z514" s="84"/>
      <c r="AA514" s="84"/>
      <c r="AB514" s="84"/>
      <c r="AC514" s="84"/>
      <c r="AD514" s="84"/>
      <c r="AE514" s="84"/>
      <c r="AF514" s="84"/>
      <c r="AG514" s="84"/>
      <c r="AH514" s="84"/>
      <c r="AI514" s="84"/>
      <c r="AJ514" s="84"/>
    </row>
    <row r="515" spans="1:36" ht="12.75" customHeight="1" x14ac:dyDescent="0.2">
      <c r="A515" s="84"/>
      <c r="B515" s="84"/>
      <c r="C515" s="84"/>
      <c r="D515" s="84"/>
      <c r="E515" s="84"/>
      <c r="F515" s="84"/>
      <c r="G515" s="84"/>
      <c r="H515" s="84"/>
      <c r="I515" s="84"/>
      <c r="J515" s="84"/>
      <c r="K515" s="84"/>
      <c r="L515" s="84"/>
      <c r="M515" s="84"/>
      <c r="N515" s="84"/>
      <c r="O515" s="163"/>
      <c r="Q515" s="84"/>
      <c r="R515" s="84"/>
      <c r="S515" s="84"/>
      <c r="T515" s="84"/>
      <c r="U515" s="84"/>
      <c r="V515" s="84"/>
      <c r="W515" s="84"/>
      <c r="X515" s="84"/>
      <c r="Y515" s="84"/>
      <c r="Z515" s="84"/>
      <c r="AA515" s="84"/>
      <c r="AB515" s="84"/>
      <c r="AC515" s="84"/>
      <c r="AD515" s="84"/>
      <c r="AE515" s="84"/>
      <c r="AF515" s="84"/>
      <c r="AG515" s="84"/>
      <c r="AH515" s="84"/>
      <c r="AI515" s="84"/>
      <c r="AJ515" s="84"/>
    </row>
    <row r="516" spans="1:36" ht="12.75" customHeight="1" x14ac:dyDescent="0.2">
      <c r="A516" s="84"/>
      <c r="B516" s="84"/>
      <c r="C516" s="84"/>
      <c r="D516" s="84"/>
      <c r="E516" s="84"/>
      <c r="F516" s="84"/>
      <c r="G516" s="84"/>
      <c r="H516" s="84"/>
      <c r="I516" s="84"/>
      <c r="J516" s="84"/>
      <c r="K516" s="84"/>
      <c r="L516" s="84"/>
      <c r="M516" s="84"/>
      <c r="N516" s="84"/>
      <c r="O516" s="163"/>
      <c r="Q516" s="84"/>
      <c r="R516" s="84"/>
      <c r="S516" s="84"/>
      <c r="T516" s="84"/>
      <c r="U516" s="84"/>
      <c r="V516" s="84"/>
      <c r="W516" s="84"/>
      <c r="X516" s="84"/>
      <c r="Y516" s="84"/>
      <c r="Z516" s="84"/>
      <c r="AA516" s="84"/>
      <c r="AB516" s="84"/>
      <c r="AC516" s="84"/>
      <c r="AD516" s="84"/>
      <c r="AE516" s="84"/>
      <c r="AF516" s="84"/>
      <c r="AG516" s="84"/>
      <c r="AH516" s="84"/>
      <c r="AI516" s="84"/>
      <c r="AJ516" s="84"/>
    </row>
    <row r="517" spans="1:36" ht="12.75" customHeight="1" x14ac:dyDescent="0.2">
      <c r="A517" s="84"/>
      <c r="B517" s="84"/>
      <c r="C517" s="84"/>
      <c r="D517" s="84"/>
      <c r="E517" s="84"/>
      <c r="F517" s="84"/>
      <c r="G517" s="84"/>
      <c r="H517" s="84"/>
      <c r="I517" s="84"/>
      <c r="J517" s="84"/>
      <c r="K517" s="84"/>
      <c r="L517" s="84"/>
      <c r="M517" s="84"/>
      <c r="N517" s="84"/>
      <c r="O517" s="163"/>
      <c r="Q517" s="84"/>
      <c r="R517" s="84"/>
      <c r="S517" s="84"/>
      <c r="T517" s="84"/>
      <c r="U517" s="84"/>
      <c r="V517" s="84"/>
      <c r="W517" s="84"/>
      <c r="X517" s="84"/>
      <c r="Y517" s="84"/>
      <c r="Z517" s="84"/>
      <c r="AA517" s="84"/>
      <c r="AB517" s="84"/>
      <c r="AC517" s="84"/>
      <c r="AD517" s="84"/>
      <c r="AE517" s="84"/>
      <c r="AF517" s="84"/>
      <c r="AG517" s="84"/>
      <c r="AH517" s="84"/>
      <c r="AI517" s="84"/>
      <c r="AJ517" s="84"/>
    </row>
    <row r="518" spans="1:36" ht="12.75" customHeight="1" x14ac:dyDescent="0.2">
      <c r="A518" s="84"/>
      <c r="B518" s="84"/>
      <c r="C518" s="84"/>
      <c r="D518" s="84"/>
      <c r="E518" s="84"/>
      <c r="F518" s="84"/>
      <c r="G518" s="84"/>
      <c r="H518" s="84"/>
      <c r="I518" s="84"/>
      <c r="J518" s="84"/>
      <c r="K518" s="84"/>
      <c r="L518" s="84"/>
      <c r="M518" s="84"/>
      <c r="N518" s="84"/>
      <c r="O518" s="163"/>
      <c r="Q518" s="84"/>
      <c r="R518" s="84"/>
      <c r="S518" s="84"/>
      <c r="T518" s="84"/>
      <c r="U518" s="84"/>
      <c r="V518" s="84"/>
      <c r="W518" s="84"/>
      <c r="X518" s="84"/>
      <c r="Y518" s="84"/>
      <c r="Z518" s="84"/>
      <c r="AA518" s="84"/>
      <c r="AB518" s="84"/>
      <c r="AC518" s="84"/>
      <c r="AD518" s="84"/>
      <c r="AE518" s="84"/>
      <c r="AF518" s="84"/>
      <c r="AG518" s="84"/>
      <c r="AH518" s="84"/>
      <c r="AI518" s="84"/>
      <c r="AJ518" s="84"/>
    </row>
    <row r="519" spans="1:36" ht="12.75" customHeight="1" x14ac:dyDescent="0.2">
      <c r="A519" s="84"/>
      <c r="B519" s="84"/>
      <c r="C519" s="84"/>
      <c r="D519" s="84"/>
      <c r="E519" s="84"/>
      <c r="F519" s="84"/>
      <c r="G519" s="84"/>
      <c r="H519" s="84"/>
      <c r="I519" s="84"/>
      <c r="J519" s="84"/>
      <c r="K519" s="84"/>
      <c r="L519" s="84"/>
      <c r="M519" s="84"/>
      <c r="N519" s="84"/>
      <c r="O519" s="163"/>
      <c r="Q519" s="84"/>
      <c r="R519" s="84"/>
      <c r="S519" s="84"/>
      <c r="T519" s="84"/>
      <c r="U519" s="84"/>
      <c r="V519" s="84"/>
      <c r="W519" s="84"/>
      <c r="X519" s="84"/>
      <c r="Y519" s="84"/>
      <c r="Z519" s="84"/>
      <c r="AA519" s="84"/>
      <c r="AB519" s="84"/>
      <c r="AC519" s="84"/>
      <c r="AD519" s="84"/>
      <c r="AE519" s="84"/>
      <c r="AF519" s="84"/>
      <c r="AG519" s="84"/>
      <c r="AH519" s="84"/>
      <c r="AI519" s="84"/>
      <c r="AJ519" s="84"/>
    </row>
    <row r="520" spans="1:36" ht="12.75" customHeight="1" x14ac:dyDescent="0.2">
      <c r="A520" s="84"/>
      <c r="B520" s="84"/>
      <c r="C520" s="84"/>
      <c r="D520" s="84"/>
      <c r="E520" s="84"/>
      <c r="F520" s="84"/>
      <c r="G520" s="84"/>
      <c r="H520" s="84"/>
      <c r="I520" s="84"/>
      <c r="J520" s="84"/>
      <c r="K520" s="84"/>
      <c r="L520" s="84"/>
      <c r="M520" s="84"/>
      <c r="N520" s="84"/>
      <c r="O520" s="163"/>
      <c r="Q520" s="84"/>
      <c r="R520" s="84"/>
      <c r="S520" s="84"/>
      <c r="T520" s="84"/>
      <c r="U520" s="84"/>
      <c r="V520" s="84"/>
      <c r="W520" s="84"/>
      <c r="X520" s="84"/>
      <c r="Y520" s="84"/>
      <c r="Z520" s="84"/>
      <c r="AA520" s="84"/>
      <c r="AB520" s="84"/>
      <c r="AC520" s="84"/>
      <c r="AD520" s="84"/>
      <c r="AE520" s="84"/>
      <c r="AF520" s="84"/>
      <c r="AG520" s="84"/>
      <c r="AH520" s="84"/>
      <c r="AI520" s="84"/>
      <c r="AJ520" s="84"/>
    </row>
    <row r="521" spans="1:36" ht="12.75" customHeight="1" x14ac:dyDescent="0.2">
      <c r="A521" s="84"/>
      <c r="B521" s="84"/>
      <c r="C521" s="84"/>
      <c r="D521" s="84"/>
      <c r="E521" s="84"/>
      <c r="F521" s="84"/>
      <c r="G521" s="84"/>
      <c r="H521" s="84"/>
      <c r="I521" s="84"/>
      <c r="J521" s="84"/>
      <c r="K521" s="84"/>
      <c r="L521" s="84"/>
      <c r="M521" s="84"/>
      <c r="N521" s="84"/>
      <c r="O521" s="163"/>
      <c r="Q521" s="84"/>
      <c r="R521" s="84"/>
      <c r="S521" s="84"/>
      <c r="T521" s="84"/>
      <c r="U521" s="84"/>
      <c r="V521" s="84"/>
      <c r="W521" s="84"/>
      <c r="X521" s="84"/>
      <c r="Y521" s="84"/>
      <c r="Z521" s="84"/>
      <c r="AA521" s="84"/>
      <c r="AB521" s="84"/>
      <c r="AC521" s="84"/>
      <c r="AD521" s="84"/>
      <c r="AE521" s="84"/>
      <c r="AF521" s="84"/>
      <c r="AG521" s="84"/>
      <c r="AH521" s="84"/>
      <c r="AI521" s="84"/>
      <c r="AJ521" s="84"/>
    </row>
    <row r="522" spans="1:36" ht="12.75" customHeight="1" x14ac:dyDescent="0.2">
      <c r="A522" s="84"/>
      <c r="B522" s="84"/>
      <c r="C522" s="84"/>
      <c r="D522" s="84"/>
      <c r="E522" s="84"/>
      <c r="F522" s="84"/>
      <c r="G522" s="84"/>
      <c r="H522" s="84"/>
      <c r="I522" s="84"/>
      <c r="J522" s="84"/>
      <c r="K522" s="84"/>
      <c r="L522" s="84"/>
      <c r="M522" s="84"/>
      <c r="N522" s="84"/>
      <c r="O522" s="163"/>
      <c r="Q522" s="84"/>
      <c r="R522" s="84"/>
      <c r="S522" s="84"/>
      <c r="T522" s="84"/>
      <c r="U522" s="84"/>
      <c r="V522" s="84"/>
      <c r="W522" s="84"/>
      <c r="X522" s="84"/>
      <c r="Y522" s="84"/>
      <c r="Z522" s="84"/>
      <c r="AA522" s="84"/>
      <c r="AB522" s="84"/>
      <c r="AC522" s="84"/>
      <c r="AD522" s="84"/>
      <c r="AE522" s="84"/>
      <c r="AF522" s="84"/>
      <c r="AG522" s="84"/>
      <c r="AH522" s="84"/>
      <c r="AI522" s="84"/>
      <c r="AJ522" s="84"/>
    </row>
    <row r="523" spans="1:36" ht="12.75" customHeight="1" x14ac:dyDescent="0.2">
      <c r="A523" s="84"/>
      <c r="B523" s="84"/>
      <c r="C523" s="84"/>
      <c r="D523" s="84"/>
      <c r="E523" s="84"/>
      <c r="F523" s="84"/>
      <c r="G523" s="84"/>
      <c r="H523" s="84"/>
      <c r="I523" s="84"/>
      <c r="J523" s="84"/>
      <c r="K523" s="84"/>
      <c r="L523" s="84"/>
      <c r="M523" s="84"/>
      <c r="N523" s="84"/>
      <c r="O523" s="163"/>
      <c r="Q523" s="84"/>
      <c r="R523" s="84"/>
      <c r="S523" s="84"/>
      <c r="T523" s="84"/>
      <c r="U523" s="84"/>
      <c r="V523" s="84"/>
      <c r="W523" s="84"/>
      <c r="X523" s="84"/>
      <c r="Y523" s="84"/>
      <c r="Z523" s="84"/>
      <c r="AA523" s="84"/>
      <c r="AB523" s="84"/>
      <c r="AC523" s="84"/>
      <c r="AD523" s="84"/>
      <c r="AE523" s="84"/>
      <c r="AF523" s="84"/>
      <c r="AG523" s="84"/>
      <c r="AH523" s="84"/>
      <c r="AI523" s="84"/>
      <c r="AJ523" s="84"/>
    </row>
    <row r="524" spans="1:36" ht="12.75" customHeight="1" x14ac:dyDescent="0.2">
      <c r="A524" s="84"/>
      <c r="B524" s="84"/>
      <c r="C524" s="84"/>
      <c r="D524" s="84"/>
      <c r="E524" s="84"/>
      <c r="F524" s="84"/>
      <c r="G524" s="84"/>
      <c r="H524" s="84"/>
      <c r="I524" s="84"/>
      <c r="J524" s="84"/>
      <c r="K524" s="84"/>
      <c r="L524" s="84"/>
      <c r="M524" s="84"/>
      <c r="N524" s="84"/>
      <c r="O524" s="163"/>
      <c r="Q524" s="84"/>
      <c r="R524" s="84"/>
      <c r="S524" s="84"/>
      <c r="T524" s="84"/>
      <c r="U524" s="84"/>
      <c r="V524" s="84"/>
      <c r="W524" s="84"/>
      <c r="X524" s="84"/>
      <c r="Y524" s="84"/>
      <c r="Z524" s="84"/>
      <c r="AA524" s="84"/>
      <c r="AB524" s="84"/>
      <c r="AC524" s="84"/>
      <c r="AD524" s="84"/>
      <c r="AE524" s="84"/>
      <c r="AF524" s="84"/>
      <c r="AG524" s="84"/>
      <c r="AH524" s="84"/>
      <c r="AI524" s="84"/>
      <c r="AJ524" s="84"/>
    </row>
    <row r="525" spans="1:36" ht="12.75" customHeight="1" x14ac:dyDescent="0.2">
      <c r="A525" s="84"/>
      <c r="B525" s="84"/>
      <c r="C525" s="84"/>
      <c r="D525" s="84"/>
      <c r="E525" s="84"/>
      <c r="F525" s="84"/>
      <c r="G525" s="84"/>
      <c r="H525" s="84"/>
      <c r="I525" s="84"/>
      <c r="J525" s="84"/>
      <c r="K525" s="84"/>
      <c r="L525" s="84"/>
      <c r="M525" s="84"/>
      <c r="N525" s="84"/>
      <c r="O525" s="163"/>
      <c r="Q525" s="84"/>
      <c r="R525" s="84"/>
      <c r="S525" s="84"/>
      <c r="T525" s="84"/>
      <c r="U525" s="84"/>
      <c r="V525" s="84"/>
      <c r="W525" s="84"/>
      <c r="X525" s="84"/>
      <c r="Y525" s="84"/>
      <c r="Z525" s="84"/>
      <c r="AA525" s="84"/>
      <c r="AB525" s="84"/>
      <c r="AC525" s="84"/>
      <c r="AD525" s="84"/>
      <c r="AE525" s="84"/>
      <c r="AF525" s="84"/>
      <c r="AG525" s="84"/>
      <c r="AH525" s="84"/>
      <c r="AI525" s="84"/>
      <c r="AJ525" s="84"/>
    </row>
    <row r="526" spans="1:36" ht="12.75" customHeight="1" x14ac:dyDescent="0.2">
      <c r="A526" s="84"/>
      <c r="B526" s="84"/>
      <c r="C526" s="84"/>
      <c r="D526" s="84"/>
      <c r="E526" s="84"/>
      <c r="F526" s="84"/>
      <c r="G526" s="84"/>
      <c r="H526" s="84"/>
      <c r="I526" s="84"/>
      <c r="J526" s="84"/>
      <c r="K526" s="84"/>
      <c r="L526" s="84"/>
      <c r="M526" s="84"/>
      <c r="N526" s="84"/>
      <c r="O526" s="163"/>
      <c r="Q526" s="84"/>
      <c r="R526" s="84"/>
      <c r="S526" s="84"/>
      <c r="T526" s="84"/>
      <c r="U526" s="84"/>
      <c r="V526" s="84"/>
      <c r="W526" s="84"/>
      <c r="X526" s="84"/>
      <c r="Y526" s="84"/>
      <c r="Z526" s="84"/>
      <c r="AA526" s="84"/>
      <c r="AB526" s="84"/>
      <c r="AC526" s="84"/>
      <c r="AD526" s="84"/>
      <c r="AE526" s="84"/>
      <c r="AF526" s="84"/>
      <c r="AG526" s="84"/>
      <c r="AH526" s="84"/>
      <c r="AI526" s="84"/>
      <c r="AJ526" s="84"/>
    </row>
    <row r="527" spans="1:36" ht="12.75" customHeight="1" x14ac:dyDescent="0.2">
      <c r="A527" s="84"/>
      <c r="B527" s="84"/>
      <c r="C527" s="84"/>
      <c r="D527" s="84"/>
      <c r="E527" s="84"/>
      <c r="F527" s="84"/>
      <c r="G527" s="84"/>
      <c r="H527" s="84"/>
      <c r="I527" s="84"/>
      <c r="J527" s="84"/>
      <c r="K527" s="84"/>
      <c r="L527" s="84"/>
      <c r="M527" s="84"/>
      <c r="N527" s="84"/>
      <c r="O527" s="163"/>
      <c r="Q527" s="84"/>
      <c r="R527" s="84"/>
      <c r="S527" s="84"/>
      <c r="T527" s="84"/>
      <c r="U527" s="84"/>
      <c r="V527" s="84"/>
      <c r="W527" s="84"/>
      <c r="X527" s="84"/>
      <c r="Y527" s="84"/>
      <c r="Z527" s="84"/>
      <c r="AA527" s="84"/>
      <c r="AB527" s="84"/>
      <c r="AC527" s="84"/>
      <c r="AD527" s="84"/>
      <c r="AE527" s="84"/>
      <c r="AF527" s="84"/>
      <c r="AG527" s="84"/>
      <c r="AH527" s="84"/>
      <c r="AI527" s="84"/>
      <c r="AJ527" s="84"/>
    </row>
    <row r="528" spans="1:36" ht="12.75" customHeight="1" x14ac:dyDescent="0.2">
      <c r="A528" s="84"/>
      <c r="B528" s="84"/>
      <c r="C528" s="84"/>
      <c r="D528" s="84"/>
      <c r="E528" s="84"/>
      <c r="F528" s="84"/>
      <c r="G528" s="84"/>
      <c r="H528" s="84"/>
      <c r="I528" s="84"/>
      <c r="J528" s="84"/>
      <c r="K528" s="84"/>
      <c r="L528" s="84"/>
      <c r="M528" s="84"/>
      <c r="N528" s="84"/>
      <c r="O528" s="163"/>
      <c r="Q528" s="84"/>
      <c r="R528" s="84"/>
      <c r="S528" s="84"/>
      <c r="T528" s="84"/>
      <c r="U528" s="84"/>
      <c r="V528" s="84"/>
      <c r="W528" s="84"/>
      <c r="X528" s="84"/>
      <c r="Y528" s="84"/>
      <c r="Z528" s="84"/>
      <c r="AA528" s="84"/>
      <c r="AB528" s="84"/>
      <c r="AC528" s="84"/>
      <c r="AD528" s="84"/>
      <c r="AE528" s="84"/>
      <c r="AF528" s="84"/>
      <c r="AG528" s="84"/>
      <c r="AH528" s="84"/>
      <c r="AI528" s="84"/>
      <c r="AJ528" s="84"/>
    </row>
    <row r="529" spans="1:36" ht="12.75" customHeight="1" x14ac:dyDescent="0.2">
      <c r="A529" s="84"/>
      <c r="B529" s="84"/>
      <c r="C529" s="84"/>
      <c r="D529" s="84"/>
      <c r="E529" s="84"/>
      <c r="F529" s="84"/>
      <c r="G529" s="84"/>
      <c r="H529" s="84"/>
      <c r="I529" s="84"/>
      <c r="J529" s="84"/>
      <c r="K529" s="84"/>
      <c r="L529" s="84"/>
      <c r="M529" s="84"/>
      <c r="N529" s="84"/>
      <c r="O529" s="163"/>
      <c r="Q529" s="84"/>
      <c r="R529" s="84"/>
      <c r="S529" s="84"/>
      <c r="T529" s="84"/>
      <c r="U529" s="84"/>
      <c r="V529" s="84"/>
      <c r="W529" s="84"/>
      <c r="X529" s="84"/>
      <c r="Y529" s="84"/>
      <c r="Z529" s="84"/>
      <c r="AA529" s="84"/>
      <c r="AB529" s="84"/>
      <c r="AC529" s="84"/>
      <c r="AD529" s="84"/>
      <c r="AE529" s="84"/>
      <c r="AF529" s="84"/>
      <c r="AG529" s="84"/>
      <c r="AH529" s="84"/>
      <c r="AI529" s="84"/>
      <c r="AJ529" s="84"/>
    </row>
    <row r="530" spans="1:36" ht="12.75" customHeight="1" x14ac:dyDescent="0.2">
      <c r="A530" s="84"/>
      <c r="B530" s="84"/>
      <c r="C530" s="84"/>
      <c r="D530" s="84"/>
      <c r="E530" s="84"/>
      <c r="F530" s="84"/>
      <c r="G530" s="84"/>
      <c r="H530" s="84"/>
      <c r="I530" s="84"/>
      <c r="J530" s="84"/>
      <c r="K530" s="84"/>
      <c r="L530" s="84"/>
      <c r="M530" s="84"/>
      <c r="N530" s="84"/>
      <c r="O530" s="163"/>
      <c r="Q530" s="84"/>
      <c r="R530" s="84"/>
      <c r="S530" s="84"/>
      <c r="T530" s="84"/>
      <c r="U530" s="84"/>
      <c r="V530" s="84"/>
      <c r="W530" s="84"/>
      <c r="X530" s="84"/>
      <c r="Y530" s="84"/>
      <c r="Z530" s="84"/>
      <c r="AA530" s="84"/>
      <c r="AB530" s="84"/>
      <c r="AC530" s="84"/>
      <c r="AD530" s="84"/>
      <c r="AE530" s="84"/>
      <c r="AF530" s="84"/>
      <c r="AG530" s="84"/>
      <c r="AH530" s="84"/>
      <c r="AI530" s="84"/>
      <c r="AJ530" s="84"/>
    </row>
    <row r="531" spans="1:36" ht="12.75" customHeight="1" x14ac:dyDescent="0.2">
      <c r="A531" s="84"/>
      <c r="B531" s="84"/>
      <c r="C531" s="84"/>
      <c r="D531" s="84"/>
      <c r="E531" s="84"/>
      <c r="F531" s="84"/>
      <c r="G531" s="84"/>
      <c r="H531" s="84"/>
      <c r="I531" s="84"/>
      <c r="J531" s="84"/>
      <c r="K531" s="84"/>
      <c r="L531" s="84"/>
      <c r="M531" s="84"/>
      <c r="N531" s="84"/>
      <c r="O531" s="163"/>
      <c r="Q531" s="84"/>
      <c r="R531" s="84"/>
      <c r="S531" s="84"/>
      <c r="T531" s="84"/>
      <c r="U531" s="84"/>
      <c r="V531" s="84"/>
      <c r="W531" s="84"/>
      <c r="X531" s="84"/>
      <c r="Y531" s="84"/>
      <c r="Z531" s="84"/>
      <c r="AA531" s="84"/>
      <c r="AB531" s="84"/>
      <c r="AC531" s="84"/>
      <c r="AD531" s="84"/>
      <c r="AE531" s="84"/>
      <c r="AF531" s="84"/>
      <c r="AG531" s="84"/>
      <c r="AH531" s="84"/>
      <c r="AI531" s="84"/>
      <c r="AJ531" s="84"/>
    </row>
    <row r="532" spans="1:36" ht="12.75" customHeight="1" x14ac:dyDescent="0.2">
      <c r="A532" s="84"/>
      <c r="B532" s="84"/>
      <c r="C532" s="84"/>
      <c r="D532" s="84"/>
      <c r="E532" s="84"/>
      <c r="F532" s="84"/>
      <c r="G532" s="84"/>
      <c r="H532" s="84"/>
      <c r="I532" s="84"/>
      <c r="J532" s="84"/>
      <c r="K532" s="84"/>
      <c r="L532" s="84"/>
      <c r="M532" s="84"/>
      <c r="N532" s="84"/>
      <c r="O532" s="163"/>
      <c r="Q532" s="84"/>
      <c r="R532" s="84"/>
      <c r="S532" s="84"/>
      <c r="T532" s="84"/>
      <c r="U532" s="84"/>
      <c r="V532" s="84"/>
      <c r="W532" s="84"/>
      <c r="X532" s="84"/>
      <c r="Y532" s="84"/>
      <c r="Z532" s="84"/>
      <c r="AA532" s="84"/>
      <c r="AB532" s="84"/>
      <c r="AC532" s="84"/>
      <c r="AD532" s="84"/>
      <c r="AE532" s="84"/>
      <c r="AF532" s="84"/>
      <c r="AG532" s="84"/>
      <c r="AH532" s="84"/>
      <c r="AI532" s="84"/>
      <c r="AJ532" s="84"/>
    </row>
    <row r="533" spans="1:36" ht="12.75" customHeight="1" x14ac:dyDescent="0.2">
      <c r="A533" s="84"/>
      <c r="B533" s="84"/>
      <c r="C533" s="84"/>
      <c r="D533" s="84"/>
      <c r="E533" s="84"/>
      <c r="F533" s="84"/>
      <c r="G533" s="84"/>
      <c r="H533" s="84"/>
      <c r="I533" s="84"/>
      <c r="J533" s="84"/>
      <c r="K533" s="84"/>
      <c r="L533" s="84"/>
      <c r="M533" s="84"/>
      <c r="N533" s="84"/>
      <c r="O533" s="163"/>
      <c r="Q533" s="84"/>
      <c r="R533" s="84"/>
      <c r="S533" s="84"/>
      <c r="T533" s="84"/>
      <c r="U533" s="84"/>
      <c r="V533" s="84"/>
      <c r="W533" s="84"/>
      <c r="X533" s="84"/>
      <c r="Y533" s="84"/>
      <c r="Z533" s="84"/>
      <c r="AA533" s="84"/>
      <c r="AB533" s="84"/>
      <c r="AC533" s="84"/>
      <c r="AD533" s="84"/>
      <c r="AE533" s="84"/>
      <c r="AF533" s="84"/>
      <c r="AG533" s="84"/>
      <c r="AH533" s="84"/>
      <c r="AI533" s="84"/>
      <c r="AJ533" s="84"/>
    </row>
    <row r="534" spans="1:36" ht="12.75" customHeight="1" x14ac:dyDescent="0.2">
      <c r="A534" s="84"/>
      <c r="B534" s="84"/>
      <c r="C534" s="84"/>
      <c r="D534" s="84"/>
      <c r="E534" s="84"/>
      <c r="F534" s="84"/>
      <c r="G534" s="84"/>
      <c r="H534" s="84"/>
      <c r="I534" s="84"/>
      <c r="J534" s="84"/>
      <c r="K534" s="84"/>
      <c r="L534" s="84"/>
      <c r="M534" s="84"/>
      <c r="N534" s="84"/>
      <c r="O534" s="163"/>
      <c r="Q534" s="84"/>
      <c r="R534" s="84"/>
      <c r="S534" s="84"/>
      <c r="T534" s="84"/>
      <c r="U534" s="84"/>
      <c r="V534" s="84"/>
      <c r="W534" s="84"/>
      <c r="X534" s="84"/>
      <c r="Y534" s="84"/>
      <c r="Z534" s="84"/>
      <c r="AA534" s="84"/>
      <c r="AB534" s="84"/>
      <c r="AC534" s="84"/>
      <c r="AD534" s="84"/>
      <c r="AE534" s="84"/>
      <c r="AF534" s="84"/>
      <c r="AG534" s="84"/>
      <c r="AH534" s="84"/>
      <c r="AI534" s="84"/>
      <c r="AJ534" s="84"/>
    </row>
    <row r="535" spans="1:36" ht="12.75" customHeight="1" x14ac:dyDescent="0.2">
      <c r="A535" s="84"/>
      <c r="B535" s="84"/>
      <c r="C535" s="84"/>
      <c r="D535" s="84"/>
      <c r="E535" s="84"/>
      <c r="F535" s="84"/>
      <c r="G535" s="84"/>
      <c r="H535" s="84"/>
      <c r="I535" s="84"/>
      <c r="J535" s="84"/>
      <c r="K535" s="84"/>
      <c r="L535" s="84"/>
      <c r="M535" s="84"/>
      <c r="N535" s="84"/>
      <c r="O535" s="163"/>
      <c r="Q535" s="84"/>
      <c r="R535" s="84"/>
      <c r="S535" s="84"/>
      <c r="T535" s="84"/>
      <c r="U535" s="84"/>
      <c r="V535" s="84"/>
      <c r="W535" s="84"/>
      <c r="X535" s="84"/>
      <c r="Y535" s="84"/>
      <c r="Z535" s="84"/>
      <c r="AA535" s="84"/>
      <c r="AB535" s="84"/>
      <c r="AC535" s="84"/>
      <c r="AD535" s="84"/>
      <c r="AE535" s="84"/>
      <c r="AF535" s="84"/>
      <c r="AG535" s="84"/>
      <c r="AH535" s="84"/>
      <c r="AI535" s="84"/>
      <c r="AJ535" s="84"/>
    </row>
    <row r="536" spans="1:36" ht="12.75" customHeight="1" x14ac:dyDescent="0.2">
      <c r="A536" s="84"/>
      <c r="B536" s="84"/>
      <c r="C536" s="84"/>
      <c r="D536" s="84"/>
      <c r="E536" s="84"/>
      <c r="F536" s="84"/>
      <c r="G536" s="84"/>
      <c r="H536" s="84"/>
      <c r="I536" s="84"/>
      <c r="J536" s="84"/>
      <c r="K536" s="84"/>
      <c r="L536" s="84"/>
      <c r="M536" s="84"/>
      <c r="N536" s="84"/>
      <c r="O536" s="163"/>
      <c r="Q536" s="84"/>
      <c r="R536" s="84"/>
      <c r="S536" s="84"/>
      <c r="T536" s="84"/>
      <c r="U536" s="84"/>
      <c r="V536" s="84"/>
      <c r="W536" s="84"/>
      <c r="X536" s="84"/>
      <c r="Y536" s="84"/>
      <c r="Z536" s="84"/>
      <c r="AA536" s="84"/>
      <c r="AB536" s="84"/>
      <c r="AC536" s="84"/>
      <c r="AD536" s="84"/>
      <c r="AE536" s="84"/>
      <c r="AF536" s="84"/>
      <c r="AG536" s="84"/>
      <c r="AH536" s="84"/>
      <c r="AI536" s="84"/>
      <c r="AJ536" s="84"/>
    </row>
    <row r="537" spans="1:36" ht="12.75" customHeight="1" x14ac:dyDescent="0.2">
      <c r="A537" s="84"/>
      <c r="B537" s="84"/>
      <c r="C537" s="84"/>
      <c r="D537" s="84"/>
      <c r="E537" s="84"/>
      <c r="F537" s="84"/>
      <c r="G537" s="84"/>
      <c r="H537" s="84"/>
      <c r="I537" s="84"/>
      <c r="J537" s="84"/>
      <c r="K537" s="84"/>
      <c r="L537" s="84"/>
      <c r="M537" s="84"/>
      <c r="N537" s="84"/>
      <c r="O537" s="163"/>
      <c r="Q537" s="84"/>
      <c r="R537" s="84"/>
      <c r="S537" s="84"/>
      <c r="T537" s="84"/>
      <c r="U537" s="84"/>
      <c r="V537" s="84"/>
      <c r="W537" s="84"/>
      <c r="X537" s="84"/>
      <c r="Y537" s="84"/>
      <c r="Z537" s="84"/>
      <c r="AA537" s="84"/>
      <c r="AB537" s="84"/>
      <c r="AC537" s="84"/>
      <c r="AD537" s="84"/>
      <c r="AE537" s="84"/>
      <c r="AF537" s="84"/>
      <c r="AG537" s="84"/>
      <c r="AH537" s="84"/>
      <c r="AI537" s="84"/>
      <c r="AJ537" s="84"/>
    </row>
    <row r="538" spans="1:36" ht="12.75" customHeight="1" x14ac:dyDescent="0.2">
      <c r="A538" s="84"/>
      <c r="B538" s="84"/>
      <c r="C538" s="84"/>
      <c r="D538" s="84"/>
      <c r="E538" s="84"/>
      <c r="F538" s="84"/>
      <c r="G538" s="84"/>
      <c r="H538" s="84"/>
      <c r="I538" s="84"/>
      <c r="J538" s="84"/>
      <c r="K538" s="84"/>
      <c r="L538" s="84"/>
      <c r="M538" s="84"/>
      <c r="N538" s="84"/>
      <c r="O538" s="163"/>
      <c r="Q538" s="84"/>
      <c r="R538" s="84"/>
      <c r="S538" s="84"/>
      <c r="T538" s="84"/>
      <c r="U538" s="84"/>
      <c r="V538" s="84"/>
      <c r="W538" s="84"/>
      <c r="X538" s="84"/>
      <c r="Y538" s="84"/>
      <c r="Z538" s="84"/>
      <c r="AA538" s="84"/>
      <c r="AB538" s="84"/>
      <c r="AC538" s="84"/>
      <c r="AD538" s="84"/>
      <c r="AE538" s="84"/>
      <c r="AF538" s="84"/>
      <c r="AG538" s="84"/>
      <c r="AH538" s="84"/>
      <c r="AI538" s="84"/>
      <c r="AJ538" s="84"/>
    </row>
    <row r="539" spans="1:36" ht="12.75" customHeight="1" x14ac:dyDescent="0.2">
      <c r="A539" s="84"/>
      <c r="B539" s="84"/>
      <c r="C539" s="84"/>
      <c r="D539" s="84"/>
      <c r="E539" s="84"/>
      <c r="F539" s="84"/>
      <c r="G539" s="84"/>
      <c r="H539" s="84"/>
      <c r="I539" s="84"/>
      <c r="J539" s="84"/>
      <c r="K539" s="84"/>
      <c r="L539" s="84"/>
      <c r="M539" s="84"/>
      <c r="N539" s="84"/>
      <c r="O539" s="163"/>
      <c r="Q539" s="84"/>
      <c r="R539" s="84"/>
      <c r="S539" s="84"/>
      <c r="T539" s="84"/>
      <c r="U539" s="84"/>
      <c r="V539" s="84"/>
      <c r="W539" s="84"/>
      <c r="X539" s="84"/>
      <c r="Y539" s="84"/>
      <c r="Z539" s="84"/>
      <c r="AA539" s="84"/>
      <c r="AB539" s="84"/>
      <c r="AC539" s="84"/>
      <c r="AD539" s="84"/>
      <c r="AE539" s="84"/>
      <c r="AF539" s="84"/>
      <c r="AG539" s="84"/>
      <c r="AH539" s="84"/>
      <c r="AI539" s="84"/>
      <c r="AJ539" s="84"/>
    </row>
    <row r="540" spans="1:36" ht="12.75" customHeight="1" x14ac:dyDescent="0.2">
      <c r="A540" s="84"/>
      <c r="B540" s="84"/>
      <c r="C540" s="84"/>
      <c r="D540" s="84"/>
      <c r="E540" s="84"/>
      <c r="F540" s="84"/>
      <c r="G540" s="84"/>
      <c r="H540" s="84"/>
      <c r="I540" s="84"/>
      <c r="J540" s="84"/>
      <c r="K540" s="84"/>
      <c r="L540" s="84"/>
      <c r="M540" s="84"/>
      <c r="N540" s="84"/>
      <c r="O540" s="163"/>
      <c r="Q540" s="84"/>
      <c r="R540" s="84"/>
      <c r="S540" s="84"/>
      <c r="T540" s="84"/>
      <c r="U540" s="84"/>
      <c r="V540" s="84"/>
      <c r="W540" s="84"/>
      <c r="X540" s="84"/>
      <c r="Y540" s="84"/>
      <c r="Z540" s="84"/>
      <c r="AA540" s="84"/>
      <c r="AB540" s="84"/>
      <c r="AC540" s="84"/>
      <c r="AD540" s="84"/>
      <c r="AE540" s="84"/>
      <c r="AF540" s="84"/>
      <c r="AG540" s="84"/>
      <c r="AH540" s="84"/>
      <c r="AI540" s="84"/>
      <c r="AJ540" s="84"/>
    </row>
    <row r="541" spans="1:36" ht="12.75" customHeight="1" x14ac:dyDescent="0.2">
      <c r="A541" s="84"/>
      <c r="B541" s="84"/>
      <c r="C541" s="84"/>
      <c r="D541" s="84"/>
      <c r="E541" s="84"/>
      <c r="F541" s="84"/>
      <c r="G541" s="84"/>
      <c r="H541" s="84"/>
      <c r="I541" s="84"/>
      <c r="J541" s="84"/>
      <c r="K541" s="84"/>
      <c r="L541" s="84"/>
      <c r="M541" s="84"/>
      <c r="N541" s="84"/>
      <c r="O541" s="163"/>
      <c r="Q541" s="84"/>
      <c r="R541" s="84"/>
      <c r="S541" s="84"/>
      <c r="T541" s="84"/>
      <c r="U541" s="84"/>
      <c r="V541" s="84"/>
      <c r="W541" s="84"/>
      <c r="X541" s="84"/>
      <c r="Y541" s="84"/>
      <c r="Z541" s="84"/>
      <c r="AA541" s="84"/>
      <c r="AB541" s="84"/>
      <c r="AC541" s="84"/>
      <c r="AD541" s="84"/>
      <c r="AE541" s="84"/>
      <c r="AF541" s="84"/>
      <c r="AG541" s="84"/>
      <c r="AH541" s="84"/>
      <c r="AI541" s="84"/>
      <c r="AJ541" s="84"/>
    </row>
    <row r="542" spans="1:36" ht="12.75" customHeight="1" x14ac:dyDescent="0.2">
      <c r="A542" s="84"/>
      <c r="B542" s="84"/>
      <c r="C542" s="84"/>
      <c r="D542" s="84"/>
      <c r="E542" s="84"/>
      <c r="F542" s="84"/>
      <c r="G542" s="84"/>
      <c r="H542" s="84"/>
      <c r="I542" s="84"/>
      <c r="J542" s="84"/>
      <c r="K542" s="84"/>
      <c r="L542" s="84"/>
      <c r="M542" s="84"/>
      <c r="N542" s="84"/>
      <c r="O542" s="163"/>
      <c r="Q542" s="84"/>
      <c r="R542" s="84"/>
      <c r="S542" s="84"/>
      <c r="T542" s="84"/>
      <c r="U542" s="84"/>
      <c r="V542" s="84"/>
      <c r="W542" s="84"/>
      <c r="X542" s="84"/>
      <c r="Y542" s="84"/>
      <c r="Z542" s="84"/>
      <c r="AA542" s="84"/>
      <c r="AB542" s="84"/>
      <c r="AC542" s="84"/>
      <c r="AD542" s="84"/>
      <c r="AE542" s="84"/>
      <c r="AF542" s="84"/>
      <c r="AG542" s="84"/>
      <c r="AH542" s="84"/>
      <c r="AI542" s="84"/>
      <c r="AJ542" s="84"/>
    </row>
    <row r="543" spans="1:36" ht="12.75" customHeight="1" x14ac:dyDescent="0.2">
      <c r="A543" s="84"/>
      <c r="B543" s="84"/>
      <c r="C543" s="84"/>
      <c r="D543" s="84"/>
      <c r="E543" s="84"/>
      <c r="F543" s="84"/>
      <c r="G543" s="84"/>
      <c r="H543" s="84"/>
      <c r="I543" s="84"/>
      <c r="J543" s="84"/>
      <c r="K543" s="84"/>
      <c r="L543" s="84"/>
      <c r="M543" s="84"/>
      <c r="N543" s="84"/>
      <c r="O543" s="163"/>
      <c r="Q543" s="84"/>
      <c r="R543" s="84"/>
      <c r="S543" s="84"/>
      <c r="T543" s="84"/>
      <c r="U543" s="84"/>
      <c r="V543" s="84"/>
      <c r="W543" s="84"/>
      <c r="X543" s="84"/>
      <c r="Y543" s="84"/>
      <c r="Z543" s="84"/>
      <c r="AA543" s="84"/>
      <c r="AB543" s="84"/>
      <c r="AC543" s="84"/>
      <c r="AD543" s="84"/>
      <c r="AE543" s="84"/>
      <c r="AF543" s="84"/>
      <c r="AG543" s="84"/>
      <c r="AH543" s="84"/>
      <c r="AI543" s="84"/>
      <c r="AJ543" s="84"/>
    </row>
    <row r="544" spans="1:36" ht="12.75" customHeight="1" x14ac:dyDescent="0.2">
      <c r="A544" s="84"/>
      <c r="B544" s="84"/>
      <c r="C544" s="84"/>
      <c r="D544" s="84"/>
      <c r="E544" s="84"/>
      <c r="F544" s="84"/>
      <c r="G544" s="84"/>
      <c r="H544" s="84"/>
      <c r="I544" s="84"/>
      <c r="J544" s="84"/>
      <c r="K544" s="84"/>
      <c r="L544" s="84"/>
      <c r="M544" s="84"/>
      <c r="N544" s="84"/>
      <c r="O544" s="163"/>
      <c r="Q544" s="84"/>
      <c r="R544" s="84"/>
      <c r="S544" s="84"/>
      <c r="T544" s="84"/>
      <c r="U544" s="84"/>
      <c r="V544" s="84"/>
      <c r="W544" s="84"/>
      <c r="X544" s="84"/>
      <c r="Y544" s="84"/>
      <c r="Z544" s="84"/>
      <c r="AA544" s="84"/>
      <c r="AB544" s="84"/>
      <c r="AC544" s="84"/>
      <c r="AD544" s="84"/>
      <c r="AE544" s="84"/>
      <c r="AF544" s="84"/>
      <c r="AG544" s="84"/>
      <c r="AH544" s="84"/>
      <c r="AI544" s="84"/>
      <c r="AJ544" s="84"/>
    </row>
    <row r="545" spans="1:36" ht="12.75" customHeight="1" x14ac:dyDescent="0.2">
      <c r="A545" s="84"/>
      <c r="B545" s="84"/>
      <c r="C545" s="84"/>
      <c r="D545" s="84"/>
      <c r="E545" s="84"/>
      <c r="F545" s="84"/>
      <c r="G545" s="84"/>
      <c r="H545" s="84"/>
      <c r="I545" s="84"/>
      <c r="J545" s="84"/>
      <c r="K545" s="84"/>
      <c r="L545" s="84"/>
      <c r="M545" s="84"/>
      <c r="N545" s="84"/>
      <c r="O545" s="163"/>
      <c r="Q545" s="84"/>
      <c r="R545" s="84"/>
      <c r="S545" s="84"/>
      <c r="T545" s="84"/>
      <c r="U545" s="84"/>
      <c r="V545" s="84"/>
      <c r="W545" s="84"/>
      <c r="X545" s="84"/>
      <c r="Y545" s="84"/>
      <c r="Z545" s="84"/>
      <c r="AA545" s="84"/>
      <c r="AB545" s="84"/>
      <c r="AC545" s="84"/>
      <c r="AD545" s="84"/>
      <c r="AE545" s="84"/>
      <c r="AF545" s="84"/>
      <c r="AG545" s="84"/>
      <c r="AH545" s="84"/>
      <c r="AI545" s="84"/>
      <c r="AJ545" s="84"/>
    </row>
    <row r="546" spans="1:36" ht="12.75" customHeight="1" x14ac:dyDescent="0.2">
      <c r="A546" s="84"/>
      <c r="B546" s="84"/>
      <c r="C546" s="84"/>
      <c r="D546" s="84"/>
      <c r="E546" s="84"/>
      <c r="F546" s="84"/>
      <c r="G546" s="84"/>
      <c r="H546" s="84"/>
      <c r="I546" s="84"/>
      <c r="J546" s="84"/>
      <c r="K546" s="84"/>
      <c r="L546" s="84"/>
      <c r="M546" s="84"/>
      <c r="N546" s="84"/>
      <c r="O546" s="163"/>
      <c r="Q546" s="84"/>
      <c r="R546" s="84"/>
      <c r="S546" s="84"/>
      <c r="T546" s="84"/>
      <c r="U546" s="84"/>
      <c r="V546" s="84"/>
      <c r="W546" s="84"/>
      <c r="X546" s="84"/>
      <c r="Y546" s="84"/>
      <c r="Z546" s="84"/>
      <c r="AA546" s="84"/>
      <c r="AB546" s="84"/>
      <c r="AC546" s="84"/>
      <c r="AD546" s="84"/>
      <c r="AE546" s="84"/>
      <c r="AF546" s="84"/>
      <c r="AG546" s="84"/>
      <c r="AH546" s="84"/>
      <c r="AI546" s="84"/>
      <c r="AJ546" s="84"/>
    </row>
    <row r="547" spans="1:36" ht="12.75" customHeight="1" x14ac:dyDescent="0.2">
      <c r="A547" s="84"/>
      <c r="B547" s="84"/>
      <c r="C547" s="84"/>
      <c r="D547" s="84"/>
      <c r="E547" s="84"/>
      <c r="F547" s="84"/>
      <c r="G547" s="84"/>
      <c r="H547" s="84"/>
      <c r="I547" s="84"/>
      <c r="J547" s="84"/>
      <c r="K547" s="84"/>
      <c r="L547" s="84"/>
      <c r="M547" s="84"/>
      <c r="N547" s="84"/>
      <c r="O547" s="163"/>
      <c r="Q547" s="84"/>
      <c r="R547" s="84"/>
      <c r="S547" s="84"/>
      <c r="T547" s="84"/>
      <c r="U547" s="84"/>
      <c r="V547" s="84"/>
      <c r="W547" s="84"/>
      <c r="X547" s="84"/>
      <c r="Y547" s="84"/>
      <c r="Z547" s="84"/>
      <c r="AA547" s="84"/>
      <c r="AB547" s="84"/>
      <c r="AC547" s="84"/>
      <c r="AD547" s="84"/>
      <c r="AE547" s="84"/>
      <c r="AF547" s="84"/>
      <c r="AG547" s="84"/>
      <c r="AH547" s="84"/>
      <c r="AI547" s="84"/>
      <c r="AJ547" s="84"/>
    </row>
    <row r="548" spans="1:36" ht="12.75" customHeight="1" x14ac:dyDescent="0.2">
      <c r="A548" s="84"/>
      <c r="B548" s="84"/>
      <c r="C548" s="84"/>
      <c r="D548" s="84"/>
      <c r="E548" s="84"/>
      <c r="F548" s="84"/>
      <c r="G548" s="84"/>
      <c r="H548" s="84"/>
      <c r="I548" s="84"/>
      <c r="J548" s="84"/>
      <c r="K548" s="84"/>
      <c r="L548" s="84"/>
      <c r="M548" s="84"/>
      <c r="N548" s="84"/>
      <c r="O548" s="163"/>
      <c r="Q548" s="84"/>
      <c r="R548" s="84"/>
      <c r="S548" s="84"/>
      <c r="T548" s="84"/>
      <c r="U548" s="84"/>
      <c r="V548" s="84"/>
      <c r="W548" s="84"/>
      <c r="X548" s="84"/>
      <c r="Y548" s="84"/>
      <c r="Z548" s="84"/>
      <c r="AA548" s="84"/>
      <c r="AB548" s="84"/>
      <c r="AC548" s="84"/>
      <c r="AD548" s="84"/>
      <c r="AE548" s="84"/>
      <c r="AF548" s="84"/>
      <c r="AG548" s="84"/>
      <c r="AH548" s="84"/>
      <c r="AI548" s="84"/>
      <c r="AJ548" s="84"/>
    </row>
    <row r="549" spans="1:36" ht="12.75" customHeight="1" x14ac:dyDescent="0.2">
      <c r="A549" s="84"/>
      <c r="B549" s="84"/>
      <c r="C549" s="84"/>
      <c r="D549" s="84"/>
      <c r="E549" s="84"/>
      <c r="F549" s="84"/>
      <c r="G549" s="84"/>
      <c r="H549" s="84"/>
      <c r="I549" s="84"/>
      <c r="J549" s="84"/>
      <c r="K549" s="84"/>
      <c r="L549" s="84"/>
      <c r="M549" s="84"/>
      <c r="N549" s="84"/>
      <c r="O549" s="163"/>
      <c r="Q549" s="84"/>
      <c r="R549" s="84"/>
      <c r="S549" s="84"/>
      <c r="T549" s="84"/>
      <c r="U549" s="84"/>
      <c r="V549" s="84"/>
      <c r="W549" s="84"/>
      <c r="X549" s="84"/>
      <c r="Y549" s="84"/>
      <c r="Z549" s="84"/>
      <c r="AA549" s="84"/>
      <c r="AB549" s="84"/>
      <c r="AC549" s="84"/>
      <c r="AD549" s="84"/>
      <c r="AE549" s="84"/>
      <c r="AF549" s="84"/>
      <c r="AG549" s="84"/>
      <c r="AH549" s="84"/>
      <c r="AI549" s="84"/>
      <c r="AJ549" s="84"/>
    </row>
    <row r="550" spans="1:36" ht="12.75" customHeight="1" x14ac:dyDescent="0.2">
      <c r="A550" s="84"/>
      <c r="B550" s="84"/>
      <c r="C550" s="84"/>
      <c r="D550" s="84"/>
      <c r="E550" s="84"/>
      <c r="F550" s="84"/>
      <c r="G550" s="84"/>
      <c r="H550" s="84"/>
      <c r="I550" s="84"/>
      <c r="J550" s="84"/>
      <c r="K550" s="84"/>
      <c r="L550" s="84"/>
      <c r="M550" s="84"/>
      <c r="N550" s="84"/>
      <c r="O550" s="163"/>
      <c r="Q550" s="84"/>
      <c r="R550" s="84"/>
      <c r="S550" s="84"/>
      <c r="T550" s="84"/>
      <c r="U550" s="84"/>
      <c r="V550" s="84"/>
      <c r="W550" s="84"/>
      <c r="X550" s="84"/>
      <c r="Y550" s="84"/>
      <c r="Z550" s="84"/>
      <c r="AA550" s="84"/>
      <c r="AB550" s="84"/>
      <c r="AC550" s="84"/>
      <c r="AD550" s="84"/>
      <c r="AE550" s="84"/>
      <c r="AF550" s="84"/>
      <c r="AG550" s="84"/>
      <c r="AH550" s="84"/>
      <c r="AI550" s="84"/>
      <c r="AJ550" s="84"/>
    </row>
    <row r="551" spans="1:36" ht="12.75" customHeight="1" x14ac:dyDescent="0.2">
      <c r="A551" s="84"/>
      <c r="B551" s="84"/>
      <c r="C551" s="84"/>
      <c r="D551" s="84"/>
      <c r="E551" s="84"/>
      <c r="F551" s="84"/>
      <c r="G551" s="84"/>
      <c r="H551" s="84"/>
      <c r="I551" s="84"/>
      <c r="J551" s="84"/>
      <c r="K551" s="84"/>
      <c r="L551" s="84"/>
      <c r="M551" s="84"/>
      <c r="N551" s="84"/>
      <c r="O551" s="163"/>
      <c r="Q551" s="84"/>
      <c r="R551" s="84"/>
      <c r="S551" s="84"/>
      <c r="T551" s="84"/>
      <c r="U551" s="84"/>
      <c r="V551" s="84"/>
      <c r="W551" s="84"/>
      <c r="X551" s="84"/>
      <c r="Y551" s="84"/>
      <c r="Z551" s="84"/>
      <c r="AA551" s="84"/>
      <c r="AB551" s="84"/>
      <c r="AC551" s="84"/>
      <c r="AD551" s="84"/>
      <c r="AE551" s="84"/>
      <c r="AF551" s="84"/>
      <c r="AG551" s="84"/>
      <c r="AH551" s="84"/>
      <c r="AI551" s="84"/>
      <c r="AJ551" s="84"/>
    </row>
    <row r="552" spans="1:36" ht="12.75" customHeight="1" x14ac:dyDescent="0.2">
      <c r="A552" s="84"/>
      <c r="B552" s="84"/>
      <c r="C552" s="84"/>
      <c r="D552" s="84"/>
      <c r="E552" s="84"/>
      <c r="F552" s="84"/>
      <c r="G552" s="84"/>
      <c r="H552" s="84"/>
      <c r="I552" s="84"/>
      <c r="J552" s="84"/>
      <c r="K552" s="84"/>
      <c r="L552" s="84"/>
      <c r="M552" s="84"/>
      <c r="N552" s="84"/>
      <c r="O552" s="163"/>
      <c r="Q552" s="84"/>
      <c r="R552" s="84"/>
      <c r="S552" s="84"/>
      <c r="T552" s="84"/>
      <c r="U552" s="84"/>
      <c r="V552" s="84"/>
      <c r="W552" s="84"/>
      <c r="X552" s="84"/>
      <c r="Y552" s="84"/>
      <c r="Z552" s="84"/>
      <c r="AA552" s="84"/>
      <c r="AB552" s="84"/>
      <c r="AC552" s="84"/>
      <c r="AD552" s="84"/>
      <c r="AE552" s="84"/>
      <c r="AF552" s="84"/>
      <c r="AG552" s="84"/>
      <c r="AH552" s="84"/>
      <c r="AI552" s="84"/>
      <c r="AJ552" s="84"/>
    </row>
    <row r="553" spans="1:36" ht="12.75" customHeight="1" x14ac:dyDescent="0.2">
      <c r="A553" s="84"/>
      <c r="B553" s="84"/>
      <c r="C553" s="84"/>
      <c r="D553" s="84"/>
      <c r="E553" s="84"/>
      <c r="F553" s="84"/>
      <c r="G553" s="84"/>
      <c r="H553" s="84"/>
      <c r="I553" s="84"/>
      <c r="J553" s="84"/>
      <c r="K553" s="84"/>
      <c r="L553" s="84"/>
      <c r="M553" s="84"/>
      <c r="N553" s="84"/>
      <c r="O553" s="163"/>
      <c r="Q553" s="84"/>
      <c r="R553" s="84"/>
      <c r="S553" s="84"/>
      <c r="T553" s="84"/>
      <c r="U553" s="84"/>
      <c r="V553" s="84"/>
      <c r="W553" s="84"/>
      <c r="X553" s="84"/>
      <c r="Y553" s="84"/>
      <c r="Z553" s="84"/>
      <c r="AA553" s="84"/>
      <c r="AB553" s="84"/>
      <c r="AC553" s="84"/>
      <c r="AD553" s="84"/>
      <c r="AE553" s="84"/>
      <c r="AF553" s="84"/>
      <c r="AG553" s="84"/>
      <c r="AH553" s="84"/>
      <c r="AI553" s="84"/>
      <c r="AJ553" s="84"/>
    </row>
    <row r="554" spans="1:36" ht="12.75" customHeight="1" x14ac:dyDescent="0.2">
      <c r="A554" s="84"/>
      <c r="B554" s="84"/>
      <c r="C554" s="84"/>
      <c r="D554" s="84"/>
      <c r="E554" s="84"/>
      <c r="F554" s="84"/>
      <c r="G554" s="84"/>
      <c r="H554" s="84"/>
      <c r="I554" s="84"/>
      <c r="J554" s="84"/>
      <c r="K554" s="84"/>
      <c r="L554" s="84"/>
      <c r="M554" s="84"/>
      <c r="N554" s="84"/>
      <c r="O554" s="163"/>
      <c r="Q554" s="84"/>
      <c r="R554" s="84"/>
      <c r="S554" s="84"/>
      <c r="T554" s="84"/>
      <c r="U554" s="84"/>
      <c r="V554" s="84"/>
      <c r="W554" s="84"/>
      <c r="X554" s="84"/>
      <c r="Y554" s="84"/>
      <c r="Z554" s="84"/>
      <c r="AA554" s="84"/>
      <c r="AB554" s="84"/>
      <c r="AC554" s="84"/>
      <c r="AD554" s="84"/>
      <c r="AE554" s="84"/>
      <c r="AF554" s="84"/>
      <c r="AG554" s="84"/>
      <c r="AH554" s="84"/>
      <c r="AI554" s="84"/>
      <c r="AJ554" s="84"/>
    </row>
    <row r="555" spans="1:36" ht="12.75" customHeight="1" x14ac:dyDescent="0.2">
      <c r="A555" s="84"/>
      <c r="B555" s="84"/>
      <c r="C555" s="84"/>
      <c r="D555" s="84"/>
      <c r="E555" s="84"/>
      <c r="F555" s="84"/>
      <c r="G555" s="84"/>
      <c r="H555" s="84"/>
      <c r="I555" s="84"/>
      <c r="J555" s="84"/>
      <c r="K555" s="84"/>
      <c r="L555" s="84"/>
      <c r="M555" s="84"/>
      <c r="N555" s="84"/>
      <c r="O555" s="163"/>
      <c r="Q555" s="84"/>
      <c r="R555" s="84"/>
      <c r="S555" s="84"/>
      <c r="T555" s="84"/>
      <c r="U555" s="84"/>
      <c r="V555" s="84"/>
      <c r="W555" s="84"/>
      <c r="X555" s="84"/>
      <c r="Y555" s="84"/>
      <c r="Z555" s="84"/>
      <c r="AA555" s="84"/>
      <c r="AB555" s="84"/>
      <c r="AC555" s="84"/>
      <c r="AD555" s="84"/>
      <c r="AE555" s="84"/>
      <c r="AF555" s="84"/>
      <c r="AG555" s="84"/>
      <c r="AH555" s="84"/>
      <c r="AI555" s="84"/>
      <c r="AJ555" s="84"/>
    </row>
    <row r="556" spans="1:36" ht="12.75" customHeight="1" x14ac:dyDescent="0.2">
      <c r="A556" s="84"/>
      <c r="B556" s="84"/>
      <c r="C556" s="84"/>
      <c r="D556" s="84"/>
      <c r="E556" s="84"/>
      <c r="F556" s="84"/>
      <c r="G556" s="84"/>
      <c r="H556" s="84"/>
      <c r="I556" s="84"/>
      <c r="J556" s="84"/>
      <c r="K556" s="84"/>
      <c r="L556" s="84"/>
      <c r="M556" s="84"/>
      <c r="N556" s="84"/>
      <c r="O556" s="163"/>
      <c r="Q556" s="84"/>
      <c r="R556" s="84"/>
      <c r="S556" s="84"/>
      <c r="T556" s="84"/>
      <c r="U556" s="84"/>
      <c r="V556" s="84"/>
      <c r="W556" s="84"/>
      <c r="X556" s="84"/>
      <c r="Y556" s="84"/>
      <c r="Z556" s="84"/>
      <c r="AA556" s="84"/>
      <c r="AB556" s="84"/>
      <c r="AC556" s="84"/>
      <c r="AD556" s="84"/>
      <c r="AE556" s="84"/>
      <c r="AF556" s="84"/>
      <c r="AG556" s="84"/>
      <c r="AH556" s="84"/>
      <c r="AI556" s="84"/>
      <c r="AJ556" s="84"/>
    </row>
    <row r="557" spans="1:36" ht="12.75" customHeight="1" x14ac:dyDescent="0.2">
      <c r="A557" s="84"/>
      <c r="B557" s="84"/>
      <c r="C557" s="84"/>
      <c r="D557" s="84"/>
      <c r="E557" s="84"/>
      <c r="F557" s="84"/>
      <c r="G557" s="84"/>
      <c r="H557" s="84"/>
      <c r="I557" s="84"/>
      <c r="J557" s="84"/>
      <c r="K557" s="84"/>
      <c r="L557" s="84"/>
      <c r="M557" s="84"/>
      <c r="N557" s="84"/>
      <c r="O557" s="163"/>
      <c r="Q557" s="84"/>
      <c r="R557" s="84"/>
      <c r="S557" s="84"/>
      <c r="T557" s="84"/>
      <c r="U557" s="84"/>
      <c r="V557" s="84"/>
      <c r="W557" s="84"/>
      <c r="X557" s="84"/>
      <c r="Y557" s="84"/>
      <c r="Z557" s="84"/>
      <c r="AA557" s="84"/>
      <c r="AB557" s="84"/>
      <c r="AC557" s="84"/>
      <c r="AD557" s="84"/>
      <c r="AE557" s="84"/>
      <c r="AF557" s="84"/>
      <c r="AG557" s="84"/>
      <c r="AH557" s="84"/>
      <c r="AI557" s="84"/>
      <c r="AJ557" s="84"/>
    </row>
    <row r="558" spans="1:36" ht="12.75" customHeight="1" x14ac:dyDescent="0.2">
      <c r="A558" s="84"/>
      <c r="B558" s="84"/>
      <c r="C558" s="84"/>
      <c r="D558" s="84"/>
      <c r="E558" s="84"/>
      <c r="F558" s="84"/>
      <c r="G558" s="84"/>
      <c r="H558" s="84"/>
      <c r="I558" s="84"/>
      <c r="J558" s="84"/>
      <c r="K558" s="84"/>
      <c r="L558" s="84"/>
      <c r="M558" s="84"/>
      <c r="N558" s="84"/>
      <c r="O558" s="163"/>
      <c r="Q558" s="84"/>
      <c r="R558" s="84"/>
      <c r="S558" s="84"/>
      <c r="T558" s="84"/>
      <c r="U558" s="84"/>
      <c r="V558" s="84"/>
      <c r="W558" s="84"/>
      <c r="X558" s="84"/>
      <c r="Y558" s="84"/>
      <c r="Z558" s="84"/>
      <c r="AA558" s="84"/>
      <c r="AB558" s="84"/>
      <c r="AC558" s="84"/>
      <c r="AD558" s="84"/>
      <c r="AE558" s="84"/>
      <c r="AF558" s="84"/>
      <c r="AG558" s="84"/>
      <c r="AH558" s="84"/>
      <c r="AI558" s="84"/>
      <c r="AJ558" s="84"/>
    </row>
    <row r="559" spans="1:36" ht="12.75" customHeight="1" x14ac:dyDescent="0.2">
      <c r="A559" s="84"/>
      <c r="B559" s="84"/>
      <c r="C559" s="84"/>
      <c r="D559" s="84"/>
      <c r="E559" s="84"/>
      <c r="F559" s="84"/>
      <c r="G559" s="84"/>
      <c r="H559" s="84"/>
      <c r="I559" s="84"/>
      <c r="J559" s="84"/>
      <c r="K559" s="84"/>
      <c r="L559" s="84"/>
      <c r="M559" s="84"/>
      <c r="N559" s="84"/>
      <c r="O559" s="163"/>
      <c r="Q559" s="84"/>
      <c r="R559" s="84"/>
      <c r="S559" s="84"/>
      <c r="T559" s="84"/>
      <c r="U559" s="84"/>
      <c r="V559" s="84"/>
      <c r="W559" s="84"/>
      <c r="X559" s="84"/>
      <c r="Y559" s="84"/>
      <c r="Z559" s="84"/>
      <c r="AA559" s="84"/>
      <c r="AB559" s="84"/>
      <c r="AC559" s="84"/>
      <c r="AD559" s="84"/>
      <c r="AE559" s="84"/>
      <c r="AF559" s="84"/>
      <c r="AG559" s="84"/>
      <c r="AH559" s="84"/>
      <c r="AI559" s="84"/>
      <c r="AJ559" s="84"/>
    </row>
    <row r="560" spans="1:36" ht="12.75" customHeight="1" x14ac:dyDescent="0.2">
      <c r="A560" s="84"/>
      <c r="B560" s="84"/>
      <c r="C560" s="84"/>
      <c r="D560" s="84"/>
      <c r="E560" s="84"/>
      <c r="F560" s="84"/>
      <c r="G560" s="84"/>
      <c r="H560" s="84"/>
      <c r="I560" s="84"/>
      <c r="J560" s="84"/>
      <c r="K560" s="84"/>
      <c r="L560" s="84"/>
      <c r="M560" s="84"/>
      <c r="N560" s="84"/>
      <c r="O560" s="163"/>
      <c r="Q560" s="84"/>
      <c r="R560" s="84"/>
      <c r="S560" s="84"/>
      <c r="T560" s="84"/>
      <c r="U560" s="84"/>
      <c r="V560" s="84"/>
      <c r="W560" s="84"/>
      <c r="X560" s="84"/>
      <c r="Y560" s="84"/>
      <c r="Z560" s="84"/>
      <c r="AA560" s="84"/>
      <c r="AB560" s="84"/>
      <c r="AC560" s="84"/>
      <c r="AD560" s="84"/>
      <c r="AE560" s="84"/>
      <c r="AF560" s="84"/>
      <c r="AG560" s="84"/>
      <c r="AH560" s="84"/>
      <c r="AI560" s="84"/>
      <c r="AJ560" s="84"/>
    </row>
    <row r="561" spans="1:36" ht="12.75" customHeight="1" x14ac:dyDescent="0.2">
      <c r="A561" s="84"/>
      <c r="B561" s="84"/>
      <c r="C561" s="84"/>
      <c r="D561" s="84"/>
      <c r="E561" s="84"/>
      <c r="F561" s="84"/>
      <c r="G561" s="84"/>
      <c r="H561" s="84"/>
      <c r="I561" s="84"/>
      <c r="J561" s="84"/>
      <c r="K561" s="84"/>
      <c r="L561" s="84"/>
      <c r="M561" s="84"/>
      <c r="N561" s="84"/>
      <c r="O561" s="163"/>
      <c r="Q561" s="84"/>
      <c r="R561" s="84"/>
      <c r="S561" s="84"/>
      <c r="T561" s="84"/>
      <c r="U561" s="84"/>
      <c r="V561" s="84"/>
      <c r="W561" s="84"/>
      <c r="X561" s="84"/>
      <c r="Y561" s="84"/>
      <c r="Z561" s="84"/>
      <c r="AA561" s="84"/>
      <c r="AB561" s="84"/>
      <c r="AC561" s="84"/>
      <c r="AD561" s="84"/>
      <c r="AE561" s="84"/>
      <c r="AF561" s="84"/>
      <c r="AG561" s="84"/>
      <c r="AH561" s="84"/>
      <c r="AI561" s="84"/>
      <c r="AJ561" s="84"/>
    </row>
    <row r="562" spans="1:36" ht="12.75" customHeight="1" x14ac:dyDescent="0.2">
      <c r="A562" s="84"/>
      <c r="B562" s="84"/>
      <c r="C562" s="84"/>
      <c r="D562" s="84"/>
      <c r="E562" s="84"/>
      <c r="F562" s="84"/>
      <c r="G562" s="84"/>
      <c r="H562" s="84"/>
      <c r="I562" s="84"/>
      <c r="J562" s="84"/>
      <c r="K562" s="84"/>
      <c r="L562" s="84"/>
      <c r="M562" s="84"/>
      <c r="N562" s="84"/>
      <c r="O562" s="163"/>
      <c r="Q562" s="84"/>
      <c r="R562" s="84"/>
      <c r="S562" s="84"/>
      <c r="T562" s="84"/>
      <c r="U562" s="84"/>
      <c r="V562" s="84"/>
      <c r="W562" s="84"/>
      <c r="X562" s="84"/>
      <c r="Y562" s="84"/>
      <c r="Z562" s="84"/>
      <c r="AA562" s="84"/>
      <c r="AB562" s="84"/>
      <c r="AC562" s="84"/>
      <c r="AD562" s="84"/>
      <c r="AE562" s="84"/>
      <c r="AF562" s="84"/>
      <c r="AG562" s="84"/>
      <c r="AH562" s="84"/>
      <c r="AI562" s="84"/>
      <c r="AJ562" s="84"/>
    </row>
    <row r="563" spans="1:36" ht="12.75" customHeight="1" x14ac:dyDescent="0.2">
      <c r="A563" s="84"/>
      <c r="B563" s="84"/>
      <c r="C563" s="84"/>
      <c r="D563" s="84"/>
      <c r="E563" s="84"/>
      <c r="F563" s="84"/>
      <c r="G563" s="84"/>
      <c r="H563" s="84"/>
      <c r="I563" s="84"/>
      <c r="J563" s="84"/>
      <c r="K563" s="84"/>
      <c r="L563" s="84"/>
      <c r="M563" s="84"/>
      <c r="N563" s="84"/>
      <c r="O563" s="163"/>
      <c r="Q563" s="84"/>
      <c r="R563" s="84"/>
      <c r="S563" s="84"/>
      <c r="T563" s="84"/>
      <c r="U563" s="84"/>
      <c r="V563" s="84"/>
      <c r="W563" s="84"/>
      <c r="X563" s="84"/>
      <c r="Y563" s="84"/>
      <c r="Z563" s="84"/>
      <c r="AA563" s="84"/>
      <c r="AB563" s="84"/>
      <c r="AC563" s="84"/>
      <c r="AD563" s="84"/>
      <c r="AE563" s="84"/>
      <c r="AF563" s="84"/>
      <c r="AG563" s="84"/>
      <c r="AH563" s="84"/>
      <c r="AI563" s="84"/>
      <c r="AJ563" s="84"/>
    </row>
    <row r="564" spans="1:36" ht="12.75" customHeight="1" x14ac:dyDescent="0.2">
      <c r="A564" s="84"/>
      <c r="B564" s="84"/>
      <c r="C564" s="84"/>
      <c r="D564" s="84"/>
      <c r="E564" s="84"/>
      <c r="F564" s="84"/>
      <c r="G564" s="84"/>
      <c r="H564" s="84"/>
      <c r="I564" s="84"/>
      <c r="J564" s="84"/>
      <c r="K564" s="84"/>
      <c r="L564" s="84"/>
      <c r="M564" s="84"/>
      <c r="N564" s="84"/>
      <c r="O564" s="163"/>
      <c r="Q564" s="84"/>
      <c r="R564" s="84"/>
      <c r="S564" s="84"/>
      <c r="T564" s="84"/>
      <c r="U564" s="84"/>
      <c r="V564" s="84"/>
      <c r="W564" s="84"/>
      <c r="X564" s="84"/>
      <c r="Y564" s="84"/>
      <c r="Z564" s="84"/>
      <c r="AA564" s="84"/>
      <c r="AB564" s="84"/>
      <c r="AC564" s="84"/>
      <c r="AD564" s="84"/>
      <c r="AE564" s="84"/>
      <c r="AF564" s="84"/>
      <c r="AG564" s="84"/>
      <c r="AH564" s="84"/>
      <c r="AI564" s="84"/>
      <c r="AJ564" s="84"/>
    </row>
    <row r="565" spans="1:36" ht="12.75" customHeight="1" x14ac:dyDescent="0.2">
      <c r="A565" s="84"/>
      <c r="B565" s="84"/>
      <c r="C565" s="84"/>
      <c r="D565" s="84"/>
      <c r="E565" s="84"/>
      <c r="F565" s="84"/>
      <c r="G565" s="84"/>
      <c r="H565" s="84"/>
      <c r="I565" s="84"/>
      <c r="J565" s="84"/>
      <c r="K565" s="84"/>
      <c r="L565" s="84"/>
      <c r="M565" s="84"/>
      <c r="N565" s="84"/>
      <c r="O565" s="163"/>
      <c r="Q565" s="84"/>
      <c r="R565" s="84"/>
      <c r="S565" s="84"/>
      <c r="T565" s="84"/>
      <c r="U565" s="84"/>
      <c r="V565" s="84"/>
      <c r="W565" s="84"/>
      <c r="X565" s="84"/>
      <c r="Y565" s="84"/>
      <c r="Z565" s="84"/>
      <c r="AA565" s="84"/>
      <c r="AB565" s="84"/>
      <c r="AC565" s="84"/>
      <c r="AD565" s="84"/>
      <c r="AE565" s="84"/>
      <c r="AF565" s="84"/>
      <c r="AG565" s="84"/>
      <c r="AH565" s="84"/>
      <c r="AI565" s="84"/>
      <c r="AJ565" s="84"/>
    </row>
    <row r="566" spans="1:36" ht="12.75" customHeight="1" x14ac:dyDescent="0.2">
      <c r="A566" s="84"/>
      <c r="B566" s="84"/>
      <c r="C566" s="84"/>
      <c r="D566" s="84"/>
      <c r="E566" s="84"/>
      <c r="F566" s="84"/>
      <c r="G566" s="84"/>
      <c r="H566" s="84"/>
      <c r="I566" s="84"/>
      <c r="J566" s="84"/>
      <c r="K566" s="84"/>
      <c r="L566" s="84"/>
      <c r="M566" s="84"/>
      <c r="N566" s="84"/>
      <c r="O566" s="163"/>
      <c r="Q566" s="84"/>
      <c r="R566" s="84"/>
      <c r="S566" s="84"/>
      <c r="T566" s="84"/>
      <c r="U566" s="84"/>
      <c r="V566" s="84"/>
      <c r="W566" s="84"/>
      <c r="X566" s="84"/>
      <c r="Y566" s="84"/>
      <c r="Z566" s="84"/>
      <c r="AA566" s="84"/>
      <c r="AB566" s="84"/>
      <c r="AC566" s="84"/>
      <c r="AD566" s="84"/>
      <c r="AE566" s="84"/>
      <c r="AF566" s="84"/>
      <c r="AG566" s="84"/>
      <c r="AH566" s="84"/>
      <c r="AI566" s="84"/>
      <c r="AJ566" s="84"/>
    </row>
    <row r="567" spans="1:36" ht="12.75" customHeight="1" x14ac:dyDescent="0.2">
      <c r="A567" s="84"/>
      <c r="B567" s="84"/>
      <c r="C567" s="84"/>
      <c r="D567" s="84"/>
      <c r="E567" s="84"/>
      <c r="F567" s="84"/>
      <c r="G567" s="84"/>
      <c r="H567" s="84"/>
      <c r="I567" s="84"/>
      <c r="J567" s="84"/>
      <c r="K567" s="84"/>
      <c r="L567" s="84"/>
      <c r="M567" s="84"/>
      <c r="N567" s="84"/>
      <c r="O567" s="163"/>
      <c r="Q567" s="84"/>
      <c r="R567" s="84"/>
      <c r="S567" s="84"/>
      <c r="T567" s="84"/>
      <c r="U567" s="84"/>
      <c r="V567" s="84"/>
      <c r="W567" s="84"/>
      <c r="X567" s="84"/>
      <c r="Y567" s="84"/>
      <c r="Z567" s="84"/>
      <c r="AA567" s="84"/>
      <c r="AB567" s="84"/>
      <c r="AC567" s="84"/>
      <c r="AD567" s="84"/>
      <c r="AE567" s="84"/>
      <c r="AF567" s="84"/>
      <c r="AG567" s="84"/>
      <c r="AH567" s="84"/>
      <c r="AI567" s="84"/>
      <c r="AJ567" s="84"/>
    </row>
    <row r="568" spans="1:36" ht="12.75" customHeight="1" x14ac:dyDescent="0.2">
      <c r="A568" s="84"/>
      <c r="B568" s="84"/>
      <c r="C568" s="84"/>
      <c r="D568" s="84"/>
      <c r="E568" s="84"/>
      <c r="F568" s="84"/>
      <c r="G568" s="84"/>
      <c r="H568" s="84"/>
      <c r="I568" s="84"/>
      <c r="J568" s="84"/>
      <c r="K568" s="84"/>
      <c r="L568" s="84"/>
      <c r="M568" s="84"/>
      <c r="N568" s="84"/>
      <c r="O568" s="163"/>
      <c r="Q568" s="84"/>
      <c r="R568" s="84"/>
      <c r="S568" s="84"/>
      <c r="T568" s="84"/>
      <c r="U568" s="84"/>
      <c r="V568" s="84"/>
      <c r="W568" s="84"/>
      <c r="X568" s="84"/>
      <c r="Y568" s="84"/>
      <c r="Z568" s="84"/>
      <c r="AA568" s="84"/>
      <c r="AB568" s="84"/>
      <c r="AC568" s="84"/>
      <c r="AD568" s="84"/>
      <c r="AE568" s="84"/>
      <c r="AF568" s="84"/>
      <c r="AG568" s="84"/>
      <c r="AH568" s="84"/>
      <c r="AI568" s="84"/>
      <c r="AJ568" s="84"/>
    </row>
    <row r="569" spans="1:36" ht="12.75" customHeight="1" x14ac:dyDescent="0.2">
      <c r="A569" s="84"/>
      <c r="B569" s="84"/>
      <c r="C569" s="84"/>
      <c r="D569" s="84"/>
      <c r="E569" s="84"/>
      <c r="F569" s="84"/>
      <c r="G569" s="84"/>
      <c r="H569" s="84"/>
      <c r="I569" s="84"/>
      <c r="J569" s="84"/>
      <c r="K569" s="84"/>
      <c r="L569" s="84"/>
      <c r="M569" s="84"/>
      <c r="N569" s="84"/>
      <c r="O569" s="163"/>
      <c r="Q569" s="84"/>
      <c r="R569" s="84"/>
      <c r="S569" s="84"/>
      <c r="T569" s="84"/>
      <c r="U569" s="84"/>
      <c r="V569" s="84"/>
      <c r="W569" s="84"/>
      <c r="X569" s="84"/>
      <c r="Y569" s="84"/>
      <c r="Z569" s="84"/>
      <c r="AA569" s="84"/>
      <c r="AB569" s="84"/>
      <c r="AC569" s="84"/>
      <c r="AD569" s="84"/>
      <c r="AE569" s="84"/>
      <c r="AF569" s="84"/>
      <c r="AG569" s="84"/>
      <c r="AH569" s="84"/>
      <c r="AI569" s="84"/>
      <c r="AJ569" s="84"/>
    </row>
    <row r="570" spans="1:36" ht="12.75" customHeight="1" x14ac:dyDescent="0.2">
      <c r="A570" s="84"/>
      <c r="B570" s="84"/>
      <c r="C570" s="84"/>
      <c r="D570" s="84"/>
      <c r="E570" s="84"/>
      <c r="F570" s="84"/>
      <c r="G570" s="84"/>
      <c r="H570" s="84"/>
      <c r="I570" s="84"/>
      <c r="J570" s="84"/>
      <c r="K570" s="84"/>
      <c r="L570" s="84"/>
      <c r="M570" s="84"/>
      <c r="N570" s="84"/>
      <c r="O570" s="163"/>
      <c r="Q570" s="84"/>
      <c r="R570" s="84"/>
      <c r="S570" s="84"/>
      <c r="T570" s="84"/>
      <c r="U570" s="84"/>
      <c r="V570" s="84"/>
      <c r="W570" s="84"/>
      <c r="X570" s="84"/>
      <c r="Y570" s="84"/>
      <c r="Z570" s="84"/>
      <c r="AA570" s="84"/>
      <c r="AB570" s="84"/>
      <c r="AC570" s="84"/>
      <c r="AD570" s="84"/>
      <c r="AE570" s="84"/>
      <c r="AF570" s="84"/>
      <c r="AG570" s="84"/>
      <c r="AH570" s="84"/>
      <c r="AI570" s="84"/>
      <c r="AJ570" s="84"/>
    </row>
    <row r="571" spans="1:36" ht="12.75" customHeight="1" x14ac:dyDescent="0.2">
      <c r="A571" s="84"/>
      <c r="B571" s="84"/>
      <c r="C571" s="84"/>
      <c r="D571" s="84"/>
      <c r="E571" s="84"/>
      <c r="F571" s="84"/>
      <c r="G571" s="84"/>
      <c r="H571" s="84"/>
      <c r="I571" s="84"/>
      <c r="J571" s="84"/>
      <c r="K571" s="84"/>
      <c r="L571" s="84"/>
      <c r="M571" s="84"/>
      <c r="N571" s="84"/>
      <c r="O571" s="163"/>
      <c r="Q571" s="84"/>
      <c r="R571" s="84"/>
      <c r="S571" s="84"/>
      <c r="T571" s="84"/>
      <c r="U571" s="84"/>
      <c r="V571" s="84"/>
      <c r="W571" s="84"/>
      <c r="X571" s="84"/>
      <c r="Y571" s="84"/>
      <c r="Z571" s="84"/>
      <c r="AA571" s="84"/>
      <c r="AB571" s="84"/>
      <c r="AC571" s="84"/>
      <c r="AD571" s="84"/>
      <c r="AE571" s="84"/>
      <c r="AF571" s="84"/>
      <c r="AG571" s="84"/>
      <c r="AH571" s="84"/>
      <c r="AI571" s="84"/>
      <c r="AJ571" s="84"/>
    </row>
    <row r="572" spans="1:36" ht="12.75" customHeight="1" x14ac:dyDescent="0.2">
      <c r="A572" s="84"/>
      <c r="B572" s="84"/>
      <c r="C572" s="84"/>
      <c r="D572" s="84"/>
      <c r="E572" s="84"/>
      <c r="F572" s="84"/>
      <c r="G572" s="84"/>
      <c r="H572" s="84"/>
      <c r="I572" s="84"/>
      <c r="J572" s="84"/>
      <c r="K572" s="84"/>
      <c r="L572" s="84"/>
      <c r="M572" s="84"/>
      <c r="N572" s="84"/>
      <c r="O572" s="163"/>
      <c r="Q572" s="84"/>
      <c r="R572" s="84"/>
      <c r="S572" s="84"/>
      <c r="T572" s="84"/>
      <c r="U572" s="84"/>
      <c r="V572" s="84"/>
      <c r="W572" s="84"/>
      <c r="X572" s="84"/>
      <c r="Y572" s="84"/>
      <c r="Z572" s="84"/>
      <c r="AA572" s="84"/>
      <c r="AB572" s="84"/>
      <c r="AC572" s="84"/>
      <c r="AD572" s="84"/>
      <c r="AE572" s="84"/>
      <c r="AF572" s="84"/>
      <c r="AG572" s="84"/>
      <c r="AH572" s="84"/>
      <c r="AI572" s="84"/>
      <c r="AJ572" s="84"/>
    </row>
    <row r="573" spans="1:36" ht="12.75" customHeight="1" x14ac:dyDescent="0.2">
      <c r="A573" s="84"/>
      <c r="B573" s="84"/>
      <c r="C573" s="84"/>
      <c r="D573" s="84"/>
      <c r="E573" s="84"/>
      <c r="F573" s="84"/>
      <c r="G573" s="84"/>
      <c r="H573" s="84"/>
      <c r="I573" s="84"/>
      <c r="J573" s="84"/>
      <c r="K573" s="84"/>
      <c r="L573" s="84"/>
      <c r="M573" s="84"/>
      <c r="N573" s="84"/>
      <c r="O573" s="163"/>
      <c r="Q573" s="84"/>
      <c r="R573" s="84"/>
      <c r="S573" s="84"/>
      <c r="T573" s="84"/>
      <c r="U573" s="84"/>
      <c r="V573" s="84"/>
      <c r="W573" s="84"/>
      <c r="X573" s="84"/>
      <c r="Y573" s="84"/>
      <c r="Z573" s="84"/>
      <c r="AA573" s="84"/>
      <c r="AB573" s="84"/>
      <c r="AC573" s="84"/>
      <c r="AD573" s="84"/>
      <c r="AE573" s="84"/>
      <c r="AF573" s="84"/>
      <c r="AG573" s="84"/>
      <c r="AH573" s="84"/>
      <c r="AI573" s="84"/>
      <c r="AJ573" s="84"/>
    </row>
    <row r="574" spans="1:36" ht="12.75" customHeight="1" x14ac:dyDescent="0.2">
      <c r="A574" s="84"/>
      <c r="B574" s="84"/>
      <c r="C574" s="84"/>
      <c r="D574" s="84"/>
      <c r="E574" s="84"/>
      <c r="F574" s="84"/>
      <c r="G574" s="84"/>
      <c r="H574" s="84"/>
      <c r="I574" s="84"/>
      <c r="J574" s="84"/>
      <c r="K574" s="84"/>
      <c r="L574" s="84"/>
      <c r="M574" s="84"/>
      <c r="N574" s="84"/>
      <c r="O574" s="163"/>
      <c r="Q574" s="84"/>
      <c r="R574" s="84"/>
      <c r="S574" s="84"/>
      <c r="T574" s="84"/>
      <c r="U574" s="84"/>
      <c r="V574" s="84"/>
      <c r="W574" s="84"/>
      <c r="X574" s="84"/>
      <c r="Y574" s="84"/>
      <c r="Z574" s="84"/>
      <c r="AA574" s="84"/>
      <c r="AB574" s="84"/>
      <c r="AC574" s="84"/>
      <c r="AD574" s="84"/>
      <c r="AE574" s="84"/>
      <c r="AF574" s="84"/>
      <c r="AG574" s="84"/>
      <c r="AH574" s="84"/>
      <c r="AI574" s="84"/>
      <c r="AJ574" s="84"/>
    </row>
    <row r="575" spans="1:36" ht="12.75" customHeight="1" x14ac:dyDescent="0.2">
      <c r="A575" s="84"/>
      <c r="B575" s="84"/>
      <c r="C575" s="84"/>
      <c r="D575" s="84"/>
      <c r="E575" s="84"/>
      <c r="F575" s="84"/>
      <c r="G575" s="84"/>
      <c r="H575" s="84"/>
      <c r="I575" s="84"/>
      <c r="J575" s="84"/>
      <c r="K575" s="84"/>
      <c r="L575" s="84"/>
      <c r="M575" s="84"/>
      <c r="N575" s="84"/>
      <c r="O575" s="163"/>
      <c r="Q575" s="84"/>
      <c r="R575" s="84"/>
      <c r="S575" s="84"/>
      <c r="T575" s="84"/>
      <c r="U575" s="84"/>
      <c r="V575" s="84"/>
      <c r="W575" s="84"/>
      <c r="X575" s="84"/>
      <c r="Y575" s="84"/>
      <c r="Z575" s="84"/>
      <c r="AA575" s="84"/>
      <c r="AB575" s="84"/>
      <c r="AC575" s="84"/>
      <c r="AD575" s="84"/>
      <c r="AE575" s="84"/>
      <c r="AF575" s="84"/>
      <c r="AG575" s="84"/>
      <c r="AH575" s="84"/>
      <c r="AI575" s="84"/>
      <c r="AJ575" s="84"/>
    </row>
    <row r="576" spans="1:36" ht="12.75" customHeight="1" x14ac:dyDescent="0.2">
      <c r="A576" s="84"/>
      <c r="B576" s="84"/>
      <c r="C576" s="84"/>
      <c r="D576" s="84"/>
      <c r="E576" s="84"/>
      <c r="F576" s="84"/>
      <c r="G576" s="84"/>
      <c r="H576" s="84"/>
      <c r="I576" s="84"/>
      <c r="J576" s="84"/>
      <c r="K576" s="84"/>
      <c r="L576" s="84"/>
      <c r="M576" s="84"/>
      <c r="N576" s="84"/>
      <c r="O576" s="163"/>
      <c r="Q576" s="84"/>
      <c r="R576" s="84"/>
      <c r="S576" s="84"/>
      <c r="T576" s="84"/>
      <c r="U576" s="84"/>
      <c r="V576" s="84"/>
      <c r="W576" s="84"/>
      <c r="X576" s="84"/>
      <c r="Y576" s="84"/>
      <c r="Z576" s="84"/>
      <c r="AA576" s="84"/>
      <c r="AB576" s="84"/>
      <c r="AC576" s="84"/>
      <c r="AD576" s="84"/>
      <c r="AE576" s="84"/>
      <c r="AF576" s="84"/>
      <c r="AG576" s="84"/>
      <c r="AH576" s="84"/>
      <c r="AI576" s="84"/>
      <c r="AJ576" s="84"/>
    </row>
    <row r="577" spans="1:36" ht="12.75" customHeight="1" x14ac:dyDescent="0.2">
      <c r="A577" s="84"/>
      <c r="B577" s="84"/>
      <c r="C577" s="84"/>
      <c r="D577" s="84"/>
      <c r="E577" s="84"/>
      <c r="F577" s="84"/>
      <c r="G577" s="84"/>
      <c r="H577" s="84"/>
      <c r="I577" s="84"/>
      <c r="J577" s="84"/>
      <c r="K577" s="84"/>
      <c r="L577" s="84"/>
      <c r="M577" s="84"/>
      <c r="N577" s="84"/>
      <c r="O577" s="163"/>
      <c r="Q577" s="84"/>
      <c r="R577" s="84"/>
      <c r="S577" s="84"/>
      <c r="T577" s="84"/>
      <c r="U577" s="84"/>
      <c r="V577" s="84"/>
      <c r="W577" s="84"/>
      <c r="X577" s="84"/>
      <c r="Y577" s="84"/>
      <c r="Z577" s="84"/>
      <c r="AA577" s="84"/>
      <c r="AB577" s="84"/>
      <c r="AC577" s="84"/>
      <c r="AD577" s="84"/>
      <c r="AE577" s="84"/>
      <c r="AF577" s="84"/>
      <c r="AG577" s="84"/>
      <c r="AH577" s="84"/>
      <c r="AI577" s="84"/>
      <c r="AJ577" s="84"/>
    </row>
    <row r="578" spans="1:36" ht="12.75" customHeight="1" x14ac:dyDescent="0.2">
      <c r="A578" s="84"/>
      <c r="B578" s="84"/>
      <c r="C578" s="84"/>
      <c r="D578" s="84"/>
      <c r="E578" s="84"/>
      <c r="F578" s="84"/>
      <c r="G578" s="84"/>
      <c r="H578" s="84"/>
      <c r="I578" s="84"/>
      <c r="J578" s="84"/>
      <c r="K578" s="84"/>
      <c r="L578" s="84"/>
      <c r="M578" s="84"/>
      <c r="N578" s="84"/>
      <c r="O578" s="163"/>
      <c r="Q578" s="84"/>
      <c r="R578" s="84"/>
      <c r="S578" s="84"/>
      <c r="T578" s="84"/>
      <c r="U578" s="84"/>
      <c r="V578" s="84"/>
      <c r="W578" s="84"/>
      <c r="X578" s="84"/>
      <c r="Y578" s="84"/>
      <c r="Z578" s="84"/>
      <c r="AA578" s="84"/>
      <c r="AB578" s="84"/>
      <c r="AC578" s="84"/>
      <c r="AD578" s="84"/>
      <c r="AE578" s="84"/>
      <c r="AF578" s="84"/>
      <c r="AG578" s="84"/>
      <c r="AH578" s="84"/>
      <c r="AI578" s="84"/>
      <c r="AJ578" s="84"/>
    </row>
    <row r="579" spans="1:36" ht="12.75" customHeight="1" x14ac:dyDescent="0.2">
      <c r="A579" s="84"/>
      <c r="B579" s="84"/>
      <c r="C579" s="84"/>
      <c r="D579" s="84"/>
      <c r="E579" s="84"/>
      <c r="F579" s="84"/>
      <c r="G579" s="84"/>
      <c r="H579" s="84"/>
      <c r="I579" s="84"/>
      <c r="J579" s="84"/>
      <c r="K579" s="84"/>
      <c r="L579" s="84"/>
      <c r="M579" s="84"/>
      <c r="N579" s="84"/>
      <c r="O579" s="163"/>
      <c r="Q579" s="84"/>
      <c r="R579" s="84"/>
      <c r="S579" s="84"/>
      <c r="T579" s="84"/>
      <c r="U579" s="84"/>
      <c r="V579" s="84"/>
      <c r="W579" s="84"/>
      <c r="X579" s="84"/>
      <c r="Y579" s="84"/>
      <c r="Z579" s="84"/>
      <c r="AA579" s="84"/>
      <c r="AB579" s="84"/>
      <c r="AC579" s="84"/>
      <c r="AD579" s="84"/>
      <c r="AE579" s="84"/>
      <c r="AF579" s="84"/>
      <c r="AG579" s="84"/>
      <c r="AH579" s="84"/>
      <c r="AI579" s="84"/>
      <c r="AJ579" s="84"/>
    </row>
    <row r="580" spans="1:36" ht="12.75" customHeight="1" x14ac:dyDescent="0.2">
      <c r="A580" s="84"/>
      <c r="B580" s="84"/>
      <c r="C580" s="84"/>
      <c r="D580" s="84"/>
      <c r="E580" s="84"/>
      <c r="F580" s="84"/>
      <c r="G580" s="84"/>
      <c r="H580" s="84"/>
      <c r="I580" s="84"/>
      <c r="J580" s="84"/>
      <c r="K580" s="84"/>
      <c r="L580" s="84"/>
      <c r="M580" s="84"/>
      <c r="N580" s="84"/>
      <c r="O580" s="163"/>
      <c r="Q580" s="84"/>
      <c r="R580" s="84"/>
      <c r="S580" s="84"/>
      <c r="T580" s="84"/>
      <c r="U580" s="84"/>
      <c r="V580" s="84"/>
      <c r="W580" s="84"/>
      <c r="X580" s="84"/>
      <c r="Y580" s="84"/>
      <c r="Z580" s="84"/>
      <c r="AA580" s="84"/>
      <c r="AB580" s="84"/>
      <c r="AC580" s="84"/>
      <c r="AD580" s="84"/>
      <c r="AE580" s="84"/>
      <c r="AF580" s="84"/>
      <c r="AG580" s="84"/>
      <c r="AH580" s="84"/>
      <c r="AI580" s="84"/>
      <c r="AJ580" s="84"/>
    </row>
    <row r="581" spans="1:36" ht="12.75" customHeight="1" x14ac:dyDescent="0.2">
      <c r="A581" s="84"/>
      <c r="B581" s="84"/>
      <c r="C581" s="84"/>
      <c r="D581" s="84"/>
      <c r="E581" s="84"/>
      <c r="F581" s="84"/>
      <c r="G581" s="84"/>
      <c r="H581" s="84"/>
      <c r="I581" s="84"/>
      <c r="J581" s="84"/>
      <c r="K581" s="84"/>
      <c r="L581" s="84"/>
      <c r="M581" s="84"/>
      <c r="N581" s="84"/>
      <c r="O581" s="163"/>
      <c r="Q581" s="84"/>
      <c r="R581" s="84"/>
      <c r="S581" s="84"/>
      <c r="T581" s="84"/>
      <c r="U581" s="84"/>
      <c r="V581" s="84"/>
      <c r="W581" s="84"/>
      <c r="X581" s="84"/>
      <c r="Y581" s="84"/>
      <c r="Z581" s="84"/>
      <c r="AA581" s="84"/>
      <c r="AB581" s="84"/>
      <c r="AC581" s="84"/>
      <c r="AD581" s="84"/>
      <c r="AE581" s="84"/>
      <c r="AF581" s="84"/>
      <c r="AG581" s="84"/>
      <c r="AH581" s="84"/>
      <c r="AI581" s="84"/>
      <c r="AJ581" s="84"/>
    </row>
    <row r="582" spans="1:36" ht="12.75" customHeight="1" x14ac:dyDescent="0.2">
      <c r="A582" s="84"/>
      <c r="B582" s="84"/>
      <c r="C582" s="84"/>
      <c r="D582" s="84"/>
      <c r="E582" s="84"/>
      <c r="F582" s="84"/>
      <c r="G582" s="84"/>
      <c r="H582" s="84"/>
      <c r="I582" s="84"/>
      <c r="J582" s="84"/>
      <c r="K582" s="84"/>
      <c r="L582" s="84"/>
      <c r="M582" s="84"/>
      <c r="N582" s="84"/>
      <c r="O582" s="163"/>
      <c r="Q582" s="84"/>
      <c r="R582" s="84"/>
      <c r="S582" s="84"/>
      <c r="T582" s="84"/>
      <c r="U582" s="84"/>
      <c r="V582" s="84"/>
      <c r="W582" s="84"/>
      <c r="X582" s="84"/>
      <c r="Y582" s="84"/>
      <c r="Z582" s="84"/>
      <c r="AA582" s="84"/>
      <c r="AB582" s="84"/>
      <c r="AC582" s="84"/>
      <c r="AD582" s="84"/>
      <c r="AE582" s="84"/>
      <c r="AF582" s="84"/>
      <c r="AG582" s="84"/>
      <c r="AH582" s="84"/>
      <c r="AI582" s="84"/>
      <c r="AJ582" s="84"/>
    </row>
    <row r="583" spans="1:36" ht="12.75" customHeight="1" x14ac:dyDescent="0.2">
      <c r="A583" s="84"/>
      <c r="B583" s="84"/>
      <c r="C583" s="84"/>
      <c r="D583" s="84"/>
      <c r="E583" s="84"/>
      <c r="F583" s="84"/>
      <c r="G583" s="84"/>
      <c r="H583" s="84"/>
      <c r="I583" s="84"/>
      <c r="J583" s="84"/>
      <c r="K583" s="84"/>
      <c r="L583" s="84"/>
      <c r="M583" s="84"/>
      <c r="N583" s="84"/>
      <c r="O583" s="163"/>
      <c r="Q583" s="84"/>
      <c r="R583" s="84"/>
      <c r="S583" s="84"/>
      <c r="T583" s="84"/>
      <c r="U583" s="84"/>
      <c r="V583" s="84"/>
      <c r="W583" s="84"/>
      <c r="X583" s="84"/>
      <c r="Y583" s="84"/>
      <c r="Z583" s="84"/>
      <c r="AA583" s="84"/>
      <c r="AB583" s="84"/>
      <c r="AC583" s="84"/>
      <c r="AD583" s="84"/>
      <c r="AE583" s="84"/>
      <c r="AF583" s="84"/>
      <c r="AG583" s="84"/>
      <c r="AH583" s="84"/>
      <c r="AI583" s="84"/>
      <c r="AJ583" s="84"/>
    </row>
    <row r="584" spans="1:36" ht="12.75" customHeight="1" x14ac:dyDescent="0.2">
      <c r="A584" s="84"/>
      <c r="B584" s="84"/>
      <c r="C584" s="84"/>
      <c r="D584" s="84"/>
      <c r="E584" s="84"/>
      <c r="F584" s="84"/>
      <c r="G584" s="84"/>
      <c r="H584" s="84"/>
      <c r="I584" s="84"/>
      <c r="J584" s="84"/>
      <c r="K584" s="84"/>
      <c r="L584" s="84"/>
      <c r="M584" s="84"/>
      <c r="N584" s="84"/>
      <c r="O584" s="163"/>
      <c r="Q584" s="84"/>
      <c r="R584" s="84"/>
      <c r="S584" s="84"/>
      <c r="T584" s="84"/>
      <c r="U584" s="84"/>
      <c r="V584" s="84"/>
      <c r="W584" s="84"/>
      <c r="X584" s="84"/>
      <c r="Y584" s="84"/>
      <c r="Z584" s="84"/>
      <c r="AA584" s="84"/>
      <c r="AB584" s="84"/>
      <c r="AC584" s="84"/>
      <c r="AD584" s="84"/>
      <c r="AE584" s="84"/>
      <c r="AF584" s="84"/>
      <c r="AG584" s="84"/>
      <c r="AH584" s="84"/>
      <c r="AI584" s="84"/>
      <c r="AJ584" s="84"/>
    </row>
    <row r="585" spans="1:36" ht="12.75" customHeight="1" x14ac:dyDescent="0.2">
      <c r="A585" s="84"/>
      <c r="B585" s="84"/>
      <c r="C585" s="84"/>
      <c r="D585" s="84"/>
      <c r="E585" s="84"/>
      <c r="F585" s="84"/>
      <c r="G585" s="84"/>
      <c r="H585" s="84"/>
      <c r="I585" s="84"/>
      <c r="J585" s="84"/>
      <c r="K585" s="84"/>
      <c r="L585" s="84"/>
      <c r="M585" s="84"/>
      <c r="N585" s="84"/>
      <c r="O585" s="163"/>
      <c r="Q585" s="84"/>
      <c r="R585" s="84"/>
      <c r="S585" s="84"/>
      <c r="T585" s="84"/>
      <c r="U585" s="84"/>
      <c r="V585" s="84"/>
      <c r="W585" s="84"/>
      <c r="X585" s="84"/>
      <c r="Y585" s="84"/>
      <c r="Z585" s="84"/>
      <c r="AA585" s="84"/>
      <c r="AB585" s="84"/>
      <c r="AC585" s="84"/>
      <c r="AD585" s="84"/>
      <c r="AE585" s="84"/>
      <c r="AF585" s="84"/>
      <c r="AG585" s="84"/>
      <c r="AH585" s="84"/>
      <c r="AI585" s="84"/>
      <c r="AJ585" s="84"/>
    </row>
    <row r="586" spans="1:36" ht="12.75" customHeight="1" x14ac:dyDescent="0.2">
      <c r="A586" s="84"/>
      <c r="B586" s="84"/>
      <c r="C586" s="84"/>
      <c r="D586" s="84"/>
      <c r="E586" s="84"/>
      <c r="F586" s="84"/>
      <c r="G586" s="84"/>
      <c r="H586" s="84"/>
      <c r="I586" s="84"/>
      <c r="J586" s="84"/>
      <c r="K586" s="84"/>
      <c r="L586" s="84"/>
      <c r="M586" s="84"/>
      <c r="N586" s="84"/>
      <c r="O586" s="163"/>
      <c r="Q586" s="84"/>
      <c r="R586" s="84"/>
      <c r="S586" s="84"/>
      <c r="T586" s="84"/>
      <c r="U586" s="84"/>
      <c r="V586" s="84"/>
      <c r="W586" s="84"/>
      <c r="X586" s="84"/>
      <c r="Y586" s="84"/>
      <c r="Z586" s="84"/>
      <c r="AA586" s="84"/>
      <c r="AB586" s="84"/>
      <c r="AC586" s="84"/>
      <c r="AD586" s="84"/>
      <c r="AE586" s="84"/>
      <c r="AF586" s="84"/>
      <c r="AG586" s="84"/>
      <c r="AH586" s="84"/>
      <c r="AI586" s="84"/>
      <c r="AJ586" s="84"/>
    </row>
    <row r="587" spans="1:36" ht="12.75" customHeight="1" x14ac:dyDescent="0.2">
      <c r="A587" s="84"/>
      <c r="B587" s="84"/>
      <c r="C587" s="84"/>
      <c r="D587" s="84"/>
      <c r="E587" s="84"/>
      <c r="F587" s="84"/>
      <c r="G587" s="84"/>
      <c r="H587" s="84"/>
      <c r="I587" s="84"/>
      <c r="J587" s="84"/>
      <c r="K587" s="84"/>
      <c r="L587" s="84"/>
      <c r="M587" s="84"/>
      <c r="N587" s="84"/>
      <c r="O587" s="163"/>
      <c r="Q587" s="84"/>
      <c r="R587" s="84"/>
      <c r="S587" s="84"/>
      <c r="T587" s="84"/>
      <c r="U587" s="84"/>
      <c r="V587" s="84"/>
      <c r="W587" s="84"/>
      <c r="X587" s="84"/>
      <c r="Y587" s="84"/>
      <c r="Z587" s="84"/>
      <c r="AA587" s="84"/>
      <c r="AB587" s="84"/>
      <c r="AC587" s="84"/>
      <c r="AD587" s="84"/>
      <c r="AE587" s="84"/>
      <c r="AF587" s="84"/>
      <c r="AG587" s="84"/>
      <c r="AH587" s="84"/>
      <c r="AI587" s="84"/>
      <c r="AJ587" s="84"/>
    </row>
    <row r="588" spans="1:36" ht="12.75" customHeight="1" x14ac:dyDescent="0.2">
      <c r="A588" s="84"/>
      <c r="B588" s="84"/>
      <c r="C588" s="84"/>
      <c r="D588" s="84"/>
      <c r="E588" s="84"/>
      <c r="F588" s="84"/>
      <c r="G588" s="84"/>
      <c r="H588" s="84"/>
      <c r="I588" s="84"/>
      <c r="J588" s="84"/>
      <c r="K588" s="84"/>
      <c r="L588" s="84"/>
      <c r="M588" s="84"/>
      <c r="N588" s="84"/>
      <c r="O588" s="163"/>
      <c r="Q588" s="84"/>
      <c r="R588" s="84"/>
      <c r="S588" s="84"/>
      <c r="T588" s="84"/>
      <c r="U588" s="84"/>
      <c r="V588" s="84"/>
      <c r="W588" s="84"/>
      <c r="X588" s="84"/>
      <c r="Y588" s="84"/>
      <c r="Z588" s="84"/>
      <c r="AA588" s="84"/>
      <c r="AB588" s="84"/>
      <c r="AC588" s="84"/>
      <c r="AD588" s="84"/>
      <c r="AE588" s="84"/>
      <c r="AF588" s="84"/>
      <c r="AG588" s="84"/>
      <c r="AH588" s="84"/>
      <c r="AI588" s="84"/>
      <c r="AJ588" s="84"/>
    </row>
    <row r="589" spans="1:36" ht="12.75" customHeight="1" x14ac:dyDescent="0.2">
      <c r="A589" s="84"/>
      <c r="B589" s="84"/>
      <c r="C589" s="84"/>
      <c r="D589" s="84"/>
      <c r="E589" s="84"/>
      <c r="F589" s="84"/>
      <c r="G589" s="84"/>
      <c r="H589" s="84"/>
      <c r="I589" s="84"/>
      <c r="J589" s="84"/>
      <c r="K589" s="84"/>
      <c r="L589" s="84"/>
      <c r="M589" s="84"/>
      <c r="N589" s="84"/>
      <c r="O589" s="163"/>
      <c r="Q589" s="84"/>
      <c r="R589" s="84"/>
      <c r="S589" s="84"/>
      <c r="T589" s="84"/>
      <c r="U589" s="84"/>
      <c r="V589" s="84"/>
      <c r="W589" s="84"/>
      <c r="X589" s="84"/>
      <c r="Y589" s="84"/>
      <c r="Z589" s="84"/>
      <c r="AA589" s="84"/>
      <c r="AB589" s="84"/>
      <c r="AC589" s="84"/>
      <c r="AD589" s="84"/>
      <c r="AE589" s="84"/>
      <c r="AF589" s="84"/>
      <c r="AG589" s="84"/>
      <c r="AH589" s="84"/>
      <c r="AI589" s="84"/>
      <c r="AJ589" s="84"/>
    </row>
    <row r="590" spans="1:36" ht="12.75" customHeight="1" x14ac:dyDescent="0.2">
      <c r="A590" s="84"/>
      <c r="B590" s="84"/>
      <c r="C590" s="84"/>
      <c r="D590" s="84"/>
      <c r="E590" s="84"/>
      <c r="F590" s="84"/>
      <c r="G590" s="84"/>
      <c r="H590" s="84"/>
      <c r="I590" s="84"/>
      <c r="J590" s="84"/>
      <c r="K590" s="84"/>
      <c r="L590" s="84"/>
      <c r="M590" s="84"/>
      <c r="N590" s="84"/>
      <c r="O590" s="163"/>
      <c r="Q590" s="84"/>
      <c r="R590" s="84"/>
      <c r="S590" s="84"/>
      <c r="T590" s="84"/>
      <c r="U590" s="84"/>
      <c r="V590" s="84"/>
      <c r="W590" s="84"/>
      <c r="X590" s="84"/>
      <c r="Y590" s="84"/>
      <c r="Z590" s="84"/>
      <c r="AA590" s="84"/>
      <c r="AB590" s="84"/>
      <c r="AC590" s="84"/>
      <c r="AD590" s="84"/>
      <c r="AE590" s="84"/>
      <c r="AF590" s="84"/>
      <c r="AG590" s="84"/>
      <c r="AH590" s="84"/>
      <c r="AI590" s="84"/>
      <c r="AJ590" s="84"/>
    </row>
    <row r="591" spans="1:36" ht="12.75" customHeight="1" x14ac:dyDescent="0.2">
      <c r="A591" s="84"/>
      <c r="B591" s="84"/>
      <c r="C591" s="84"/>
      <c r="D591" s="84"/>
      <c r="E591" s="84"/>
      <c r="F591" s="84"/>
      <c r="G591" s="84"/>
      <c r="H591" s="84"/>
      <c r="I591" s="84"/>
      <c r="J591" s="84"/>
      <c r="K591" s="84"/>
      <c r="L591" s="84"/>
      <c r="M591" s="84"/>
      <c r="N591" s="84"/>
      <c r="O591" s="163"/>
      <c r="Q591" s="84"/>
      <c r="R591" s="84"/>
      <c r="S591" s="84"/>
      <c r="T591" s="84"/>
      <c r="U591" s="84"/>
      <c r="V591" s="84"/>
      <c r="W591" s="84"/>
      <c r="X591" s="84"/>
      <c r="Y591" s="84"/>
      <c r="Z591" s="84"/>
      <c r="AA591" s="84"/>
      <c r="AB591" s="84"/>
      <c r="AC591" s="84"/>
      <c r="AD591" s="84"/>
      <c r="AE591" s="84"/>
      <c r="AF591" s="84"/>
      <c r="AG591" s="84"/>
      <c r="AH591" s="84"/>
      <c r="AI591" s="84"/>
      <c r="AJ591" s="84"/>
    </row>
    <row r="592" spans="1:36" ht="12.75" customHeight="1" x14ac:dyDescent="0.2">
      <c r="A592" s="84"/>
      <c r="B592" s="84"/>
      <c r="C592" s="84"/>
      <c r="D592" s="84"/>
      <c r="E592" s="84"/>
      <c r="F592" s="84"/>
      <c r="G592" s="84"/>
      <c r="H592" s="84"/>
      <c r="I592" s="84"/>
      <c r="J592" s="84"/>
      <c r="K592" s="84"/>
      <c r="L592" s="84"/>
      <c r="M592" s="84"/>
      <c r="N592" s="84"/>
      <c r="O592" s="163"/>
      <c r="Q592" s="84"/>
      <c r="R592" s="84"/>
      <c r="S592" s="84"/>
      <c r="T592" s="84"/>
      <c r="U592" s="84"/>
      <c r="V592" s="84"/>
      <c r="W592" s="84"/>
      <c r="X592" s="84"/>
      <c r="Y592" s="84"/>
      <c r="Z592" s="84"/>
      <c r="AA592" s="84"/>
      <c r="AB592" s="84"/>
      <c r="AC592" s="84"/>
      <c r="AD592" s="84"/>
      <c r="AE592" s="84"/>
      <c r="AF592" s="84"/>
      <c r="AG592" s="84"/>
      <c r="AH592" s="84"/>
      <c r="AI592" s="84"/>
      <c r="AJ592" s="84"/>
    </row>
    <row r="593" spans="1:36" ht="12.75" customHeight="1" x14ac:dyDescent="0.2">
      <c r="A593" s="84"/>
      <c r="B593" s="84"/>
      <c r="C593" s="84"/>
      <c r="D593" s="84"/>
      <c r="E593" s="84"/>
      <c r="F593" s="84"/>
      <c r="G593" s="84"/>
      <c r="H593" s="84"/>
      <c r="I593" s="84"/>
      <c r="J593" s="84"/>
      <c r="K593" s="84"/>
      <c r="L593" s="84"/>
      <c r="M593" s="84"/>
      <c r="N593" s="84"/>
      <c r="O593" s="163"/>
      <c r="Q593" s="84"/>
      <c r="R593" s="84"/>
      <c r="S593" s="84"/>
      <c r="T593" s="84"/>
      <c r="U593" s="84"/>
      <c r="V593" s="84"/>
      <c r="W593" s="84"/>
      <c r="X593" s="84"/>
      <c r="Y593" s="84"/>
      <c r="Z593" s="84"/>
      <c r="AA593" s="84"/>
      <c r="AB593" s="84"/>
      <c r="AC593" s="84"/>
      <c r="AD593" s="84"/>
      <c r="AE593" s="84"/>
      <c r="AF593" s="84"/>
      <c r="AG593" s="84"/>
      <c r="AH593" s="84"/>
      <c r="AI593" s="84"/>
      <c r="AJ593" s="84"/>
    </row>
    <row r="594" spans="1:36" ht="12.75" customHeight="1" x14ac:dyDescent="0.2">
      <c r="A594" s="84"/>
      <c r="B594" s="84"/>
      <c r="C594" s="84"/>
      <c r="D594" s="84"/>
      <c r="E594" s="84"/>
      <c r="F594" s="84"/>
      <c r="G594" s="84"/>
      <c r="H594" s="84"/>
      <c r="I594" s="84"/>
      <c r="J594" s="84"/>
      <c r="K594" s="84"/>
      <c r="L594" s="84"/>
      <c r="M594" s="84"/>
      <c r="N594" s="84"/>
      <c r="O594" s="163"/>
      <c r="Q594" s="84"/>
      <c r="R594" s="84"/>
      <c r="S594" s="84"/>
      <c r="T594" s="84"/>
      <c r="U594" s="84"/>
      <c r="V594" s="84"/>
      <c r="W594" s="84"/>
      <c r="X594" s="84"/>
      <c r="Y594" s="84"/>
      <c r="Z594" s="84"/>
      <c r="AA594" s="84"/>
      <c r="AB594" s="84"/>
      <c r="AC594" s="84"/>
      <c r="AD594" s="84"/>
      <c r="AE594" s="84"/>
      <c r="AF594" s="84"/>
      <c r="AG594" s="84"/>
      <c r="AH594" s="84"/>
      <c r="AI594" s="84"/>
      <c r="AJ594" s="84"/>
    </row>
    <row r="595" spans="1:36" ht="12.75" customHeight="1" x14ac:dyDescent="0.2">
      <c r="A595" s="84"/>
      <c r="B595" s="84"/>
      <c r="C595" s="84"/>
      <c r="D595" s="84"/>
      <c r="E595" s="84"/>
      <c r="F595" s="84"/>
      <c r="G595" s="84"/>
      <c r="H595" s="84"/>
      <c r="I595" s="84"/>
      <c r="J595" s="84"/>
      <c r="K595" s="84"/>
      <c r="L595" s="84"/>
      <c r="M595" s="84"/>
      <c r="N595" s="84"/>
      <c r="O595" s="163"/>
      <c r="Q595" s="84"/>
      <c r="R595" s="84"/>
      <c r="S595" s="84"/>
      <c r="T595" s="84"/>
      <c r="U595" s="84"/>
      <c r="V595" s="84"/>
      <c r="W595" s="84"/>
      <c r="X595" s="84"/>
      <c r="Y595" s="84"/>
      <c r="Z595" s="84"/>
      <c r="AA595" s="84"/>
      <c r="AB595" s="84"/>
      <c r="AC595" s="84"/>
      <c r="AD595" s="84"/>
      <c r="AE595" s="84"/>
      <c r="AF595" s="84"/>
      <c r="AG595" s="84"/>
      <c r="AH595" s="84"/>
      <c r="AI595" s="84"/>
      <c r="AJ595" s="84"/>
    </row>
    <row r="596" spans="1:36" ht="12.75" customHeight="1" x14ac:dyDescent="0.2">
      <c r="A596" s="84"/>
      <c r="B596" s="84"/>
      <c r="C596" s="84"/>
      <c r="D596" s="84"/>
      <c r="E596" s="84"/>
      <c r="F596" s="84"/>
      <c r="G596" s="84"/>
      <c r="H596" s="84"/>
      <c r="I596" s="84"/>
      <c r="J596" s="84"/>
      <c r="K596" s="84"/>
      <c r="L596" s="84"/>
      <c r="M596" s="84"/>
      <c r="N596" s="84"/>
      <c r="O596" s="163"/>
      <c r="Q596" s="84"/>
      <c r="R596" s="84"/>
      <c r="S596" s="84"/>
      <c r="T596" s="84"/>
      <c r="U596" s="84"/>
      <c r="V596" s="84"/>
      <c r="W596" s="84"/>
      <c r="X596" s="84"/>
      <c r="Y596" s="84"/>
      <c r="Z596" s="84"/>
      <c r="AA596" s="84"/>
      <c r="AB596" s="84"/>
      <c r="AC596" s="84"/>
      <c r="AD596" s="84"/>
      <c r="AE596" s="84"/>
      <c r="AF596" s="84"/>
      <c r="AG596" s="84"/>
      <c r="AH596" s="84"/>
      <c r="AI596" s="84"/>
      <c r="AJ596" s="84"/>
    </row>
    <row r="597" spans="1:36" ht="12.75" customHeight="1" x14ac:dyDescent="0.2">
      <c r="A597" s="84"/>
      <c r="B597" s="84"/>
      <c r="C597" s="84"/>
      <c r="D597" s="84"/>
      <c r="E597" s="84"/>
      <c r="F597" s="84"/>
      <c r="G597" s="84"/>
      <c r="H597" s="84"/>
      <c r="I597" s="84"/>
      <c r="J597" s="84"/>
      <c r="K597" s="84"/>
      <c r="L597" s="84"/>
      <c r="M597" s="84"/>
      <c r="N597" s="84"/>
      <c r="O597" s="163"/>
      <c r="Q597" s="84"/>
      <c r="R597" s="84"/>
      <c r="S597" s="84"/>
      <c r="T597" s="84"/>
      <c r="U597" s="84"/>
      <c r="V597" s="84"/>
      <c r="W597" s="84"/>
      <c r="X597" s="84"/>
      <c r="Y597" s="84"/>
      <c r="Z597" s="84"/>
      <c r="AA597" s="84"/>
      <c r="AB597" s="84"/>
      <c r="AC597" s="84"/>
      <c r="AD597" s="84"/>
      <c r="AE597" s="84"/>
      <c r="AF597" s="84"/>
      <c r="AG597" s="84"/>
      <c r="AH597" s="84"/>
      <c r="AI597" s="84"/>
      <c r="AJ597" s="84"/>
    </row>
    <row r="598" spans="1:36" ht="12.75" customHeight="1" x14ac:dyDescent="0.2">
      <c r="A598" s="84"/>
      <c r="B598" s="84"/>
      <c r="C598" s="84"/>
      <c r="D598" s="84"/>
      <c r="E598" s="84"/>
      <c r="F598" s="84"/>
      <c r="G598" s="84"/>
      <c r="H598" s="84"/>
      <c r="I598" s="84"/>
      <c r="J598" s="84"/>
      <c r="K598" s="84"/>
      <c r="L598" s="84"/>
      <c r="M598" s="84"/>
      <c r="N598" s="84"/>
      <c r="O598" s="163"/>
      <c r="Q598" s="84"/>
      <c r="R598" s="84"/>
      <c r="S598" s="84"/>
      <c r="T598" s="84"/>
      <c r="U598" s="84"/>
      <c r="V598" s="84"/>
      <c r="W598" s="84"/>
      <c r="X598" s="84"/>
      <c r="Y598" s="84"/>
      <c r="Z598" s="84"/>
      <c r="AA598" s="84"/>
      <c r="AB598" s="84"/>
      <c r="AC598" s="84"/>
      <c r="AD598" s="84"/>
      <c r="AE598" s="84"/>
      <c r="AF598" s="84"/>
      <c r="AG598" s="84"/>
      <c r="AH598" s="84"/>
      <c r="AI598" s="84"/>
      <c r="AJ598" s="84"/>
    </row>
    <row r="599" spans="1:36" ht="12.75" customHeight="1" x14ac:dyDescent="0.2">
      <c r="A599" s="84"/>
      <c r="B599" s="84"/>
      <c r="C599" s="84"/>
      <c r="D599" s="84"/>
      <c r="E599" s="84"/>
      <c r="F599" s="84"/>
      <c r="G599" s="84"/>
      <c r="H599" s="84"/>
      <c r="I599" s="84"/>
      <c r="J599" s="84"/>
      <c r="K599" s="84"/>
      <c r="L599" s="84"/>
      <c r="M599" s="84"/>
      <c r="N599" s="84"/>
      <c r="O599" s="163"/>
      <c r="Q599" s="84"/>
      <c r="R599" s="84"/>
      <c r="S599" s="84"/>
      <c r="T599" s="84"/>
      <c r="U599" s="84"/>
      <c r="V599" s="84"/>
      <c r="W599" s="84"/>
      <c r="X599" s="84"/>
      <c r="Y599" s="84"/>
      <c r="Z599" s="84"/>
      <c r="AA599" s="84"/>
      <c r="AB599" s="84"/>
      <c r="AC599" s="84"/>
      <c r="AD599" s="84"/>
      <c r="AE599" s="84"/>
      <c r="AF599" s="84"/>
      <c r="AG599" s="84"/>
      <c r="AH599" s="84"/>
      <c r="AI599" s="84"/>
      <c r="AJ599" s="84"/>
    </row>
    <row r="600" spans="1:36" ht="12.75" customHeight="1" x14ac:dyDescent="0.2">
      <c r="A600" s="84"/>
      <c r="B600" s="84"/>
      <c r="C600" s="84"/>
      <c r="D600" s="84"/>
      <c r="E600" s="84"/>
      <c r="F600" s="84"/>
      <c r="G600" s="84"/>
      <c r="H600" s="84"/>
      <c r="I600" s="84"/>
      <c r="J600" s="84"/>
      <c r="K600" s="84"/>
      <c r="L600" s="84"/>
      <c r="M600" s="84"/>
      <c r="N600" s="84"/>
      <c r="O600" s="163"/>
      <c r="Q600" s="84"/>
      <c r="R600" s="84"/>
      <c r="S600" s="84"/>
      <c r="T600" s="84"/>
      <c r="U600" s="84"/>
      <c r="V600" s="84"/>
      <c r="W600" s="84"/>
      <c r="X600" s="84"/>
      <c r="Y600" s="84"/>
      <c r="Z600" s="84"/>
      <c r="AA600" s="84"/>
      <c r="AB600" s="84"/>
      <c r="AC600" s="84"/>
      <c r="AD600" s="84"/>
      <c r="AE600" s="84"/>
      <c r="AF600" s="84"/>
      <c r="AG600" s="84"/>
      <c r="AH600" s="84"/>
      <c r="AI600" s="84"/>
      <c r="AJ600" s="84"/>
    </row>
    <row r="601" spans="1:36" ht="12.75" customHeight="1" x14ac:dyDescent="0.2">
      <c r="A601" s="84"/>
      <c r="B601" s="84"/>
      <c r="C601" s="84"/>
      <c r="D601" s="84"/>
      <c r="E601" s="84"/>
      <c r="F601" s="84"/>
      <c r="G601" s="84"/>
      <c r="H601" s="84"/>
      <c r="I601" s="84"/>
      <c r="J601" s="84"/>
      <c r="K601" s="84"/>
      <c r="L601" s="84"/>
      <c r="M601" s="84"/>
      <c r="N601" s="84"/>
      <c r="O601" s="163"/>
      <c r="Q601" s="84"/>
      <c r="R601" s="84"/>
      <c r="S601" s="84"/>
      <c r="T601" s="84"/>
      <c r="U601" s="84"/>
      <c r="V601" s="84"/>
      <c r="W601" s="84"/>
      <c r="X601" s="84"/>
      <c r="Y601" s="84"/>
      <c r="Z601" s="84"/>
      <c r="AA601" s="84"/>
      <c r="AB601" s="84"/>
      <c r="AC601" s="84"/>
      <c r="AD601" s="84"/>
      <c r="AE601" s="84"/>
      <c r="AF601" s="84"/>
      <c r="AG601" s="84"/>
      <c r="AH601" s="84"/>
      <c r="AI601" s="84"/>
      <c r="AJ601" s="84"/>
    </row>
    <row r="602" spans="1:36" ht="12.75" customHeight="1" x14ac:dyDescent="0.2">
      <c r="A602" s="84"/>
      <c r="B602" s="84"/>
      <c r="C602" s="84"/>
      <c r="D602" s="84"/>
      <c r="E602" s="84"/>
      <c r="F602" s="84"/>
      <c r="G602" s="84"/>
      <c r="H602" s="84"/>
      <c r="I602" s="84"/>
      <c r="J602" s="84"/>
      <c r="K602" s="84"/>
      <c r="L602" s="84"/>
      <c r="M602" s="84"/>
      <c r="N602" s="84"/>
      <c r="O602" s="163"/>
      <c r="Q602" s="84"/>
      <c r="R602" s="84"/>
      <c r="S602" s="84"/>
      <c r="T602" s="84"/>
      <c r="U602" s="84"/>
      <c r="V602" s="84"/>
      <c r="W602" s="84"/>
      <c r="X602" s="84"/>
      <c r="Y602" s="84"/>
      <c r="Z602" s="84"/>
      <c r="AA602" s="84"/>
      <c r="AB602" s="84"/>
      <c r="AC602" s="84"/>
      <c r="AD602" s="84"/>
      <c r="AE602" s="84"/>
      <c r="AF602" s="84"/>
      <c r="AG602" s="84"/>
      <c r="AH602" s="84"/>
      <c r="AI602" s="84"/>
      <c r="AJ602" s="84"/>
    </row>
    <row r="603" spans="1:36" ht="12.75" customHeight="1" x14ac:dyDescent="0.2">
      <c r="A603" s="84"/>
      <c r="B603" s="84"/>
      <c r="C603" s="84"/>
      <c r="D603" s="84"/>
      <c r="E603" s="84"/>
      <c r="F603" s="84"/>
      <c r="G603" s="84"/>
      <c r="H603" s="84"/>
      <c r="I603" s="84"/>
      <c r="J603" s="84"/>
      <c r="K603" s="84"/>
      <c r="L603" s="84"/>
      <c r="M603" s="84"/>
      <c r="N603" s="84"/>
      <c r="O603" s="163"/>
      <c r="Q603" s="84"/>
      <c r="R603" s="84"/>
      <c r="S603" s="84"/>
      <c r="T603" s="84"/>
      <c r="U603" s="84"/>
      <c r="V603" s="84"/>
      <c r="W603" s="84"/>
      <c r="X603" s="84"/>
      <c r="Y603" s="84"/>
      <c r="Z603" s="84"/>
      <c r="AA603" s="84"/>
      <c r="AB603" s="84"/>
      <c r="AC603" s="84"/>
      <c r="AD603" s="84"/>
      <c r="AE603" s="84"/>
      <c r="AF603" s="84"/>
      <c r="AG603" s="84"/>
      <c r="AH603" s="84"/>
      <c r="AI603" s="84"/>
      <c r="AJ603" s="84"/>
    </row>
    <row r="604" spans="1:36" ht="12.75" customHeight="1" x14ac:dyDescent="0.2">
      <c r="A604" s="84"/>
      <c r="B604" s="84"/>
      <c r="C604" s="84"/>
      <c r="D604" s="84"/>
      <c r="E604" s="84"/>
      <c r="F604" s="84"/>
      <c r="G604" s="84"/>
      <c r="H604" s="84"/>
      <c r="I604" s="84"/>
      <c r="J604" s="84"/>
      <c r="K604" s="84"/>
      <c r="L604" s="84"/>
      <c r="M604" s="84"/>
      <c r="N604" s="84"/>
      <c r="O604" s="163"/>
      <c r="Q604" s="84"/>
      <c r="R604" s="84"/>
      <c r="S604" s="84"/>
      <c r="T604" s="84"/>
      <c r="U604" s="84"/>
      <c r="V604" s="84"/>
      <c r="W604" s="84"/>
      <c r="X604" s="84"/>
      <c r="Y604" s="84"/>
      <c r="Z604" s="84"/>
      <c r="AA604" s="84"/>
      <c r="AB604" s="84"/>
      <c r="AC604" s="84"/>
      <c r="AD604" s="84"/>
      <c r="AE604" s="84"/>
      <c r="AF604" s="84"/>
      <c r="AG604" s="84"/>
      <c r="AH604" s="84"/>
      <c r="AI604" s="84"/>
      <c r="AJ604" s="84"/>
    </row>
    <row r="605" spans="1:36" ht="12.75" customHeight="1" x14ac:dyDescent="0.2">
      <c r="A605" s="84"/>
      <c r="B605" s="84"/>
      <c r="C605" s="84"/>
      <c r="D605" s="84"/>
      <c r="E605" s="84"/>
      <c r="F605" s="84"/>
      <c r="G605" s="84"/>
      <c r="H605" s="84"/>
      <c r="I605" s="84"/>
      <c r="J605" s="84"/>
      <c r="K605" s="84"/>
      <c r="L605" s="84"/>
      <c r="M605" s="84"/>
      <c r="N605" s="84"/>
      <c r="O605" s="163"/>
      <c r="Q605" s="84"/>
      <c r="R605" s="84"/>
      <c r="S605" s="84"/>
      <c r="T605" s="84"/>
      <c r="U605" s="84"/>
      <c r="V605" s="84"/>
      <c r="W605" s="84"/>
      <c r="X605" s="84"/>
      <c r="Y605" s="84"/>
      <c r="Z605" s="84"/>
      <c r="AA605" s="84"/>
      <c r="AB605" s="84"/>
      <c r="AC605" s="84"/>
      <c r="AD605" s="84"/>
      <c r="AE605" s="84"/>
      <c r="AF605" s="84"/>
      <c r="AG605" s="84"/>
      <c r="AH605" s="84"/>
      <c r="AI605" s="84"/>
      <c r="AJ605" s="84"/>
    </row>
    <row r="606" spans="1:36" ht="12.75" customHeight="1" x14ac:dyDescent="0.2">
      <c r="A606" s="84"/>
      <c r="B606" s="84"/>
      <c r="C606" s="84"/>
      <c r="D606" s="84"/>
      <c r="E606" s="84"/>
      <c r="F606" s="84"/>
      <c r="G606" s="84"/>
      <c r="H606" s="84"/>
      <c r="I606" s="84"/>
      <c r="J606" s="84"/>
      <c r="K606" s="84"/>
      <c r="L606" s="84"/>
      <c r="M606" s="84"/>
      <c r="N606" s="84"/>
      <c r="O606" s="163"/>
      <c r="Q606" s="84"/>
      <c r="R606" s="84"/>
      <c r="S606" s="84"/>
      <c r="T606" s="84"/>
      <c r="U606" s="84"/>
      <c r="V606" s="84"/>
      <c r="W606" s="84"/>
      <c r="X606" s="84"/>
      <c r="Y606" s="84"/>
      <c r="Z606" s="84"/>
      <c r="AA606" s="84"/>
      <c r="AB606" s="84"/>
      <c r="AC606" s="84"/>
      <c r="AD606" s="84"/>
      <c r="AE606" s="84"/>
      <c r="AF606" s="84"/>
      <c r="AG606" s="84"/>
      <c r="AH606" s="84"/>
      <c r="AI606" s="84"/>
      <c r="AJ606" s="84"/>
    </row>
    <row r="607" spans="1:36" ht="12.75" customHeight="1" x14ac:dyDescent="0.2">
      <c r="A607" s="84"/>
      <c r="B607" s="84"/>
      <c r="C607" s="84"/>
      <c r="D607" s="84"/>
      <c r="E607" s="84"/>
      <c r="F607" s="84"/>
      <c r="G607" s="84"/>
      <c r="H607" s="84"/>
      <c r="I607" s="84"/>
      <c r="J607" s="84"/>
      <c r="K607" s="84"/>
      <c r="L607" s="84"/>
      <c r="M607" s="84"/>
      <c r="N607" s="84"/>
      <c r="O607" s="163"/>
      <c r="Q607" s="84"/>
      <c r="R607" s="84"/>
      <c r="S607" s="84"/>
      <c r="T607" s="84"/>
      <c r="U607" s="84"/>
      <c r="V607" s="84"/>
      <c r="W607" s="84"/>
      <c r="X607" s="84"/>
      <c r="Y607" s="84"/>
      <c r="Z607" s="84"/>
      <c r="AA607" s="84"/>
      <c r="AB607" s="84"/>
      <c r="AC607" s="84"/>
      <c r="AD607" s="84"/>
      <c r="AE607" s="84"/>
      <c r="AF607" s="84"/>
      <c r="AG607" s="84"/>
      <c r="AH607" s="84"/>
      <c r="AI607" s="84"/>
      <c r="AJ607" s="84"/>
    </row>
    <row r="608" spans="1:36" ht="12.75" customHeight="1" x14ac:dyDescent="0.2">
      <c r="A608" s="84"/>
      <c r="B608" s="84"/>
      <c r="C608" s="84"/>
      <c r="D608" s="84"/>
      <c r="E608" s="84"/>
      <c r="F608" s="84"/>
      <c r="G608" s="84"/>
      <c r="H608" s="84"/>
      <c r="I608" s="84"/>
      <c r="J608" s="84"/>
      <c r="K608" s="84"/>
      <c r="L608" s="84"/>
      <c r="M608" s="84"/>
      <c r="N608" s="84"/>
      <c r="O608" s="163"/>
      <c r="Q608" s="84"/>
      <c r="R608" s="84"/>
      <c r="S608" s="84"/>
      <c r="T608" s="84"/>
      <c r="U608" s="84"/>
      <c r="V608" s="84"/>
      <c r="W608" s="84"/>
      <c r="X608" s="84"/>
      <c r="Y608" s="84"/>
      <c r="Z608" s="84"/>
      <c r="AA608" s="84"/>
      <c r="AB608" s="84"/>
      <c r="AC608" s="84"/>
      <c r="AD608" s="84"/>
      <c r="AE608" s="84"/>
      <c r="AF608" s="84"/>
      <c r="AG608" s="84"/>
      <c r="AH608" s="84"/>
      <c r="AI608" s="84"/>
      <c r="AJ608" s="84"/>
    </row>
    <row r="609" spans="1:36" ht="12.75" customHeight="1" x14ac:dyDescent="0.2">
      <c r="A609" s="84"/>
      <c r="B609" s="84"/>
      <c r="C609" s="84"/>
      <c r="D609" s="84"/>
      <c r="E609" s="84"/>
      <c r="F609" s="84"/>
      <c r="G609" s="84"/>
      <c r="H609" s="84"/>
      <c r="I609" s="84"/>
      <c r="J609" s="84"/>
      <c r="K609" s="84"/>
      <c r="L609" s="84"/>
      <c r="M609" s="84"/>
      <c r="N609" s="84"/>
      <c r="O609" s="163"/>
      <c r="Q609" s="84"/>
      <c r="R609" s="84"/>
      <c r="S609" s="84"/>
      <c r="T609" s="84"/>
      <c r="U609" s="84"/>
      <c r="V609" s="84"/>
      <c r="W609" s="84"/>
      <c r="X609" s="84"/>
      <c r="Y609" s="84"/>
      <c r="Z609" s="84"/>
      <c r="AA609" s="84"/>
      <c r="AB609" s="84"/>
      <c r="AC609" s="84"/>
      <c r="AD609" s="84"/>
      <c r="AE609" s="84"/>
      <c r="AF609" s="84"/>
      <c r="AG609" s="84"/>
      <c r="AH609" s="84"/>
      <c r="AI609" s="84"/>
      <c r="AJ609" s="84"/>
    </row>
    <row r="610" spans="1:36" ht="12.75" customHeight="1" x14ac:dyDescent="0.2">
      <c r="A610" s="84"/>
      <c r="B610" s="84"/>
      <c r="C610" s="84"/>
      <c r="D610" s="84"/>
      <c r="E610" s="84"/>
      <c r="F610" s="84"/>
      <c r="G610" s="84"/>
      <c r="H610" s="84"/>
      <c r="I610" s="84"/>
      <c r="J610" s="84"/>
      <c r="K610" s="84"/>
      <c r="L610" s="84"/>
      <c r="M610" s="84"/>
      <c r="N610" s="84"/>
      <c r="O610" s="163"/>
      <c r="Q610" s="84"/>
      <c r="R610" s="84"/>
      <c r="S610" s="84"/>
      <c r="T610" s="84"/>
      <c r="U610" s="84"/>
      <c r="V610" s="84"/>
      <c r="W610" s="84"/>
      <c r="X610" s="84"/>
      <c r="Y610" s="84"/>
      <c r="Z610" s="84"/>
      <c r="AA610" s="84"/>
      <c r="AB610" s="84"/>
      <c r="AC610" s="84"/>
      <c r="AD610" s="84"/>
      <c r="AE610" s="84"/>
      <c r="AF610" s="84"/>
      <c r="AG610" s="84"/>
      <c r="AH610" s="84"/>
      <c r="AI610" s="84"/>
      <c r="AJ610" s="84"/>
    </row>
    <row r="611" spans="1:36" ht="12.75" customHeight="1" x14ac:dyDescent="0.2">
      <c r="A611" s="84"/>
      <c r="B611" s="84"/>
      <c r="C611" s="84"/>
      <c r="D611" s="84"/>
      <c r="E611" s="84"/>
      <c r="F611" s="84"/>
      <c r="G611" s="84"/>
      <c r="H611" s="84"/>
      <c r="I611" s="84"/>
      <c r="J611" s="84"/>
      <c r="K611" s="84"/>
      <c r="L611" s="84"/>
      <c r="M611" s="84"/>
      <c r="N611" s="84"/>
      <c r="O611" s="163"/>
      <c r="Q611" s="84"/>
      <c r="R611" s="84"/>
      <c r="S611" s="84"/>
      <c r="T611" s="84"/>
      <c r="U611" s="84"/>
      <c r="V611" s="84"/>
      <c r="W611" s="84"/>
      <c r="X611" s="84"/>
      <c r="Y611" s="84"/>
      <c r="Z611" s="84"/>
      <c r="AA611" s="84"/>
      <c r="AB611" s="84"/>
      <c r="AC611" s="84"/>
      <c r="AD611" s="84"/>
      <c r="AE611" s="84"/>
      <c r="AF611" s="84"/>
      <c r="AG611" s="84"/>
      <c r="AH611" s="84"/>
      <c r="AI611" s="84"/>
      <c r="AJ611" s="84"/>
    </row>
    <row r="612" spans="1:36" ht="12.75" customHeight="1" x14ac:dyDescent="0.2">
      <c r="A612" s="84"/>
      <c r="B612" s="84"/>
      <c r="C612" s="84"/>
      <c r="D612" s="84"/>
      <c r="E612" s="84"/>
      <c r="F612" s="84"/>
      <c r="G612" s="84"/>
      <c r="H612" s="84"/>
      <c r="I612" s="84"/>
      <c r="J612" s="84"/>
      <c r="K612" s="84"/>
      <c r="L612" s="84"/>
      <c r="M612" s="84"/>
      <c r="N612" s="84"/>
      <c r="O612" s="163"/>
      <c r="Q612" s="84"/>
      <c r="R612" s="84"/>
      <c r="S612" s="84"/>
      <c r="T612" s="84"/>
      <c r="U612" s="84"/>
      <c r="V612" s="84"/>
      <c r="W612" s="84"/>
      <c r="X612" s="84"/>
      <c r="Y612" s="84"/>
      <c r="Z612" s="84"/>
      <c r="AA612" s="84"/>
      <c r="AB612" s="84"/>
      <c r="AC612" s="84"/>
      <c r="AD612" s="84"/>
      <c r="AE612" s="84"/>
      <c r="AF612" s="84"/>
      <c r="AG612" s="84"/>
      <c r="AH612" s="84"/>
      <c r="AI612" s="84"/>
      <c r="AJ612" s="84"/>
    </row>
    <row r="613" spans="1:36" ht="12.75" customHeight="1" x14ac:dyDescent="0.2">
      <c r="A613" s="84"/>
      <c r="B613" s="84"/>
      <c r="C613" s="84"/>
      <c r="D613" s="84"/>
      <c r="E613" s="84"/>
      <c r="F613" s="84"/>
      <c r="G613" s="84"/>
      <c r="H613" s="84"/>
      <c r="I613" s="84"/>
      <c r="J613" s="84"/>
      <c r="K613" s="84"/>
      <c r="L613" s="84"/>
      <c r="M613" s="84"/>
      <c r="N613" s="84"/>
      <c r="O613" s="163"/>
      <c r="Q613" s="84"/>
      <c r="R613" s="84"/>
      <c r="S613" s="84"/>
      <c r="T613" s="84"/>
      <c r="U613" s="84"/>
      <c r="V613" s="84"/>
      <c r="W613" s="84"/>
      <c r="X613" s="84"/>
      <c r="Y613" s="84"/>
      <c r="Z613" s="84"/>
      <c r="AA613" s="84"/>
      <c r="AB613" s="84"/>
      <c r="AC613" s="84"/>
      <c r="AD613" s="84"/>
      <c r="AE613" s="84"/>
      <c r="AF613" s="84"/>
      <c r="AG613" s="84"/>
      <c r="AH613" s="84"/>
      <c r="AI613" s="84"/>
      <c r="AJ613" s="84"/>
    </row>
    <row r="614" spans="1:36" ht="12.75" customHeight="1" x14ac:dyDescent="0.2">
      <c r="A614" s="84"/>
      <c r="B614" s="84"/>
      <c r="C614" s="84"/>
      <c r="D614" s="84"/>
      <c r="E614" s="84"/>
      <c r="F614" s="84"/>
      <c r="G614" s="84"/>
      <c r="H614" s="84"/>
      <c r="I614" s="84"/>
      <c r="J614" s="84"/>
      <c r="K614" s="84"/>
      <c r="L614" s="84"/>
      <c r="M614" s="84"/>
      <c r="N614" s="84"/>
      <c r="O614" s="163"/>
      <c r="Q614" s="84"/>
      <c r="R614" s="84"/>
      <c r="S614" s="84"/>
      <c r="T614" s="84"/>
      <c r="U614" s="84"/>
      <c r="V614" s="84"/>
      <c r="W614" s="84"/>
      <c r="X614" s="84"/>
      <c r="Y614" s="84"/>
      <c r="Z614" s="84"/>
      <c r="AA614" s="84"/>
      <c r="AB614" s="84"/>
      <c r="AC614" s="84"/>
      <c r="AD614" s="84"/>
      <c r="AE614" s="84"/>
      <c r="AF614" s="84"/>
      <c r="AG614" s="84"/>
      <c r="AH614" s="84"/>
      <c r="AI614" s="84"/>
      <c r="AJ614" s="84"/>
    </row>
    <row r="615" spans="1:36" ht="12.75" customHeight="1" x14ac:dyDescent="0.2">
      <c r="A615" s="84"/>
      <c r="B615" s="84"/>
      <c r="C615" s="84"/>
      <c r="D615" s="84"/>
      <c r="E615" s="84"/>
      <c r="F615" s="84"/>
      <c r="G615" s="84"/>
      <c r="H615" s="84"/>
      <c r="I615" s="84"/>
      <c r="J615" s="84"/>
      <c r="K615" s="84"/>
      <c r="L615" s="84"/>
      <c r="M615" s="84"/>
      <c r="N615" s="84"/>
      <c r="O615" s="163"/>
      <c r="Q615" s="84"/>
      <c r="R615" s="84"/>
      <c r="S615" s="84"/>
      <c r="T615" s="84"/>
      <c r="U615" s="84"/>
      <c r="V615" s="84"/>
      <c r="W615" s="84"/>
      <c r="X615" s="84"/>
      <c r="Y615" s="84"/>
      <c r="Z615" s="84"/>
      <c r="AA615" s="84"/>
      <c r="AB615" s="84"/>
      <c r="AC615" s="84"/>
      <c r="AD615" s="84"/>
      <c r="AE615" s="84"/>
      <c r="AF615" s="84"/>
      <c r="AG615" s="84"/>
      <c r="AH615" s="84"/>
      <c r="AI615" s="84"/>
      <c r="AJ615" s="84"/>
    </row>
    <row r="616" spans="1:36" ht="12.75" customHeight="1" x14ac:dyDescent="0.2">
      <c r="A616" s="84"/>
      <c r="B616" s="84"/>
      <c r="C616" s="84"/>
      <c r="D616" s="84"/>
      <c r="E616" s="84"/>
      <c r="F616" s="84"/>
      <c r="G616" s="84"/>
      <c r="H616" s="84"/>
      <c r="I616" s="84"/>
      <c r="J616" s="84"/>
      <c r="K616" s="84"/>
      <c r="L616" s="84"/>
      <c r="M616" s="84"/>
      <c r="N616" s="84"/>
      <c r="O616" s="163"/>
      <c r="Q616" s="84"/>
      <c r="R616" s="84"/>
      <c r="S616" s="84"/>
      <c r="T616" s="84"/>
      <c r="U616" s="84"/>
      <c r="V616" s="84"/>
      <c r="W616" s="84"/>
      <c r="X616" s="84"/>
      <c r="Y616" s="84"/>
      <c r="Z616" s="84"/>
      <c r="AA616" s="84"/>
      <c r="AB616" s="84"/>
      <c r="AC616" s="84"/>
      <c r="AD616" s="84"/>
      <c r="AE616" s="84"/>
      <c r="AF616" s="84"/>
      <c r="AG616" s="84"/>
      <c r="AH616" s="84"/>
      <c r="AI616" s="84"/>
      <c r="AJ616" s="84"/>
    </row>
    <row r="617" spans="1:36" ht="12.75" customHeight="1" x14ac:dyDescent="0.2">
      <c r="A617" s="84"/>
      <c r="B617" s="84"/>
      <c r="C617" s="84"/>
      <c r="D617" s="84"/>
      <c r="E617" s="84"/>
      <c r="F617" s="84"/>
      <c r="G617" s="84"/>
      <c r="H617" s="84"/>
      <c r="I617" s="84"/>
      <c r="J617" s="84"/>
      <c r="K617" s="84"/>
      <c r="L617" s="84"/>
      <c r="M617" s="84"/>
      <c r="N617" s="84"/>
      <c r="O617" s="163"/>
      <c r="Q617" s="84"/>
      <c r="R617" s="84"/>
      <c r="S617" s="84"/>
      <c r="T617" s="84"/>
      <c r="U617" s="84"/>
      <c r="V617" s="84"/>
      <c r="W617" s="84"/>
      <c r="X617" s="84"/>
      <c r="Y617" s="84"/>
      <c r="Z617" s="84"/>
      <c r="AA617" s="84"/>
      <c r="AB617" s="84"/>
      <c r="AC617" s="84"/>
      <c r="AD617" s="84"/>
      <c r="AE617" s="84"/>
      <c r="AF617" s="84"/>
      <c r="AG617" s="84"/>
      <c r="AH617" s="84"/>
      <c r="AI617" s="84"/>
      <c r="AJ617" s="84"/>
    </row>
    <row r="618" spans="1:36" ht="12.75" customHeight="1" x14ac:dyDescent="0.2">
      <c r="A618" s="84"/>
      <c r="B618" s="84"/>
      <c r="C618" s="84"/>
      <c r="D618" s="84"/>
      <c r="E618" s="84"/>
      <c r="F618" s="84"/>
      <c r="G618" s="84"/>
      <c r="H618" s="84"/>
      <c r="I618" s="84"/>
      <c r="J618" s="84"/>
      <c r="K618" s="84"/>
      <c r="L618" s="84"/>
      <c r="M618" s="84"/>
      <c r="N618" s="84"/>
      <c r="O618" s="163"/>
      <c r="Q618" s="84"/>
      <c r="R618" s="84"/>
      <c r="S618" s="84"/>
      <c r="T618" s="84"/>
      <c r="U618" s="84"/>
      <c r="V618" s="84"/>
      <c r="W618" s="84"/>
      <c r="X618" s="84"/>
      <c r="Y618" s="84"/>
      <c r="Z618" s="84"/>
      <c r="AA618" s="84"/>
      <c r="AB618" s="84"/>
      <c r="AC618" s="84"/>
      <c r="AD618" s="84"/>
      <c r="AE618" s="84"/>
      <c r="AF618" s="84"/>
      <c r="AG618" s="84"/>
      <c r="AH618" s="84"/>
      <c r="AI618" s="84"/>
      <c r="AJ618" s="84"/>
    </row>
    <row r="619" spans="1:36" ht="12.75" customHeight="1" x14ac:dyDescent="0.2">
      <c r="A619" s="84"/>
      <c r="B619" s="84"/>
      <c r="C619" s="84"/>
      <c r="D619" s="84"/>
      <c r="E619" s="84"/>
      <c r="F619" s="84"/>
      <c r="G619" s="84"/>
      <c r="H619" s="84"/>
      <c r="I619" s="84"/>
      <c r="J619" s="84"/>
      <c r="K619" s="84"/>
      <c r="L619" s="84"/>
      <c r="M619" s="84"/>
      <c r="N619" s="84"/>
      <c r="O619" s="163"/>
      <c r="Q619" s="84"/>
      <c r="R619" s="84"/>
      <c r="S619" s="84"/>
      <c r="T619" s="84"/>
      <c r="U619" s="84"/>
      <c r="V619" s="84"/>
      <c r="W619" s="84"/>
      <c r="X619" s="84"/>
      <c r="Y619" s="84"/>
      <c r="Z619" s="84"/>
      <c r="AA619" s="84"/>
      <c r="AB619" s="84"/>
      <c r="AC619" s="84"/>
      <c r="AD619" s="84"/>
      <c r="AE619" s="84"/>
      <c r="AF619" s="84"/>
      <c r="AG619" s="84"/>
      <c r="AH619" s="84"/>
      <c r="AI619" s="84"/>
      <c r="AJ619" s="84"/>
    </row>
    <row r="620" spans="1:36" ht="12.75" customHeight="1" x14ac:dyDescent="0.2">
      <c r="A620" s="84"/>
      <c r="B620" s="84"/>
      <c r="C620" s="84"/>
      <c r="D620" s="84"/>
      <c r="E620" s="84"/>
      <c r="F620" s="84"/>
      <c r="G620" s="84"/>
      <c r="H620" s="84"/>
      <c r="I620" s="84"/>
      <c r="J620" s="84"/>
      <c r="K620" s="84"/>
      <c r="L620" s="84"/>
      <c r="M620" s="84"/>
      <c r="N620" s="84"/>
      <c r="O620" s="163"/>
      <c r="Q620" s="84"/>
      <c r="R620" s="84"/>
      <c r="S620" s="84"/>
      <c r="T620" s="84"/>
      <c r="U620" s="84"/>
      <c r="V620" s="84"/>
      <c r="W620" s="84"/>
      <c r="X620" s="84"/>
      <c r="Y620" s="84"/>
      <c r="Z620" s="84"/>
      <c r="AA620" s="84"/>
      <c r="AB620" s="84"/>
      <c r="AC620" s="84"/>
      <c r="AD620" s="84"/>
      <c r="AE620" s="84"/>
      <c r="AF620" s="84"/>
      <c r="AG620" s="84"/>
      <c r="AH620" s="84"/>
      <c r="AI620" s="84"/>
      <c r="AJ620" s="84"/>
    </row>
    <row r="621" spans="1:36" ht="12.75" customHeight="1" x14ac:dyDescent="0.2">
      <c r="A621" s="84"/>
      <c r="B621" s="84"/>
      <c r="C621" s="84"/>
      <c r="D621" s="84"/>
      <c r="E621" s="84"/>
      <c r="F621" s="84"/>
      <c r="G621" s="84"/>
      <c r="H621" s="84"/>
      <c r="I621" s="84"/>
      <c r="J621" s="84"/>
      <c r="K621" s="84"/>
      <c r="L621" s="84"/>
      <c r="M621" s="84"/>
      <c r="N621" s="84"/>
      <c r="O621" s="163"/>
      <c r="Q621" s="84"/>
      <c r="R621" s="84"/>
      <c r="S621" s="84"/>
      <c r="T621" s="84"/>
      <c r="U621" s="84"/>
      <c r="V621" s="84"/>
      <c r="W621" s="84"/>
      <c r="X621" s="84"/>
      <c r="Y621" s="84"/>
      <c r="Z621" s="84"/>
      <c r="AA621" s="84"/>
      <c r="AB621" s="84"/>
      <c r="AC621" s="84"/>
      <c r="AD621" s="84"/>
      <c r="AE621" s="84"/>
      <c r="AF621" s="84"/>
      <c r="AG621" s="84"/>
      <c r="AH621" s="84"/>
      <c r="AI621" s="84"/>
      <c r="AJ621" s="84"/>
    </row>
    <row r="622" spans="1:36" ht="12.75" customHeight="1" x14ac:dyDescent="0.2">
      <c r="A622" s="84"/>
      <c r="B622" s="84"/>
      <c r="C622" s="84"/>
      <c r="D622" s="84"/>
      <c r="E622" s="84"/>
      <c r="F622" s="84"/>
      <c r="G622" s="84"/>
      <c r="H622" s="84"/>
      <c r="I622" s="84"/>
      <c r="J622" s="84"/>
      <c r="K622" s="84"/>
      <c r="L622" s="84"/>
      <c r="M622" s="84"/>
      <c r="N622" s="84"/>
      <c r="O622" s="163"/>
      <c r="Q622" s="84"/>
      <c r="R622" s="84"/>
      <c r="S622" s="84"/>
      <c r="T622" s="84"/>
      <c r="U622" s="84"/>
      <c r="V622" s="84"/>
      <c r="W622" s="84"/>
      <c r="X622" s="84"/>
      <c r="Y622" s="84"/>
      <c r="Z622" s="84"/>
      <c r="AA622" s="84"/>
      <c r="AB622" s="84"/>
      <c r="AC622" s="84"/>
      <c r="AD622" s="84"/>
      <c r="AE622" s="84"/>
      <c r="AF622" s="84"/>
      <c r="AG622" s="84"/>
      <c r="AH622" s="84"/>
      <c r="AI622" s="84"/>
      <c r="AJ622" s="84"/>
    </row>
    <row r="623" spans="1:36" ht="12.75" customHeight="1" x14ac:dyDescent="0.2">
      <c r="A623" s="84"/>
      <c r="B623" s="84"/>
      <c r="C623" s="84"/>
      <c r="D623" s="84"/>
      <c r="E623" s="84"/>
      <c r="F623" s="84"/>
      <c r="G623" s="84"/>
      <c r="H623" s="84"/>
      <c r="I623" s="84"/>
      <c r="J623" s="84"/>
      <c r="K623" s="84"/>
      <c r="L623" s="84"/>
      <c r="M623" s="84"/>
      <c r="N623" s="84"/>
      <c r="O623" s="163"/>
      <c r="Q623" s="84"/>
      <c r="R623" s="84"/>
      <c r="S623" s="84"/>
      <c r="T623" s="84"/>
      <c r="U623" s="84"/>
      <c r="V623" s="84"/>
      <c r="W623" s="84"/>
      <c r="X623" s="84"/>
      <c r="Y623" s="84"/>
      <c r="Z623" s="84"/>
      <c r="AA623" s="84"/>
      <c r="AB623" s="84"/>
      <c r="AC623" s="84"/>
      <c r="AD623" s="84"/>
      <c r="AE623" s="84"/>
      <c r="AF623" s="84"/>
      <c r="AG623" s="84"/>
      <c r="AH623" s="84"/>
      <c r="AI623" s="84"/>
      <c r="AJ623" s="84"/>
    </row>
    <row r="624" spans="1:36" ht="12.75" customHeight="1" x14ac:dyDescent="0.2">
      <c r="A624" s="84"/>
      <c r="B624" s="84"/>
      <c r="C624" s="84"/>
      <c r="D624" s="84"/>
      <c r="E624" s="84"/>
      <c r="F624" s="84"/>
      <c r="G624" s="84"/>
      <c r="H624" s="84"/>
      <c r="I624" s="84"/>
      <c r="J624" s="84"/>
      <c r="K624" s="84"/>
      <c r="L624" s="84"/>
      <c r="M624" s="84"/>
      <c r="N624" s="84"/>
      <c r="O624" s="163"/>
      <c r="Q624" s="84"/>
      <c r="R624" s="84"/>
      <c r="S624" s="84"/>
      <c r="T624" s="84"/>
      <c r="U624" s="84"/>
      <c r="V624" s="84"/>
      <c r="W624" s="84"/>
      <c r="X624" s="84"/>
      <c r="Y624" s="84"/>
      <c r="Z624" s="84"/>
      <c r="AA624" s="84"/>
      <c r="AB624" s="84"/>
      <c r="AC624" s="84"/>
      <c r="AD624" s="84"/>
      <c r="AE624" s="84"/>
      <c r="AF624" s="84"/>
      <c r="AG624" s="84"/>
      <c r="AH624" s="84"/>
      <c r="AI624" s="84"/>
      <c r="AJ624" s="84"/>
    </row>
    <row r="625" spans="1:36" ht="12.75" customHeight="1" x14ac:dyDescent="0.2">
      <c r="A625" s="84"/>
      <c r="B625" s="84"/>
      <c r="C625" s="84"/>
      <c r="D625" s="84"/>
      <c r="E625" s="84"/>
      <c r="F625" s="84"/>
      <c r="G625" s="84"/>
      <c r="H625" s="84"/>
      <c r="I625" s="84"/>
      <c r="J625" s="84"/>
      <c r="K625" s="84"/>
      <c r="L625" s="84"/>
      <c r="M625" s="84"/>
      <c r="N625" s="84"/>
      <c r="O625" s="163"/>
      <c r="Q625" s="84"/>
      <c r="R625" s="84"/>
      <c r="S625" s="84"/>
      <c r="T625" s="84"/>
      <c r="U625" s="84"/>
      <c r="V625" s="84"/>
      <c r="W625" s="84"/>
      <c r="X625" s="84"/>
      <c r="Y625" s="84"/>
      <c r="Z625" s="84"/>
      <c r="AA625" s="84"/>
      <c r="AB625" s="84"/>
      <c r="AC625" s="84"/>
      <c r="AD625" s="84"/>
      <c r="AE625" s="84"/>
      <c r="AF625" s="84"/>
      <c r="AG625" s="84"/>
      <c r="AH625" s="84"/>
      <c r="AI625" s="84"/>
      <c r="AJ625" s="84"/>
    </row>
    <row r="626" spans="1:36" ht="12.75" customHeight="1" x14ac:dyDescent="0.2">
      <c r="A626" s="84"/>
      <c r="B626" s="84"/>
      <c r="C626" s="84"/>
      <c r="D626" s="84"/>
      <c r="E626" s="84"/>
      <c r="F626" s="84"/>
      <c r="G626" s="84"/>
      <c r="H626" s="84"/>
      <c r="I626" s="84"/>
      <c r="J626" s="84"/>
      <c r="K626" s="84"/>
      <c r="L626" s="84"/>
      <c r="M626" s="84"/>
      <c r="N626" s="84"/>
      <c r="O626" s="163"/>
      <c r="Q626" s="84"/>
      <c r="R626" s="84"/>
      <c r="S626" s="84"/>
      <c r="T626" s="84"/>
      <c r="U626" s="84"/>
      <c r="V626" s="84"/>
      <c r="W626" s="84"/>
      <c r="X626" s="84"/>
      <c r="Y626" s="84"/>
      <c r="Z626" s="84"/>
      <c r="AA626" s="84"/>
      <c r="AB626" s="84"/>
      <c r="AC626" s="84"/>
      <c r="AD626" s="84"/>
      <c r="AE626" s="84"/>
      <c r="AF626" s="84"/>
      <c r="AG626" s="84"/>
      <c r="AH626" s="84"/>
      <c r="AI626" s="84"/>
      <c r="AJ626" s="84"/>
    </row>
    <row r="627" spans="1:36" ht="12.75" customHeight="1" x14ac:dyDescent="0.2">
      <c r="A627" s="84"/>
      <c r="B627" s="84"/>
      <c r="C627" s="84"/>
      <c r="D627" s="84"/>
      <c r="E627" s="84"/>
      <c r="F627" s="84"/>
      <c r="G627" s="84"/>
      <c r="H627" s="84"/>
      <c r="I627" s="84"/>
      <c r="J627" s="84"/>
      <c r="K627" s="84"/>
      <c r="L627" s="84"/>
      <c r="M627" s="84"/>
      <c r="N627" s="84"/>
      <c r="O627" s="163"/>
      <c r="Q627" s="84"/>
      <c r="R627" s="84"/>
      <c r="S627" s="84"/>
      <c r="T627" s="84"/>
      <c r="U627" s="84"/>
      <c r="V627" s="84"/>
      <c r="W627" s="84"/>
      <c r="X627" s="84"/>
      <c r="Y627" s="84"/>
      <c r="Z627" s="84"/>
      <c r="AA627" s="84"/>
      <c r="AB627" s="84"/>
      <c r="AC627" s="84"/>
      <c r="AD627" s="84"/>
      <c r="AE627" s="84"/>
      <c r="AF627" s="84"/>
      <c r="AG627" s="84"/>
      <c r="AH627" s="84"/>
      <c r="AI627" s="84"/>
      <c r="AJ627" s="84"/>
    </row>
    <row r="628" spans="1:36" ht="12.75" customHeight="1" x14ac:dyDescent="0.2">
      <c r="A628" s="84"/>
      <c r="B628" s="84"/>
      <c r="C628" s="84"/>
      <c r="D628" s="84"/>
      <c r="E628" s="84"/>
      <c r="F628" s="84"/>
      <c r="G628" s="84"/>
      <c r="H628" s="84"/>
      <c r="I628" s="84"/>
      <c r="J628" s="84"/>
      <c r="K628" s="84"/>
      <c r="L628" s="84"/>
      <c r="M628" s="84"/>
      <c r="N628" s="84"/>
      <c r="O628" s="163"/>
      <c r="Q628" s="84"/>
      <c r="R628" s="84"/>
      <c r="S628" s="84"/>
      <c r="T628" s="84"/>
      <c r="U628" s="84"/>
      <c r="V628" s="84"/>
      <c r="W628" s="84"/>
      <c r="X628" s="84"/>
      <c r="Y628" s="84"/>
      <c r="Z628" s="84"/>
      <c r="AA628" s="84"/>
      <c r="AB628" s="84"/>
      <c r="AC628" s="84"/>
      <c r="AD628" s="84"/>
      <c r="AE628" s="84"/>
      <c r="AF628" s="84"/>
      <c r="AG628" s="84"/>
      <c r="AH628" s="84"/>
      <c r="AI628" s="84"/>
      <c r="AJ628" s="84"/>
    </row>
    <row r="629" spans="1:36" ht="12.75" customHeight="1" x14ac:dyDescent="0.2">
      <c r="A629" s="84"/>
      <c r="B629" s="84"/>
      <c r="C629" s="84"/>
      <c r="D629" s="84"/>
      <c r="E629" s="84"/>
      <c r="F629" s="84"/>
      <c r="G629" s="84"/>
      <c r="H629" s="84"/>
      <c r="I629" s="84"/>
      <c r="J629" s="84"/>
      <c r="K629" s="84"/>
      <c r="L629" s="84"/>
      <c r="M629" s="84"/>
      <c r="N629" s="84"/>
      <c r="O629" s="163"/>
      <c r="Q629" s="84"/>
      <c r="R629" s="84"/>
      <c r="S629" s="84"/>
      <c r="T629" s="84"/>
      <c r="U629" s="84"/>
      <c r="V629" s="84"/>
      <c r="W629" s="84"/>
      <c r="X629" s="84"/>
      <c r="Y629" s="84"/>
      <c r="Z629" s="84"/>
      <c r="AA629" s="84"/>
      <c r="AB629" s="84"/>
      <c r="AC629" s="84"/>
      <c r="AD629" s="84"/>
      <c r="AE629" s="84"/>
      <c r="AF629" s="84"/>
      <c r="AG629" s="84"/>
      <c r="AH629" s="84"/>
      <c r="AI629" s="84"/>
      <c r="AJ629" s="84"/>
    </row>
    <row r="630" spans="1:36" ht="12.75" customHeight="1" x14ac:dyDescent="0.2">
      <c r="A630" s="84"/>
      <c r="B630" s="84"/>
      <c r="C630" s="84"/>
      <c r="D630" s="84"/>
      <c r="E630" s="84"/>
      <c r="F630" s="84"/>
      <c r="G630" s="84"/>
      <c r="H630" s="84"/>
      <c r="I630" s="84"/>
      <c r="J630" s="84"/>
      <c r="K630" s="84"/>
      <c r="L630" s="84"/>
      <c r="M630" s="84"/>
      <c r="N630" s="84"/>
      <c r="O630" s="163"/>
      <c r="Q630" s="84"/>
      <c r="R630" s="84"/>
      <c r="S630" s="84"/>
      <c r="T630" s="84"/>
      <c r="U630" s="84"/>
      <c r="V630" s="84"/>
      <c r="W630" s="84"/>
      <c r="X630" s="84"/>
      <c r="Y630" s="84"/>
      <c r="Z630" s="84"/>
      <c r="AA630" s="84"/>
      <c r="AB630" s="84"/>
      <c r="AC630" s="84"/>
      <c r="AD630" s="84"/>
      <c r="AE630" s="84"/>
      <c r="AF630" s="84"/>
      <c r="AG630" s="84"/>
      <c r="AH630" s="84"/>
      <c r="AI630" s="84"/>
      <c r="AJ630" s="84"/>
    </row>
    <row r="631" spans="1:36" ht="12.75" customHeight="1" x14ac:dyDescent="0.2">
      <c r="A631" s="84"/>
      <c r="B631" s="84"/>
      <c r="C631" s="84"/>
      <c r="D631" s="84"/>
      <c r="E631" s="84"/>
      <c r="F631" s="84"/>
      <c r="G631" s="84"/>
      <c r="H631" s="84"/>
      <c r="I631" s="84"/>
      <c r="J631" s="84"/>
      <c r="K631" s="84"/>
      <c r="L631" s="84"/>
      <c r="M631" s="84"/>
      <c r="N631" s="84"/>
      <c r="O631" s="163"/>
      <c r="Q631" s="84"/>
      <c r="R631" s="84"/>
      <c r="S631" s="84"/>
      <c r="T631" s="84"/>
      <c r="U631" s="84"/>
      <c r="V631" s="84"/>
      <c r="W631" s="84"/>
      <c r="X631" s="84"/>
      <c r="Y631" s="84"/>
      <c r="Z631" s="84"/>
      <c r="AA631" s="84"/>
      <c r="AB631" s="84"/>
      <c r="AC631" s="84"/>
      <c r="AD631" s="84"/>
      <c r="AE631" s="84"/>
      <c r="AF631" s="84"/>
      <c r="AG631" s="84"/>
      <c r="AH631" s="84"/>
      <c r="AI631" s="84"/>
      <c r="AJ631" s="84"/>
    </row>
    <row r="632" spans="1:36" ht="12.75" customHeight="1" x14ac:dyDescent="0.2">
      <c r="A632" s="84"/>
      <c r="B632" s="84"/>
      <c r="C632" s="84"/>
      <c r="D632" s="84"/>
      <c r="E632" s="84"/>
      <c r="F632" s="84"/>
      <c r="G632" s="84"/>
      <c r="H632" s="84"/>
      <c r="I632" s="84"/>
      <c r="J632" s="84"/>
      <c r="K632" s="84"/>
      <c r="L632" s="84"/>
      <c r="M632" s="84"/>
      <c r="N632" s="84"/>
      <c r="O632" s="163"/>
      <c r="Q632" s="84"/>
      <c r="R632" s="84"/>
      <c r="S632" s="84"/>
      <c r="T632" s="84"/>
      <c r="U632" s="84"/>
      <c r="V632" s="84"/>
      <c r="W632" s="84"/>
      <c r="X632" s="84"/>
      <c r="Y632" s="84"/>
      <c r="Z632" s="84"/>
      <c r="AA632" s="84"/>
      <c r="AB632" s="84"/>
      <c r="AC632" s="84"/>
      <c r="AD632" s="84"/>
      <c r="AE632" s="84"/>
      <c r="AF632" s="84"/>
      <c r="AG632" s="84"/>
      <c r="AH632" s="84"/>
      <c r="AI632" s="84"/>
      <c r="AJ632" s="84"/>
    </row>
    <row r="633" spans="1:36" ht="12.75" customHeight="1" x14ac:dyDescent="0.2">
      <c r="A633" s="84"/>
      <c r="B633" s="84"/>
      <c r="C633" s="84"/>
      <c r="D633" s="84"/>
      <c r="E633" s="84"/>
      <c r="F633" s="84"/>
      <c r="G633" s="84"/>
      <c r="H633" s="84"/>
      <c r="I633" s="84"/>
      <c r="J633" s="84"/>
      <c r="K633" s="84"/>
      <c r="L633" s="84"/>
      <c r="M633" s="84"/>
      <c r="N633" s="84"/>
      <c r="O633" s="163"/>
      <c r="Q633" s="84"/>
      <c r="R633" s="84"/>
      <c r="S633" s="84"/>
      <c r="T633" s="84"/>
      <c r="U633" s="84"/>
      <c r="V633" s="84"/>
      <c r="W633" s="84"/>
      <c r="X633" s="84"/>
      <c r="Y633" s="84"/>
      <c r="Z633" s="84"/>
      <c r="AA633" s="84"/>
      <c r="AB633" s="84"/>
      <c r="AC633" s="84"/>
      <c r="AD633" s="84"/>
      <c r="AE633" s="84"/>
      <c r="AF633" s="84"/>
      <c r="AG633" s="84"/>
      <c r="AH633" s="84"/>
      <c r="AI633" s="84"/>
      <c r="AJ633" s="84"/>
    </row>
    <row r="634" spans="1:36" ht="12.75" customHeight="1" x14ac:dyDescent="0.2">
      <c r="A634" s="84"/>
      <c r="B634" s="84"/>
      <c r="C634" s="84"/>
      <c r="D634" s="84"/>
      <c r="E634" s="84"/>
      <c r="F634" s="84"/>
      <c r="G634" s="84"/>
      <c r="H634" s="84"/>
      <c r="I634" s="84"/>
      <c r="J634" s="84"/>
      <c r="K634" s="84"/>
      <c r="L634" s="84"/>
      <c r="M634" s="84"/>
      <c r="N634" s="84"/>
      <c r="O634" s="163"/>
      <c r="Q634" s="84"/>
      <c r="R634" s="84"/>
      <c r="S634" s="84"/>
      <c r="T634" s="84"/>
      <c r="U634" s="84"/>
      <c r="V634" s="84"/>
      <c r="W634" s="84"/>
      <c r="X634" s="84"/>
      <c r="Y634" s="84"/>
      <c r="Z634" s="84"/>
      <c r="AA634" s="84"/>
      <c r="AB634" s="84"/>
      <c r="AC634" s="84"/>
      <c r="AD634" s="84"/>
      <c r="AE634" s="84"/>
      <c r="AF634" s="84"/>
      <c r="AG634" s="84"/>
      <c r="AH634" s="84"/>
      <c r="AI634" s="84"/>
      <c r="AJ634" s="84"/>
    </row>
    <row r="635" spans="1:36" ht="12.75" customHeight="1" x14ac:dyDescent="0.2">
      <c r="A635" s="84"/>
      <c r="B635" s="84"/>
      <c r="C635" s="84"/>
      <c r="D635" s="84"/>
      <c r="E635" s="84"/>
      <c r="F635" s="84"/>
      <c r="G635" s="84"/>
      <c r="H635" s="84"/>
      <c r="I635" s="84"/>
      <c r="J635" s="84"/>
      <c r="K635" s="84"/>
      <c r="L635" s="84"/>
      <c r="M635" s="84"/>
      <c r="N635" s="84"/>
      <c r="O635" s="163"/>
      <c r="Q635" s="84"/>
      <c r="R635" s="84"/>
      <c r="S635" s="84"/>
      <c r="T635" s="84"/>
      <c r="U635" s="84"/>
      <c r="V635" s="84"/>
      <c r="W635" s="84"/>
      <c r="X635" s="84"/>
      <c r="Y635" s="84"/>
      <c r="Z635" s="84"/>
      <c r="AA635" s="84"/>
      <c r="AB635" s="84"/>
      <c r="AC635" s="84"/>
      <c r="AD635" s="84"/>
      <c r="AE635" s="84"/>
      <c r="AF635" s="84"/>
      <c r="AG635" s="84"/>
      <c r="AH635" s="84"/>
      <c r="AI635" s="84"/>
      <c r="AJ635" s="84"/>
    </row>
    <row r="636" spans="1:36" ht="12.75" customHeight="1" x14ac:dyDescent="0.2">
      <c r="A636" s="84"/>
      <c r="B636" s="84"/>
      <c r="C636" s="84"/>
      <c r="D636" s="84"/>
      <c r="E636" s="84"/>
      <c r="F636" s="84"/>
      <c r="G636" s="84"/>
      <c r="H636" s="84"/>
      <c r="I636" s="84"/>
      <c r="J636" s="84"/>
      <c r="K636" s="84"/>
      <c r="L636" s="84"/>
      <c r="M636" s="84"/>
      <c r="N636" s="84"/>
      <c r="O636" s="163"/>
      <c r="Q636" s="84"/>
      <c r="R636" s="84"/>
      <c r="S636" s="84"/>
      <c r="T636" s="84"/>
      <c r="U636" s="84"/>
      <c r="V636" s="84"/>
      <c r="W636" s="84"/>
      <c r="X636" s="84"/>
      <c r="Y636" s="84"/>
      <c r="Z636" s="84"/>
      <c r="AA636" s="84"/>
      <c r="AB636" s="84"/>
      <c r="AC636" s="84"/>
      <c r="AD636" s="84"/>
      <c r="AE636" s="84"/>
      <c r="AF636" s="84"/>
      <c r="AG636" s="84"/>
      <c r="AH636" s="84"/>
      <c r="AI636" s="84"/>
      <c r="AJ636" s="84"/>
    </row>
    <row r="637" spans="1:36" ht="12.75" customHeight="1" x14ac:dyDescent="0.2">
      <c r="A637" s="84"/>
      <c r="B637" s="84"/>
      <c r="C637" s="84"/>
      <c r="D637" s="84"/>
      <c r="E637" s="84"/>
      <c r="F637" s="84"/>
      <c r="G637" s="84"/>
      <c r="H637" s="84"/>
      <c r="I637" s="84"/>
      <c r="J637" s="84"/>
      <c r="K637" s="84"/>
      <c r="L637" s="84"/>
      <c r="M637" s="84"/>
      <c r="N637" s="84"/>
      <c r="O637" s="163"/>
      <c r="Q637" s="84"/>
      <c r="R637" s="84"/>
      <c r="S637" s="84"/>
      <c r="T637" s="84"/>
      <c r="U637" s="84"/>
      <c r="V637" s="84"/>
      <c r="W637" s="84"/>
      <c r="X637" s="84"/>
      <c r="Y637" s="84"/>
      <c r="Z637" s="84"/>
      <c r="AA637" s="84"/>
      <c r="AB637" s="84"/>
      <c r="AC637" s="84"/>
      <c r="AD637" s="84"/>
      <c r="AE637" s="84"/>
      <c r="AF637" s="84"/>
      <c r="AG637" s="84"/>
      <c r="AH637" s="84"/>
      <c r="AI637" s="84"/>
      <c r="AJ637" s="84"/>
    </row>
    <row r="638" spans="1:36" ht="12.75" customHeight="1" x14ac:dyDescent="0.2">
      <c r="A638" s="84"/>
      <c r="B638" s="84"/>
      <c r="C638" s="84"/>
      <c r="D638" s="84"/>
      <c r="E638" s="84"/>
      <c r="F638" s="84"/>
      <c r="G638" s="84"/>
      <c r="H638" s="84"/>
      <c r="I638" s="84"/>
      <c r="J638" s="84"/>
      <c r="K638" s="84"/>
      <c r="L638" s="84"/>
      <c r="M638" s="84"/>
      <c r="N638" s="84"/>
      <c r="O638" s="163"/>
      <c r="Q638" s="84"/>
      <c r="R638" s="84"/>
      <c r="S638" s="84"/>
      <c r="T638" s="84"/>
      <c r="U638" s="84"/>
      <c r="V638" s="84"/>
      <c r="W638" s="84"/>
      <c r="X638" s="84"/>
      <c r="Y638" s="84"/>
      <c r="Z638" s="84"/>
      <c r="AA638" s="84"/>
      <c r="AB638" s="84"/>
      <c r="AC638" s="84"/>
      <c r="AD638" s="84"/>
      <c r="AE638" s="84"/>
      <c r="AF638" s="84"/>
      <c r="AG638" s="84"/>
      <c r="AH638" s="84"/>
      <c r="AI638" s="84"/>
      <c r="AJ638" s="84"/>
    </row>
    <row r="639" spans="1:36" ht="12.75" customHeight="1" x14ac:dyDescent="0.2">
      <c r="A639" s="84"/>
      <c r="B639" s="84"/>
      <c r="C639" s="84"/>
      <c r="D639" s="84"/>
      <c r="E639" s="84"/>
      <c r="F639" s="84"/>
      <c r="G639" s="84"/>
      <c r="H639" s="84"/>
      <c r="I639" s="84"/>
      <c r="J639" s="84"/>
      <c r="K639" s="84"/>
      <c r="L639" s="84"/>
      <c r="M639" s="84"/>
      <c r="N639" s="84"/>
      <c r="O639" s="163"/>
      <c r="Q639" s="84"/>
      <c r="R639" s="84"/>
      <c r="S639" s="84"/>
      <c r="T639" s="84"/>
      <c r="U639" s="84"/>
      <c r="V639" s="84"/>
      <c r="W639" s="84"/>
      <c r="X639" s="84"/>
      <c r="Y639" s="84"/>
      <c r="Z639" s="84"/>
      <c r="AA639" s="84"/>
      <c r="AB639" s="84"/>
      <c r="AC639" s="84"/>
      <c r="AD639" s="84"/>
      <c r="AE639" s="84"/>
      <c r="AF639" s="84"/>
      <c r="AG639" s="84"/>
      <c r="AH639" s="84"/>
      <c r="AI639" s="84"/>
      <c r="AJ639" s="84"/>
    </row>
    <row r="640" spans="1:36" ht="12.75" customHeight="1" x14ac:dyDescent="0.2">
      <c r="A640" s="84"/>
      <c r="B640" s="84"/>
      <c r="C640" s="84"/>
      <c r="D640" s="84"/>
      <c r="E640" s="84"/>
      <c r="F640" s="84"/>
      <c r="G640" s="84"/>
      <c r="H640" s="84"/>
      <c r="I640" s="84"/>
      <c r="J640" s="84"/>
      <c r="K640" s="84"/>
      <c r="L640" s="84"/>
      <c r="M640" s="84"/>
      <c r="N640" s="84"/>
      <c r="O640" s="163"/>
      <c r="Q640" s="84"/>
      <c r="R640" s="84"/>
      <c r="S640" s="84"/>
      <c r="T640" s="84"/>
      <c r="U640" s="84"/>
      <c r="V640" s="84"/>
      <c r="W640" s="84"/>
      <c r="X640" s="84"/>
      <c r="Y640" s="84"/>
      <c r="Z640" s="84"/>
      <c r="AA640" s="84"/>
      <c r="AB640" s="84"/>
      <c r="AC640" s="84"/>
      <c r="AD640" s="84"/>
      <c r="AE640" s="84"/>
      <c r="AF640" s="84"/>
      <c r="AG640" s="84"/>
      <c r="AH640" s="84"/>
      <c r="AI640" s="84"/>
      <c r="AJ640" s="84"/>
    </row>
    <row r="641" spans="1:36" ht="12.75" customHeight="1" x14ac:dyDescent="0.2">
      <c r="A641" s="84"/>
      <c r="B641" s="84"/>
      <c r="C641" s="84"/>
      <c r="D641" s="84"/>
      <c r="E641" s="84"/>
      <c r="F641" s="84"/>
      <c r="G641" s="84"/>
      <c r="H641" s="84"/>
      <c r="I641" s="84"/>
      <c r="J641" s="84"/>
      <c r="K641" s="84"/>
      <c r="L641" s="84"/>
      <c r="M641" s="84"/>
      <c r="N641" s="84"/>
      <c r="O641" s="163"/>
      <c r="Q641" s="84"/>
      <c r="R641" s="84"/>
      <c r="S641" s="84"/>
      <c r="T641" s="84"/>
      <c r="U641" s="84"/>
      <c r="V641" s="84"/>
      <c r="W641" s="84"/>
      <c r="X641" s="84"/>
      <c r="Y641" s="84"/>
      <c r="Z641" s="84"/>
      <c r="AA641" s="84"/>
      <c r="AB641" s="84"/>
      <c r="AC641" s="84"/>
      <c r="AD641" s="84"/>
      <c r="AE641" s="84"/>
      <c r="AF641" s="84"/>
      <c r="AG641" s="84"/>
      <c r="AH641" s="84"/>
      <c r="AI641" s="84"/>
      <c r="AJ641" s="84"/>
    </row>
    <row r="642" spans="1:36" ht="12.75" customHeight="1" x14ac:dyDescent="0.2">
      <c r="A642" s="84"/>
      <c r="B642" s="84"/>
      <c r="C642" s="84"/>
      <c r="D642" s="84"/>
      <c r="E642" s="84"/>
      <c r="F642" s="84"/>
      <c r="G642" s="84"/>
      <c r="H642" s="84"/>
      <c r="I642" s="84"/>
      <c r="J642" s="84"/>
      <c r="K642" s="84"/>
      <c r="L642" s="84"/>
      <c r="M642" s="84"/>
      <c r="N642" s="84"/>
      <c r="O642" s="163"/>
      <c r="Q642" s="84"/>
      <c r="R642" s="84"/>
      <c r="S642" s="84"/>
      <c r="T642" s="84"/>
      <c r="U642" s="84"/>
      <c r="V642" s="84"/>
      <c r="W642" s="84"/>
      <c r="X642" s="84"/>
      <c r="Y642" s="84"/>
      <c r="Z642" s="84"/>
      <c r="AA642" s="84"/>
      <c r="AB642" s="84"/>
      <c r="AC642" s="84"/>
      <c r="AD642" s="84"/>
      <c r="AE642" s="84"/>
      <c r="AF642" s="84"/>
      <c r="AG642" s="84"/>
      <c r="AH642" s="84"/>
      <c r="AI642" s="84"/>
      <c r="AJ642" s="84"/>
    </row>
    <row r="643" spans="1:36" ht="12.75" customHeight="1" x14ac:dyDescent="0.2">
      <c r="A643" s="84"/>
      <c r="B643" s="84"/>
      <c r="C643" s="84"/>
      <c r="D643" s="84"/>
      <c r="E643" s="84"/>
      <c r="F643" s="84"/>
      <c r="G643" s="84"/>
      <c r="H643" s="84"/>
      <c r="I643" s="84"/>
      <c r="J643" s="84"/>
      <c r="K643" s="84"/>
      <c r="L643" s="84"/>
      <c r="M643" s="84"/>
      <c r="N643" s="84"/>
      <c r="O643" s="163"/>
      <c r="Q643" s="84"/>
      <c r="R643" s="84"/>
      <c r="S643" s="84"/>
      <c r="T643" s="84"/>
      <c r="U643" s="84"/>
      <c r="V643" s="84"/>
      <c r="W643" s="84"/>
      <c r="X643" s="84"/>
      <c r="Y643" s="84"/>
      <c r="Z643" s="84"/>
      <c r="AA643" s="84"/>
      <c r="AB643" s="84"/>
      <c r="AC643" s="84"/>
      <c r="AD643" s="84"/>
      <c r="AE643" s="84"/>
      <c r="AF643" s="84"/>
      <c r="AG643" s="84"/>
      <c r="AH643" s="84"/>
      <c r="AI643" s="84"/>
      <c r="AJ643" s="84"/>
    </row>
    <row r="644" spans="1:36" ht="12.75" customHeight="1" x14ac:dyDescent="0.2">
      <c r="A644" s="84"/>
      <c r="B644" s="84"/>
      <c r="C644" s="84"/>
      <c r="D644" s="84"/>
      <c r="E644" s="84"/>
      <c r="F644" s="84"/>
      <c r="G644" s="84"/>
      <c r="H644" s="84"/>
      <c r="I644" s="84"/>
      <c r="J644" s="84"/>
      <c r="K644" s="84"/>
      <c r="L644" s="84"/>
      <c r="M644" s="84"/>
      <c r="N644" s="84"/>
      <c r="O644" s="163"/>
      <c r="Q644" s="84"/>
      <c r="R644" s="84"/>
      <c r="S644" s="84"/>
      <c r="T644" s="84"/>
      <c r="U644" s="84"/>
      <c r="V644" s="84"/>
      <c r="W644" s="84"/>
      <c r="X644" s="84"/>
      <c r="Y644" s="84"/>
      <c r="Z644" s="84"/>
      <c r="AA644" s="84"/>
      <c r="AB644" s="84"/>
      <c r="AC644" s="84"/>
      <c r="AD644" s="84"/>
      <c r="AE644" s="84"/>
      <c r="AF644" s="84"/>
      <c r="AG644" s="84"/>
      <c r="AH644" s="84"/>
      <c r="AI644" s="84"/>
      <c r="AJ644" s="84"/>
    </row>
    <row r="645" spans="1:36" ht="12.75" customHeight="1" x14ac:dyDescent="0.2">
      <c r="A645" s="84"/>
      <c r="B645" s="84"/>
      <c r="C645" s="84"/>
      <c r="D645" s="84"/>
      <c r="E645" s="84"/>
      <c r="F645" s="84"/>
      <c r="G645" s="84"/>
      <c r="H645" s="84"/>
      <c r="I645" s="84"/>
      <c r="J645" s="84"/>
      <c r="K645" s="84"/>
      <c r="L645" s="84"/>
      <c r="M645" s="84"/>
      <c r="N645" s="84"/>
      <c r="O645" s="163"/>
      <c r="Q645" s="84"/>
      <c r="R645" s="84"/>
      <c r="S645" s="84"/>
      <c r="T645" s="84"/>
      <c r="U645" s="84"/>
      <c r="V645" s="84"/>
      <c r="W645" s="84"/>
      <c r="X645" s="84"/>
      <c r="Y645" s="84"/>
      <c r="Z645" s="84"/>
      <c r="AA645" s="84"/>
      <c r="AB645" s="84"/>
      <c r="AC645" s="84"/>
      <c r="AD645" s="84"/>
      <c r="AE645" s="84"/>
      <c r="AF645" s="84"/>
      <c r="AG645" s="84"/>
      <c r="AH645" s="84"/>
      <c r="AI645" s="84"/>
      <c r="AJ645" s="84"/>
    </row>
    <row r="646" spans="1:36" ht="12.75" customHeight="1" x14ac:dyDescent="0.2">
      <c r="A646" s="84"/>
      <c r="B646" s="84"/>
      <c r="C646" s="84"/>
      <c r="D646" s="84"/>
      <c r="E646" s="84"/>
      <c r="F646" s="84"/>
      <c r="G646" s="84"/>
      <c r="H646" s="84"/>
      <c r="I646" s="84"/>
      <c r="J646" s="84"/>
      <c r="K646" s="84"/>
      <c r="L646" s="84"/>
      <c r="M646" s="84"/>
      <c r="N646" s="84"/>
      <c r="O646" s="163"/>
      <c r="Q646" s="84"/>
      <c r="R646" s="84"/>
      <c r="S646" s="84"/>
      <c r="T646" s="84"/>
      <c r="U646" s="84"/>
      <c r="V646" s="84"/>
      <c r="W646" s="84"/>
      <c r="X646" s="84"/>
      <c r="Y646" s="84"/>
      <c r="Z646" s="84"/>
      <c r="AA646" s="84"/>
      <c r="AB646" s="84"/>
      <c r="AC646" s="84"/>
      <c r="AD646" s="84"/>
      <c r="AE646" s="84"/>
      <c r="AF646" s="84"/>
      <c r="AG646" s="84"/>
      <c r="AH646" s="84"/>
      <c r="AI646" s="84"/>
      <c r="AJ646" s="84"/>
    </row>
    <row r="647" spans="1:36" ht="12.75" customHeight="1" x14ac:dyDescent="0.2">
      <c r="A647" s="84"/>
      <c r="B647" s="84"/>
      <c r="C647" s="84"/>
      <c r="D647" s="84"/>
      <c r="E647" s="84"/>
      <c r="F647" s="84"/>
      <c r="G647" s="84"/>
      <c r="H647" s="84"/>
      <c r="I647" s="84"/>
      <c r="J647" s="84"/>
      <c r="K647" s="84"/>
      <c r="L647" s="84"/>
      <c r="M647" s="84"/>
      <c r="N647" s="84"/>
      <c r="O647" s="163"/>
      <c r="Q647" s="84"/>
      <c r="R647" s="84"/>
      <c r="S647" s="84"/>
      <c r="T647" s="84"/>
      <c r="U647" s="84"/>
      <c r="V647" s="84"/>
      <c r="W647" s="84"/>
      <c r="X647" s="84"/>
      <c r="Y647" s="84"/>
      <c r="Z647" s="84"/>
      <c r="AA647" s="84"/>
      <c r="AB647" s="84"/>
      <c r="AC647" s="84"/>
      <c r="AD647" s="84"/>
      <c r="AE647" s="84"/>
      <c r="AF647" s="84"/>
      <c r="AG647" s="84"/>
      <c r="AH647" s="84"/>
      <c r="AI647" s="84"/>
      <c r="AJ647" s="84"/>
    </row>
    <row r="648" spans="1:36" ht="12.75" customHeight="1" x14ac:dyDescent="0.2">
      <c r="A648" s="84"/>
      <c r="B648" s="84"/>
      <c r="C648" s="84"/>
      <c r="D648" s="84"/>
      <c r="E648" s="84"/>
      <c r="F648" s="84"/>
      <c r="G648" s="84"/>
      <c r="H648" s="84"/>
      <c r="I648" s="84"/>
      <c r="J648" s="84"/>
      <c r="K648" s="84"/>
      <c r="L648" s="84"/>
      <c r="M648" s="84"/>
      <c r="N648" s="84"/>
      <c r="O648" s="163"/>
      <c r="Q648" s="84"/>
      <c r="R648" s="84"/>
      <c r="S648" s="84"/>
      <c r="T648" s="84"/>
      <c r="U648" s="84"/>
      <c r="V648" s="84"/>
      <c r="W648" s="84"/>
      <c r="X648" s="84"/>
      <c r="Y648" s="84"/>
      <c r="Z648" s="84"/>
      <c r="AA648" s="84"/>
      <c r="AB648" s="84"/>
      <c r="AC648" s="84"/>
      <c r="AD648" s="84"/>
      <c r="AE648" s="84"/>
      <c r="AF648" s="84"/>
      <c r="AG648" s="84"/>
      <c r="AH648" s="84"/>
      <c r="AI648" s="84"/>
      <c r="AJ648" s="84"/>
    </row>
    <row r="649" spans="1:36" ht="12.75" customHeight="1" x14ac:dyDescent="0.2">
      <c r="A649" s="84"/>
      <c r="B649" s="84"/>
      <c r="C649" s="84"/>
      <c r="D649" s="84"/>
      <c r="E649" s="84"/>
      <c r="F649" s="84"/>
      <c r="G649" s="84"/>
      <c r="H649" s="84"/>
      <c r="I649" s="84"/>
      <c r="J649" s="84"/>
      <c r="K649" s="84"/>
      <c r="L649" s="84"/>
      <c r="M649" s="84"/>
      <c r="N649" s="84"/>
      <c r="O649" s="163"/>
      <c r="Q649" s="84"/>
      <c r="R649" s="84"/>
      <c r="S649" s="84"/>
      <c r="T649" s="84"/>
      <c r="U649" s="84"/>
      <c r="V649" s="84"/>
      <c r="W649" s="84"/>
      <c r="X649" s="84"/>
      <c r="Y649" s="84"/>
      <c r="Z649" s="84"/>
      <c r="AA649" s="84"/>
      <c r="AB649" s="84"/>
      <c r="AC649" s="84"/>
      <c r="AD649" s="84"/>
      <c r="AE649" s="84"/>
      <c r="AF649" s="84"/>
      <c r="AG649" s="84"/>
      <c r="AH649" s="84"/>
      <c r="AI649" s="84"/>
      <c r="AJ649" s="84"/>
    </row>
    <row r="650" spans="1:36" ht="12.75" customHeight="1" x14ac:dyDescent="0.2">
      <c r="A650" s="84"/>
      <c r="B650" s="84"/>
      <c r="C650" s="84"/>
      <c r="D650" s="84"/>
      <c r="E650" s="84"/>
      <c r="F650" s="84"/>
      <c r="G650" s="84"/>
      <c r="H650" s="84"/>
      <c r="I650" s="84"/>
      <c r="J650" s="84"/>
      <c r="K650" s="84"/>
      <c r="L650" s="84"/>
      <c r="M650" s="84"/>
      <c r="N650" s="84"/>
      <c r="O650" s="163"/>
      <c r="Q650" s="84"/>
      <c r="R650" s="84"/>
      <c r="S650" s="84"/>
      <c r="T650" s="84"/>
      <c r="U650" s="84"/>
      <c r="V650" s="84"/>
      <c r="W650" s="84"/>
      <c r="X650" s="84"/>
      <c r="Y650" s="84"/>
      <c r="Z650" s="84"/>
      <c r="AA650" s="84"/>
      <c r="AB650" s="84"/>
      <c r="AC650" s="84"/>
      <c r="AD650" s="84"/>
      <c r="AE650" s="84"/>
      <c r="AF650" s="84"/>
      <c r="AG650" s="84"/>
      <c r="AH650" s="84"/>
      <c r="AI650" s="84"/>
      <c r="AJ650" s="84"/>
    </row>
    <row r="651" spans="1:36" ht="12.75" customHeight="1" x14ac:dyDescent="0.2">
      <c r="A651" s="84"/>
      <c r="B651" s="84"/>
      <c r="C651" s="84"/>
      <c r="D651" s="84"/>
      <c r="E651" s="84"/>
      <c r="F651" s="84"/>
      <c r="G651" s="84"/>
      <c r="H651" s="84"/>
      <c r="I651" s="84"/>
      <c r="J651" s="84"/>
      <c r="K651" s="84"/>
      <c r="L651" s="84"/>
      <c r="M651" s="84"/>
      <c r="N651" s="84"/>
      <c r="O651" s="163"/>
      <c r="Q651" s="84"/>
      <c r="R651" s="84"/>
      <c r="S651" s="84"/>
      <c r="T651" s="84"/>
      <c r="U651" s="84"/>
      <c r="V651" s="84"/>
      <c r="W651" s="84"/>
      <c r="X651" s="84"/>
      <c r="Y651" s="84"/>
      <c r="Z651" s="84"/>
      <c r="AA651" s="84"/>
      <c r="AB651" s="84"/>
      <c r="AC651" s="84"/>
      <c r="AD651" s="84"/>
      <c r="AE651" s="84"/>
      <c r="AF651" s="84"/>
      <c r="AG651" s="84"/>
      <c r="AH651" s="84"/>
      <c r="AI651" s="84"/>
      <c r="AJ651" s="84"/>
    </row>
    <row r="652" spans="1:36" ht="12.75" customHeight="1" x14ac:dyDescent="0.2">
      <c r="A652" s="84"/>
      <c r="B652" s="84"/>
      <c r="C652" s="84"/>
      <c r="D652" s="84"/>
      <c r="E652" s="84"/>
      <c r="F652" s="84"/>
      <c r="G652" s="84"/>
      <c r="H652" s="84"/>
      <c r="I652" s="84"/>
      <c r="J652" s="84"/>
      <c r="K652" s="84"/>
      <c r="L652" s="84"/>
      <c r="M652" s="84"/>
      <c r="N652" s="84"/>
      <c r="O652" s="163"/>
      <c r="Q652" s="84"/>
      <c r="R652" s="84"/>
      <c r="S652" s="84"/>
      <c r="T652" s="84"/>
      <c r="U652" s="84"/>
      <c r="V652" s="84"/>
      <c r="W652" s="84"/>
      <c r="X652" s="84"/>
      <c r="Y652" s="84"/>
      <c r="Z652" s="84"/>
      <c r="AA652" s="84"/>
      <c r="AB652" s="84"/>
      <c r="AC652" s="84"/>
      <c r="AD652" s="84"/>
      <c r="AE652" s="84"/>
      <c r="AF652" s="84"/>
      <c r="AG652" s="84"/>
      <c r="AH652" s="84"/>
      <c r="AI652" s="84"/>
      <c r="AJ652" s="84"/>
    </row>
    <row r="653" spans="1:36" ht="12.75" customHeight="1" x14ac:dyDescent="0.2">
      <c r="A653" s="84"/>
      <c r="B653" s="84"/>
      <c r="C653" s="84"/>
      <c r="D653" s="84"/>
      <c r="E653" s="84"/>
      <c r="F653" s="84"/>
      <c r="G653" s="84"/>
      <c r="H653" s="84"/>
      <c r="I653" s="84"/>
      <c r="J653" s="84"/>
      <c r="K653" s="84"/>
      <c r="L653" s="84"/>
      <c r="M653" s="84"/>
      <c r="N653" s="84"/>
      <c r="O653" s="163"/>
      <c r="Q653" s="84"/>
      <c r="R653" s="84"/>
      <c r="S653" s="84"/>
      <c r="T653" s="84"/>
      <c r="U653" s="84"/>
      <c r="V653" s="84"/>
      <c r="W653" s="84"/>
      <c r="X653" s="84"/>
      <c r="Y653" s="84"/>
      <c r="Z653" s="84"/>
      <c r="AA653" s="84"/>
      <c r="AB653" s="84"/>
      <c r="AC653" s="84"/>
      <c r="AD653" s="84"/>
      <c r="AE653" s="84"/>
      <c r="AF653" s="84"/>
      <c r="AG653" s="84"/>
      <c r="AH653" s="84"/>
      <c r="AI653" s="84"/>
      <c r="AJ653" s="84"/>
    </row>
    <row r="654" spans="1:36" ht="12.75" customHeight="1" x14ac:dyDescent="0.2">
      <c r="A654" s="84"/>
      <c r="B654" s="84"/>
      <c r="C654" s="84"/>
      <c r="D654" s="84"/>
      <c r="E654" s="84"/>
      <c r="F654" s="84"/>
      <c r="G654" s="84"/>
      <c r="H654" s="84"/>
      <c r="I654" s="84"/>
      <c r="J654" s="84"/>
      <c r="K654" s="84"/>
      <c r="L654" s="84"/>
      <c r="M654" s="84"/>
      <c r="N654" s="84"/>
      <c r="O654" s="163"/>
      <c r="Q654" s="84"/>
      <c r="R654" s="84"/>
      <c r="S654" s="84"/>
      <c r="T654" s="84"/>
      <c r="U654" s="84"/>
      <c r="V654" s="84"/>
      <c r="W654" s="84"/>
      <c r="X654" s="84"/>
      <c r="Y654" s="84"/>
      <c r="Z654" s="84"/>
      <c r="AA654" s="84"/>
      <c r="AB654" s="84"/>
      <c r="AC654" s="84"/>
      <c r="AD654" s="84"/>
      <c r="AE654" s="84"/>
      <c r="AF654" s="84"/>
      <c r="AG654" s="84"/>
      <c r="AH654" s="84"/>
      <c r="AI654" s="84"/>
      <c r="AJ654" s="84"/>
    </row>
    <row r="655" spans="1:36" ht="12.75" customHeight="1" x14ac:dyDescent="0.2">
      <c r="A655" s="84"/>
      <c r="B655" s="84"/>
      <c r="C655" s="84"/>
      <c r="D655" s="84"/>
      <c r="E655" s="84"/>
      <c r="F655" s="84"/>
      <c r="G655" s="84"/>
      <c r="H655" s="84"/>
      <c r="I655" s="84"/>
      <c r="J655" s="84"/>
      <c r="K655" s="84"/>
      <c r="L655" s="84"/>
      <c r="M655" s="84"/>
      <c r="N655" s="84"/>
      <c r="O655" s="163"/>
      <c r="Q655" s="84"/>
      <c r="R655" s="84"/>
      <c r="S655" s="84"/>
      <c r="T655" s="84"/>
      <c r="U655" s="84"/>
      <c r="V655" s="84"/>
      <c r="W655" s="84"/>
      <c r="X655" s="84"/>
      <c r="Y655" s="84"/>
      <c r="Z655" s="84"/>
      <c r="AA655" s="84"/>
      <c r="AB655" s="84"/>
      <c r="AC655" s="84"/>
      <c r="AD655" s="84"/>
      <c r="AE655" s="84"/>
      <c r="AF655" s="84"/>
      <c r="AG655" s="84"/>
      <c r="AH655" s="84"/>
      <c r="AI655" s="84"/>
      <c r="AJ655" s="84"/>
    </row>
    <row r="656" spans="1:36" ht="12.75" customHeight="1" x14ac:dyDescent="0.2">
      <c r="A656" s="84"/>
      <c r="B656" s="84"/>
      <c r="C656" s="84"/>
      <c r="D656" s="84"/>
      <c r="E656" s="84"/>
      <c r="F656" s="84"/>
      <c r="G656" s="84"/>
      <c r="H656" s="84"/>
      <c r="I656" s="84"/>
      <c r="J656" s="84"/>
      <c r="K656" s="84"/>
      <c r="L656" s="84"/>
      <c r="M656" s="84"/>
      <c r="N656" s="84"/>
      <c r="O656" s="163"/>
      <c r="Q656" s="84"/>
      <c r="R656" s="84"/>
      <c r="S656" s="84"/>
      <c r="T656" s="84"/>
      <c r="U656" s="84"/>
      <c r="V656" s="84"/>
      <c r="W656" s="84"/>
      <c r="X656" s="84"/>
      <c r="Y656" s="84"/>
      <c r="Z656" s="84"/>
      <c r="AA656" s="84"/>
      <c r="AB656" s="84"/>
      <c r="AC656" s="84"/>
      <c r="AD656" s="84"/>
      <c r="AE656" s="84"/>
      <c r="AF656" s="84"/>
      <c r="AG656" s="84"/>
      <c r="AH656" s="84"/>
      <c r="AI656" s="84"/>
      <c r="AJ656" s="84"/>
    </row>
    <row r="657" spans="1:36" ht="12.75" customHeight="1" x14ac:dyDescent="0.2">
      <c r="A657" s="84"/>
      <c r="B657" s="84"/>
      <c r="C657" s="84"/>
      <c r="D657" s="84"/>
      <c r="E657" s="84"/>
      <c r="F657" s="84"/>
      <c r="G657" s="84"/>
      <c r="H657" s="84"/>
      <c r="I657" s="84"/>
      <c r="J657" s="84"/>
      <c r="K657" s="84"/>
      <c r="L657" s="84"/>
      <c r="M657" s="84"/>
      <c r="N657" s="84"/>
      <c r="O657" s="163"/>
      <c r="Q657" s="84"/>
      <c r="R657" s="84"/>
      <c r="S657" s="84"/>
      <c r="T657" s="84"/>
      <c r="U657" s="84"/>
      <c r="V657" s="84"/>
      <c r="W657" s="84"/>
      <c r="X657" s="84"/>
      <c r="Y657" s="84"/>
      <c r="Z657" s="84"/>
      <c r="AA657" s="84"/>
      <c r="AB657" s="84"/>
      <c r="AC657" s="84"/>
      <c r="AD657" s="84"/>
      <c r="AE657" s="84"/>
      <c r="AF657" s="84"/>
      <c r="AG657" s="84"/>
      <c r="AH657" s="84"/>
      <c r="AI657" s="84"/>
      <c r="AJ657" s="84"/>
    </row>
    <row r="658" spans="1:36" ht="12.75" customHeight="1" x14ac:dyDescent="0.2">
      <c r="A658" s="84"/>
      <c r="B658" s="84"/>
      <c r="C658" s="84"/>
      <c r="D658" s="84"/>
      <c r="E658" s="84"/>
      <c r="F658" s="84"/>
      <c r="G658" s="84"/>
      <c r="H658" s="84"/>
      <c r="I658" s="84"/>
      <c r="J658" s="84"/>
      <c r="K658" s="84"/>
      <c r="L658" s="84"/>
      <c r="M658" s="84"/>
      <c r="N658" s="84"/>
      <c r="O658" s="163"/>
      <c r="Q658" s="84"/>
      <c r="R658" s="84"/>
      <c r="S658" s="84"/>
      <c r="T658" s="84"/>
      <c r="U658" s="84"/>
      <c r="V658" s="84"/>
      <c r="W658" s="84"/>
      <c r="X658" s="84"/>
      <c r="Y658" s="84"/>
      <c r="Z658" s="84"/>
      <c r="AA658" s="84"/>
      <c r="AB658" s="84"/>
      <c r="AC658" s="84"/>
      <c r="AD658" s="84"/>
      <c r="AE658" s="84"/>
      <c r="AF658" s="84"/>
      <c r="AG658" s="84"/>
      <c r="AH658" s="84"/>
      <c r="AI658" s="84"/>
      <c r="AJ658" s="84"/>
    </row>
    <row r="659" spans="1:36" ht="12.75" customHeight="1" x14ac:dyDescent="0.2">
      <c r="A659" s="84"/>
      <c r="B659" s="84"/>
      <c r="C659" s="84"/>
      <c r="D659" s="84"/>
      <c r="E659" s="84"/>
      <c r="F659" s="84"/>
      <c r="G659" s="84"/>
      <c r="H659" s="84"/>
      <c r="I659" s="84"/>
      <c r="J659" s="84"/>
      <c r="K659" s="84"/>
      <c r="L659" s="84"/>
      <c r="M659" s="84"/>
      <c r="N659" s="84"/>
      <c r="O659" s="163"/>
      <c r="Q659" s="84"/>
      <c r="R659" s="84"/>
      <c r="S659" s="84"/>
      <c r="T659" s="84"/>
      <c r="U659" s="84"/>
      <c r="V659" s="84"/>
      <c r="W659" s="84"/>
      <c r="X659" s="84"/>
      <c r="Y659" s="84"/>
      <c r="Z659" s="84"/>
      <c r="AA659" s="84"/>
      <c r="AB659" s="84"/>
      <c r="AC659" s="84"/>
      <c r="AD659" s="84"/>
      <c r="AE659" s="84"/>
      <c r="AF659" s="84"/>
      <c r="AG659" s="84"/>
      <c r="AH659" s="84"/>
      <c r="AI659" s="84"/>
      <c r="AJ659" s="84"/>
    </row>
    <row r="660" spans="1:36" ht="12.75" customHeight="1" x14ac:dyDescent="0.2">
      <c r="A660" s="84"/>
      <c r="B660" s="84"/>
      <c r="C660" s="84"/>
      <c r="D660" s="84"/>
      <c r="E660" s="84"/>
      <c r="F660" s="84"/>
      <c r="G660" s="84"/>
      <c r="H660" s="84"/>
      <c r="I660" s="84"/>
      <c r="J660" s="84"/>
      <c r="K660" s="84"/>
      <c r="L660" s="84"/>
      <c r="M660" s="84"/>
      <c r="N660" s="84"/>
      <c r="O660" s="163"/>
      <c r="Q660" s="84"/>
      <c r="R660" s="84"/>
      <c r="S660" s="84"/>
      <c r="T660" s="84"/>
      <c r="U660" s="84"/>
      <c r="V660" s="84"/>
      <c r="W660" s="84"/>
      <c r="X660" s="84"/>
      <c r="Y660" s="84"/>
      <c r="Z660" s="84"/>
      <c r="AA660" s="84"/>
      <c r="AB660" s="84"/>
      <c r="AC660" s="84"/>
      <c r="AD660" s="84"/>
      <c r="AE660" s="84"/>
      <c r="AF660" s="84"/>
      <c r="AG660" s="84"/>
      <c r="AH660" s="84"/>
      <c r="AI660" s="84"/>
      <c r="AJ660" s="84"/>
    </row>
    <row r="661" spans="1:36" ht="12.75" customHeight="1" x14ac:dyDescent="0.2">
      <c r="A661" s="84"/>
      <c r="B661" s="84"/>
      <c r="C661" s="84"/>
      <c r="D661" s="84"/>
      <c r="E661" s="84"/>
      <c r="F661" s="84"/>
      <c r="G661" s="84"/>
      <c r="H661" s="84"/>
      <c r="I661" s="84"/>
      <c r="J661" s="84"/>
      <c r="K661" s="84"/>
      <c r="L661" s="84"/>
      <c r="M661" s="84"/>
      <c r="N661" s="84"/>
      <c r="O661" s="163"/>
      <c r="Q661" s="84"/>
      <c r="R661" s="84"/>
      <c r="S661" s="84"/>
      <c r="T661" s="84"/>
      <c r="U661" s="84"/>
      <c r="V661" s="84"/>
      <c r="W661" s="84"/>
      <c r="X661" s="84"/>
      <c r="Y661" s="84"/>
      <c r="Z661" s="84"/>
      <c r="AA661" s="84"/>
      <c r="AB661" s="84"/>
      <c r="AC661" s="84"/>
      <c r="AD661" s="84"/>
      <c r="AE661" s="84"/>
      <c r="AF661" s="84"/>
      <c r="AG661" s="84"/>
      <c r="AH661" s="84"/>
      <c r="AI661" s="84"/>
      <c r="AJ661" s="84"/>
    </row>
    <row r="662" spans="1:36" ht="12.75" customHeight="1" x14ac:dyDescent="0.2">
      <c r="A662" s="84"/>
      <c r="B662" s="84"/>
      <c r="C662" s="84"/>
      <c r="D662" s="84"/>
      <c r="E662" s="84"/>
      <c r="F662" s="84"/>
      <c r="G662" s="84"/>
      <c r="H662" s="84"/>
      <c r="I662" s="84"/>
      <c r="J662" s="84"/>
      <c r="K662" s="84"/>
      <c r="L662" s="84"/>
      <c r="M662" s="84"/>
      <c r="N662" s="84"/>
      <c r="O662" s="163"/>
      <c r="Q662" s="84"/>
      <c r="R662" s="84"/>
      <c r="S662" s="84"/>
      <c r="T662" s="84"/>
      <c r="U662" s="84"/>
      <c r="V662" s="84"/>
      <c r="W662" s="84"/>
      <c r="X662" s="84"/>
      <c r="Y662" s="84"/>
      <c r="Z662" s="84"/>
      <c r="AA662" s="84"/>
      <c r="AB662" s="84"/>
      <c r="AC662" s="84"/>
      <c r="AD662" s="84"/>
      <c r="AE662" s="84"/>
      <c r="AF662" s="84"/>
      <c r="AG662" s="84"/>
      <c r="AH662" s="84"/>
      <c r="AI662" s="84"/>
      <c r="AJ662" s="84"/>
    </row>
    <row r="663" spans="1:36" ht="12.75" customHeight="1" x14ac:dyDescent="0.2">
      <c r="A663" s="84"/>
      <c r="B663" s="84"/>
      <c r="C663" s="84"/>
      <c r="D663" s="84"/>
      <c r="E663" s="84"/>
      <c r="F663" s="84"/>
      <c r="G663" s="84"/>
      <c r="H663" s="84"/>
      <c r="I663" s="84"/>
      <c r="J663" s="84"/>
      <c r="K663" s="84"/>
      <c r="L663" s="84"/>
      <c r="M663" s="84"/>
      <c r="N663" s="84"/>
      <c r="O663" s="163"/>
      <c r="Q663" s="84"/>
      <c r="R663" s="84"/>
      <c r="S663" s="84"/>
      <c r="T663" s="84"/>
      <c r="U663" s="84"/>
      <c r="V663" s="84"/>
      <c r="W663" s="84"/>
      <c r="X663" s="84"/>
      <c r="Y663" s="84"/>
      <c r="Z663" s="84"/>
      <c r="AA663" s="84"/>
      <c r="AB663" s="84"/>
      <c r="AC663" s="84"/>
      <c r="AD663" s="84"/>
      <c r="AE663" s="84"/>
      <c r="AF663" s="84"/>
      <c r="AG663" s="84"/>
      <c r="AH663" s="84"/>
      <c r="AI663" s="84"/>
      <c r="AJ663" s="84"/>
    </row>
    <row r="664" spans="1:36" ht="12.75" customHeight="1" x14ac:dyDescent="0.2">
      <c r="A664" s="84"/>
      <c r="B664" s="84"/>
      <c r="C664" s="84"/>
      <c r="D664" s="84"/>
      <c r="E664" s="84"/>
      <c r="F664" s="84"/>
      <c r="G664" s="84"/>
      <c r="H664" s="84"/>
      <c r="I664" s="84"/>
      <c r="J664" s="84"/>
      <c r="K664" s="84"/>
      <c r="L664" s="84"/>
      <c r="M664" s="84"/>
      <c r="N664" s="84"/>
      <c r="O664" s="163"/>
      <c r="Q664" s="84"/>
      <c r="R664" s="84"/>
      <c r="S664" s="84"/>
      <c r="T664" s="84"/>
      <c r="U664" s="84"/>
      <c r="V664" s="84"/>
      <c r="W664" s="84"/>
      <c r="X664" s="84"/>
      <c r="Y664" s="84"/>
      <c r="Z664" s="84"/>
      <c r="AA664" s="84"/>
      <c r="AB664" s="84"/>
      <c r="AC664" s="84"/>
      <c r="AD664" s="84"/>
      <c r="AE664" s="84"/>
      <c r="AF664" s="84"/>
      <c r="AG664" s="84"/>
      <c r="AH664" s="84"/>
      <c r="AI664" s="84"/>
      <c r="AJ664" s="84"/>
    </row>
    <row r="665" spans="1:36" ht="12.75" customHeight="1" x14ac:dyDescent="0.2">
      <c r="A665" s="84"/>
      <c r="B665" s="84"/>
      <c r="C665" s="84"/>
      <c r="D665" s="84"/>
      <c r="E665" s="84"/>
      <c r="F665" s="84"/>
      <c r="G665" s="84"/>
      <c r="H665" s="84"/>
      <c r="I665" s="84"/>
      <c r="J665" s="84"/>
      <c r="K665" s="84"/>
      <c r="L665" s="84"/>
      <c r="M665" s="84"/>
      <c r="N665" s="84"/>
      <c r="O665" s="163"/>
      <c r="Q665" s="84"/>
      <c r="R665" s="84"/>
      <c r="S665" s="84"/>
      <c r="T665" s="84"/>
      <c r="U665" s="84"/>
      <c r="V665" s="84"/>
      <c r="W665" s="84"/>
      <c r="X665" s="84"/>
      <c r="Y665" s="84"/>
      <c r="Z665" s="84"/>
      <c r="AA665" s="84"/>
      <c r="AB665" s="84"/>
      <c r="AC665" s="84"/>
      <c r="AD665" s="84"/>
      <c r="AE665" s="84"/>
      <c r="AF665" s="84"/>
      <c r="AG665" s="84"/>
      <c r="AH665" s="84"/>
      <c r="AI665" s="84"/>
      <c r="AJ665" s="84"/>
    </row>
    <row r="666" spans="1:36" ht="12.75" customHeight="1" x14ac:dyDescent="0.2">
      <c r="A666" s="84"/>
      <c r="B666" s="84"/>
      <c r="C666" s="84"/>
      <c r="D666" s="84"/>
      <c r="E666" s="84"/>
      <c r="F666" s="84"/>
      <c r="G666" s="84"/>
      <c r="H666" s="84"/>
      <c r="I666" s="84"/>
      <c r="J666" s="84"/>
      <c r="K666" s="84"/>
      <c r="L666" s="84"/>
      <c r="M666" s="84"/>
      <c r="N666" s="84"/>
      <c r="O666" s="163"/>
      <c r="Q666" s="84"/>
      <c r="R666" s="84"/>
      <c r="S666" s="84"/>
      <c r="T666" s="84"/>
      <c r="U666" s="84"/>
      <c r="V666" s="84"/>
      <c r="W666" s="84"/>
      <c r="X666" s="84"/>
      <c r="Y666" s="84"/>
      <c r="Z666" s="84"/>
      <c r="AA666" s="84"/>
      <c r="AB666" s="84"/>
      <c r="AC666" s="84"/>
      <c r="AD666" s="84"/>
      <c r="AE666" s="84"/>
      <c r="AF666" s="84"/>
      <c r="AG666" s="84"/>
      <c r="AH666" s="84"/>
      <c r="AI666" s="84"/>
      <c r="AJ666" s="84"/>
    </row>
    <row r="667" spans="1:36" ht="12.75" customHeight="1" x14ac:dyDescent="0.2">
      <c r="A667" s="84"/>
      <c r="B667" s="84"/>
      <c r="C667" s="84"/>
      <c r="D667" s="84"/>
      <c r="E667" s="84"/>
      <c r="F667" s="84"/>
      <c r="G667" s="84"/>
      <c r="H667" s="84"/>
      <c r="I667" s="84"/>
      <c r="J667" s="84"/>
      <c r="K667" s="84"/>
      <c r="L667" s="84"/>
      <c r="M667" s="84"/>
      <c r="N667" s="84"/>
      <c r="O667" s="163"/>
      <c r="Q667" s="84"/>
      <c r="R667" s="84"/>
      <c r="S667" s="84"/>
      <c r="T667" s="84"/>
      <c r="U667" s="84"/>
      <c r="V667" s="84"/>
      <c r="W667" s="84"/>
      <c r="X667" s="84"/>
      <c r="Y667" s="84"/>
      <c r="Z667" s="84"/>
      <c r="AA667" s="84"/>
      <c r="AB667" s="84"/>
      <c r="AC667" s="84"/>
      <c r="AD667" s="84"/>
      <c r="AE667" s="84"/>
      <c r="AF667" s="84"/>
      <c r="AG667" s="84"/>
      <c r="AH667" s="84"/>
      <c r="AI667" s="84"/>
      <c r="AJ667" s="84"/>
    </row>
    <row r="668" spans="1:36" ht="12.75" customHeight="1" x14ac:dyDescent="0.2">
      <c r="A668" s="84"/>
      <c r="B668" s="84"/>
      <c r="C668" s="84"/>
      <c r="D668" s="84"/>
      <c r="E668" s="84"/>
      <c r="F668" s="84"/>
      <c r="G668" s="84"/>
      <c r="H668" s="84"/>
      <c r="I668" s="84"/>
      <c r="J668" s="84"/>
      <c r="K668" s="84"/>
      <c r="L668" s="84"/>
      <c r="M668" s="84"/>
      <c r="N668" s="84"/>
      <c r="O668" s="163"/>
      <c r="Q668" s="84"/>
      <c r="R668" s="84"/>
      <c r="S668" s="84"/>
      <c r="T668" s="84"/>
      <c r="U668" s="84"/>
      <c r="V668" s="84"/>
      <c r="W668" s="84"/>
      <c r="X668" s="84"/>
      <c r="Y668" s="84"/>
      <c r="Z668" s="84"/>
      <c r="AA668" s="84"/>
      <c r="AB668" s="84"/>
      <c r="AC668" s="84"/>
      <c r="AD668" s="84"/>
      <c r="AE668" s="84"/>
      <c r="AF668" s="84"/>
      <c r="AG668" s="84"/>
      <c r="AH668" s="84"/>
      <c r="AI668" s="84"/>
      <c r="AJ668" s="84"/>
    </row>
    <row r="669" spans="1:36" ht="12.75" customHeight="1" x14ac:dyDescent="0.2">
      <c r="A669" s="84"/>
      <c r="B669" s="84"/>
      <c r="C669" s="84"/>
      <c r="D669" s="84"/>
      <c r="E669" s="84"/>
      <c r="F669" s="84"/>
      <c r="G669" s="84"/>
      <c r="H669" s="84"/>
      <c r="I669" s="84"/>
      <c r="J669" s="84"/>
      <c r="K669" s="84"/>
      <c r="L669" s="84"/>
      <c r="M669" s="84"/>
      <c r="N669" s="84"/>
      <c r="O669" s="163"/>
      <c r="Q669" s="84"/>
      <c r="R669" s="84"/>
      <c r="S669" s="84"/>
      <c r="T669" s="84"/>
      <c r="U669" s="84"/>
      <c r="V669" s="84"/>
      <c r="W669" s="84"/>
      <c r="X669" s="84"/>
      <c r="Y669" s="84"/>
      <c r="Z669" s="84"/>
      <c r="AA669" s="84"/>
      <c r="AB669" s="84"/>
      <c r="AC669" s="84"/>
      <c r="AD669" s="84"/>
      <c r="AE669" s="84"/>
      <c r="AF669" s="84"/>
      <c r="AG669" s="84"/>
      <c r="AH669" s="84"/>
      <c r="AI669" s="84"/>
      <c r="AJ669" s="84"/>
    </row>
    <row r="670" spans="1:36" ht="12.75" customHeight="1" x14ac:dyDescent="0.2">
      <c r="A670" s="84"/>
      <c r="B670" s="84"/>
      <c r="C670" s="84"/>
      <c r="D670" s="84"/>
      <c r="E670" s="84"/>
      <c r="F670" s="84"/>
      <c r="G670" s="84"/>
      <c r="H670" s="84"/>
      <c r="I670" s="84"/>
      <c r="J670" s="84"/>
      <c r="K670" s="84"/>
      <c r="L670" s="84"/>
      <c r="M670" s="84"/>
      <c r="N670" s="84"/>
      <c r="O670" s="163"/>
      <c r="Q670" s="84"/>
      <c r="R670" s="84"/>
      <c r="S670" s="84"/>
      <c r="T670" s="84"/>
      <c r="U670" s="84"/>
      <c r="V670" s="84"/>
      <c r="W670" s="84"/>
      <c r="X670" s="84"/>
      <c r="Y670" s="84"/>
      <c r="Z670" s="84"/>
      <c r="AA670" s="84"/>
      <c r="AB670" s="84"/>
      <c r="AC670" s="84"/>
      <c r="AD670" s="84"/>
      <c r="AE670" s="84"/>
      <c r="AF670" s="84"/>
      <c r="AG670" s="84"/>
      <c r="AH670" s="84"/>
      <c r="AI670" s="84"/>
      <c r="AJ670" s="84"/>
    </row>
    <row r="671" spans="1:36" ht="12.75" customHeight="1" x14ac:dyDescent="0.2">
      <c r="A671" s="84"/>
      <c r="B671" s="84"/>
      <c r="C671" s="84"/>
      <c r="D671" s="84"/>
      <c r="E671" s="84"/>
      <c r="F671" s="84"/>
      <c r="G671" s="84"/>
      <c r="H671" s="84"/>
      <c r="I671" s="84"/>
      <c r="J671" s="84"/>
      <c r="K671" s="84"/>
      <c r="L671" s="84"/>
      <c r="M671" s="84"/>
      <c r="N671" s="84"/>
      <c r="O671" s="163"/>
      <c r="Q671" s="84"/>
      <c r="R671" s="84"/>
      <c r="S671" s="84"/>
      <c r="T671" s="84"/>
      <c r="U671" s="84"/>
      <c r="V671" s="84"/>
      <c r="W671" s="84"/>
      <c r="X671" s="84"/>
      <c r="Y671" s="84"/>
      <c r="Z671" s="84"/>
      <c r="AA671" s="84"/>
      <c r="AB671" s="84"/>
      <c r="AC671" s="84"/>
      <c r="AD671" s="84"/>
      <c r="AE671" s="84"/>
      <c r="AF671" s="84"/>
      <c r="AG671" s="84"/>
      <c r="AH671" s="84"/>
      <c r="AI671" s="84"/>
      <c r="AJ671" s="84"/>
    </row>
    <row r="672" spans="1:36" ht="12.75" customHeight="1" x14ac:dyDescent="0.2">
      <c r="A672" s="84"/>
      <c r="B672" s="84"/>
      <c r="C672" s="84"/>
      <c r="D672" s="84"/>
      <c r="E672" s="84"/>
      <c r="F672" s="84"/>
      <c r="G672" s="84"/>
      <c r="H672" s="84"/>
      <c r="I672" s="84"/>
      <c r="J672" s="84"/>
      <c r="K672" s="84"/>
      <c r="L672" s="84"/>
      <c r="M672" s="84"/>
      <c r="N672" s="84"/>
      <c r="O672" s="163"/>
      <c r="Q672" s="84"/>
      <c r="R672" s="84"/>
      <c r="S672" s="84"/>
      <c r="T672" s="84"/>
      <c r="U672" s="84"/>
      <c r="V672" s="84"/>
      <c r="W672" s="84"/>
      <c r="X672" s="84"/>
      <c r="Y672" s="84"/>
      <c r="Z672" s="84"/>
      <c r="AA672" s="84"/>
      <c r="AB672" s="84"/>
      <c r="AC672" s="84"/>
      <c r="AD672" s="84"/>
      <c r="AE672" s="84"/>
      <c r="AF672" s="84"/>
      <c r="AG672" s="84"/>
      <c r="AH672" s="84"/>
      <c r="AI672" s="84"/>
      <c r="AJ672" s="84"/>
    </row>
    <row r="673" spans="1:36" ht="12.75" customHeight="1" x14ac:dyDescent="0.2">
      <c r="A673" s="84"/>
      <c r="B673" s="84"/>
      <c r="C673" s="84"/>
      <c r="D673" s="84"/>
      <c r="E673" s="84"/>
      <c r="F673" s="84"/>
      <c r="G673" s="84"/>
      <c r="H673" s="84"/>
      <c r="I673" s="84"/>
      <c r="J673" s="84"/>
      <c r="K673" s="84"/>
      <c r="L673" s="84"/>
      <c r="M673" s="84"/>
      <c r="N673" s="84"/>
      <c r="O673" s="163"/>
      <c r="Q673" s="84"/>
      <c r="R673" s="84"/>
      <c r="S673" s="84"/>
      <c r="T673" s="84"/>
      <c r="U673" s="84"/>
      <c r="V673" s="84"/>
      <c r="W673" s="84"/>
      <c r="X673" s="84"/>
      <c r="Y673" s="84"/>
      <c r="Z673" s="84"/>
      <c r="AA673" s="84"/>
      <c r="AB673" s="84"/>
      <c r="AC673" s="84"/>
      <c r="AD673" s="84"/>
      <c r="AE673" s="84"/>
      <c r="AF673" s="84"/>
      <c r="AG673" s="84"/>
      <c r="AH673" s="84"/>
      <c r="AI673" s="84"/>
      <c r="AJ673" s="84"/>
    </row>
    <row r="674" spans="1:36" ht="12.75" customHeight="1" x14ac:dyDescent="0.2">
      <c r="A674" s="84"/>
      <c r="B674" s="84"/>
      <c r="C674" s="84"/>
      <c r="D674" s="84"/>
      <c r="E674" s="84"/>
      <c r="F674" s="84"/>
      <c r="G674" s="84"/>
      <c r="H674" s="84"/>
      <c r="I674" s="84"/>
      <c r="J674" s="84"/>
      <c r="K674" s="84"/>
      <c r="L674" s="84"/>
      <c r="M674" s="84"/>
      <c r="N674" s="84"/>
      <c r="O674" s="163"/>
      <c r="Q674" s="84"/>
      <c r="R674" s="84"/>
      <c r="S674" s="84"/>
      <c r="T674" s="84"/>
      <c r="U674" s="84"/>
      <c r="V674" s="84"/>
      <c r="W674" s="84"/>
      <c r="X674" s="84"/>
      <c r="Y674" s="84"/>
      <c r="Z674" s="84"/>
      <c r="AA674" s="84"/>
      <c r="AB674" s="84"/>
      <c r="AC674" s="84"/>
      <c r="AD674" s="84"/>
      <c r="AE674" s="84"/>
      <c r="AF674" s="84"/>
      <c r="AG674" s="84"/>
      <c r="AH674" s="84"/>
      <c r="AI674" s="84"/>
      <c r="AJ674" s="84"/>
    </row>
    <row r="675" spans="1:36" ht="12.75" customHeight="1" x14ac:dyDescent="0.2">
      <c r="A675" s="84"/>
      <c r="B675" s="84"/>
      <c r="C675" s="84"/>
      <c r="D675" s="84"/>
      <c r="E675" s="84"/>
      <c r="F675" s="84"/>
      <c r="G675" s="84"/>
      <c r="H675" s="84"/>
      <c r="I675" s="84"/>
      <c r="J675" s="84"/>
      <c r="K675" s="84"/>
      <c r="L675" s="84"/>
      <c r="M675" s="84"/>
      <c r="N675" s="84"/>
      <c r="O675" s="163"/>
      <c r="Q675" s="84"/>
      <c r="R675" s="84"/>
      <c r="S675" s="84"/>
      <c r="T675" s="84"/>
      <c r="U675" s="84"/>
      <c r="V675" s="84"/>
      <c r="W675" s="84"/>
      <c r="X675" s="84"/>
      <c r="Y675" s="84"/>
      <c r="Z675" s="84"/>
      <c r="AA675" s="84"/>
      <c r="AB675" s="84"/>
      <c r="AC675" s="84"/>
      <c r="AD675" s="84"/>
      <c r="AE675" s="84"/>
      <c r="AF675" s="84"/>
      <c r="AG675" s="84"/>
      <c r="AH675" s="84"/>
      <c r="AI675" s="84"/>
      <c r="AJ675" s="84"/>
    </row>
    <row r="676" spans="1:36" ht="12.75" customHeight="1" x14ac:dyDescent="0.2">
      <c r="A676" s="84"/>
      <c r="B676" s="84"/>
      <c r="C676" s="84"/>
      <c r="D676" s="84"/>
      <c r="E676" s="84"/>
      <c r="F676" s="84"/>
      <c r="G676" s="84"/>
      <c r="H676" s="84"/>
      <c r="I676" s="84"/>
      <c r="J676" s="84"/>
      <c r="K676" s="84"/>
      <c r="L676" s="84"/>
      <c r="M676" s="84"/>
      <c r="N676" s="84"/>
      <c r="O676" s="163"/>
      <c r="Q676" s="84"/>
      <c r="R676" s="84"/>
      <c r="S676" s="84"/>
      <c r="T676" s="84"/>
      <c r="U676" s="84"/>
      <c r="V676" s="84"/>
      <c r="W676" s="84"/>
      <c r="X676" s="84"/>
      <c r="Y676" s="84"/>
      <c r="Z676" s="84"/>
      <c r="AA676" s="84"/>
      <c r="AB676" s="84"/>
      <c r="AC676" s="84"/>
      <c r="AD676" s="84"/>
      <c r="AE676" s="84"/>
      <c r="AF676" s="84"/>
      <c r="AG676" s="84"/>
      <c r="AH676" s="84"/>
      <c r="AI676" s="84"/>
      <c r="AJ676" s="84"/>
    </row>
    <row r="677" spans="1:36" ht="12.75" customHeight="1" x14ac:dyDescent="0.2">
      <c r="A677" s="84"/>
      <c r="B677" s="84"/>
      <c r="C677" s="84"/>
      <c r="D677" s="84"/>
      <c r="E677" s="84"/>
      <c r="F677" s="84"/>
      <c r="G677" s="84"/>
      <c r="H677" s="84"/>
      <c r="I677" s="84"/>
      <c r="J677" s="84"/>
      <c r="K677" s="84"/>
      <c r="L677" s="84"/>
      <c r="M677" s="84"/>
      <c r="N677" s="84"/>
      <c r="O677" s="163"/>
      <c r="Q677" s="84"/>
      <c r="R677" s="84"/>
      <c r="S677" s="84"/>
      <c r="T677" s="84"/>
      <c r="U677" s="84"/>
      <c r="V677" s="84"/>
      <c r="W677" s="84"/>
      <c r="X677" s="84"/>
      <c r="Y677" s="84"/>
      <c r="Z677" s="84"/>
      <c r="AA677" s="84"/>
      <c r="AB677" s="84"/>
      <c r="AC677" s="84"/>
      <c r="AD677" s="84"/>
      <c r="AE677" s="84"/>
      <c r="AF677" s="84"/>
      <c r="AG677" s="84"/>
      <c r="AH677" s="84"/>
      <c r="AI677" s="84"/>
      <c r="AJ677" s="84"/>
    </row>
    <row r="678" spans="1:36" ht="12.75" customHeight="1" x14ac:dyDescent="0.2">
      <c r="A678" s="84"/>
      <c r="B678" s="84"/>
      <c r="C678" s="84"/>
      <c r="D678" s="84"/>
      <c r="E678" s="84"/>
      <c r="F678" s="84"/>
      <c r="G678" s="84"/>
      <c r="H678" s="84"/>
      <c r="I678" s="84"/>
      <c r="J678" s="84"/>
      <c r="K678" s="84"/>
      <c r="L678" s="84"/>
      <c r="M678" s="84"/>
      <c r="N678" s="84"/>
      <c r="O678" s="163"/>
      <c r="Q678" s="84"/>
      <c r="R678" s="84"/>
      <c r="S678" s="84"/>
      <c r="T678" s="84"/>
      <c r="U678" s="84"/>
      <c r="V678" s="84"/>
      <c r="W678" s="84"/>
      <c r="X678" s="84"/>
      <c r="Y678" s="84"/>
      <c r="Z678" s="84"/>
      <c r="AA678" s="84"/>
      <c r="AB678" s="84"/>
      <c r="AC678" s="84"/>
      <c r="AD678" s="84"/>
      <c r="AE678" s="84"/>
      <c r="AF678" s="84"/>
      <c r="AG678" s="84"/>
      <c r="AH678" s="84"/>
      <c r="AI678" s="84"/>
      <c r="AJ678" s="84"/>
    </row>
    <row r="679" spans="1:36" ht="12.75" customHeight="1" x14ac:dyDescent="0.2">
      <c r="A679" s="84"/>
      <c r="B679" s="84"/>
      <c r="C679" s="84"/>
      <c r="D679" s="84"/>
      <c r="E679" s="84"/>
      <c r="F679" s="84"/>
      <c r="G679" s="84"/>
      <c r="H679" s="84"/>
      <c r="I679" s="84"/>
      <c r="J679" s="84"/>
      <c r="K679" s="84"/>
      <c r="L679" s="84"/>
      <c r="M679" s="84"/>
      <c r="N679" s="84"/>
      <c r="O679" s="163"/>
      <c r="Q679" s="84"/>
      <c r="R679" s="84"/>
      <c r="S679" s="84"/>
      <c r="T679" s="84"/>
      <c r="U679" s="84"/>
      <c r="V679" s="84"/>
      <c r="W679" s="84"/>
      <c r="X679" s="84"/>
      <c r="Y679" s="84"/>
      <c r="Z679" s="84"/>
      <c r="AA679" s="84"/>
      <c r="AB679" s="84"/>
      <c r="AC679" s="84"/>
      <c r="AD679" s="84"/>
      <c r="AE679" s="84"/>
      <c r="AF679" s="84"/>
      <c r="AG679" s="84"/>
      <c r="AH679" s="84"/>
      <c r="AI679" s="84"/>
      <c r="AJ679" s="84"/>
    </row>
    <row r="680" spans="1:36" ht="12.75" customHeight="1" x14ac:dyDescent="0.2">
      <c r="A680" s="84"/>
      <c r="B680" s="84"/>
      <c r="C680" s="84"/>
      <c r="D680" s="84"/>
      <c r="E680" s="84"/>
      <c r="F680" s="84"/>
      <c r="G680" s="84"/>
      <c r="H680" s="84"/>
      <c r="I680" s="84"/>
      <c r="J680" s="84"/>
      <c r="K680" s="84"/>
      <c r="L680" s="84"/>
      <c r="M680" s="84"/>
      <c r="N680" s="84"/>
      <c r="O680" s="163"/>
      <c r="Q680" s="84"/>
      <c r="R680" s="84"/>
      <c r="S680" s="84"/>
      <c r="T680" s="84"/>
      <c r="U680" s="84"/>
      <c r="V680" s="84"/>
      <c r="W680" s="84"/>
      <c r="X680" s="84"/>
      <c r="Y680" s="84"/>
      <c r="Z680" s="84"/>
      <c r="AA680" s="84"/>
      <c r="AB680" s="84"/>
      <c r="AC680" s="84"/>
      <c r="AD680" s="84"/>
      <c r="AE680" s="84"/>
      <c r="AF680" s="84"/>
      <c r="AG680" s="84"/>
      <c r="AH680" s="84"/>
      <c r="AI680" s="84"/>
      <c r="AJ680" s="84"/>
    </row>
    <row r="681" spans="1:36" ht="12.75" customHeight="1" x14ac:dyDescent="0.2">
      <c r="A681" s="84"/>
      <c r="B681" s="84"/>
      <c r="C681" s="84"/>
      <c r="D681" s="84"/>
      <c r="E681" s="84"/>
      <c r="F681" s="84"/>
      <c r="G681" s="84"/>
      <c r="H681" s="84"/>
      <c r="I681" s="84"/>
      <c r="J681" s="84"/>
      <c r="K681" s="84"/>
      <c r="L681" s="84"/>
      <c r="M681" s="84"/>
      <c r="N681" s="84"/>
      <c r="O681" s="163"/>
      <c r="Q681" s="84"/>
      <c r="R681" s="84"/>
      <c r="S681" s="84"/>
      <c r="T681" s="84"/>
      <c r="U681" s="84"/>
      <c r="V681" s="84"/>
      <c r="W681" s="84"/>
      <c r="X681" s="84"/>
      <c r="Y681" s="84"/>
      <c r="Z681" s="84"/>
      <c r="AA681" s="84"/>
      <c r="AB681" s="84"/>
      <c r="AC681" s="84"/>
      <c r="AD681" s="84"/>
      <c r="AE681" s="84"/>
      <c r="AF681" s="84"/>
      <c r="AG681" s="84"/>
      <c r="AH681" s="84"/>
      <c r="AI681" s="84"/>
      <c r="AJ681" s="84"/>
    </row>
    <row r="682" spans="1:36" ht="12.75" customHeight="1" x14ac:dyDescent="0.2">
      <c r="A682" s="84"/>
      <c r="B682" s="84"/>
      <c r="C682" s="84"/>
      <c r="D682" s="84"/>
      <c r="E682" s="84"/>
      <c r="F682" s="84"/>
      <c r="G682" s="84"/>
      <c r="H682" s="84"/>
      <c r="I682" s="84"/>
      <c r="J682" s="84"/>
      <c r="K682" s="84"/>
      <c r="L682" s="84"/>
      <c r="M682" s="84"/>
      <c r="N682" s="84"/>
      <c r="O682" s="163"/>
      <c r="Q682" s="84"/>
      <c r="R682" s="84"/>
      <c r="S682" s="84"/>
      <c r="T682" s="84"/>
      <c r="U682" s="84"/>
      <c r="V682" s="84"/>
      <c r="W682" s="84"/>
      <c r="X682" s="84"/>
      <c r="Y682" s="84"/>
      <c r="Z682" s="84"/>
      <c r="AA682" s="84"/>
      <c r="AB682" s="84"/>
      <c r="AC682" s="84"/>
      <c r="AD682" s="84"/>
      <c r="AE682" s="84"/>
      <c r="AF682" s="84"/>
      <c r="AG682" s="84"/>
      <c r="AH682" s="84"/>
      <c r="AI682" s="84"/>
      <c r="AJ682" s="84"/>
    </row>
    <row r="683" spans="1:36" ht="12.75" customHeight="1" x14ac:dyDescent="0.2">
      <c r="A683" s="84"/>
      <c r="B683" s="84"/>
      <c r="C683" s="84"/>
      <c r="D683" s="84"/>
      <c r="E683" s="84"/>
      <c r="F683" s="84"/>
      <c r="G683" s="84"/>
      <c r="H683" s="84"/>
      <c r="I683" s="84"/>
      <c r="J683" s="84"/>
      <c r="K683" s="84"/>
      <c r="L683" s="84"/>
      <c r="M683" s="84"/>
      <c r="N683" s="84"/>
      <c r="O683" s="163"/>
      <c r="Q683" s="84"/>
      <c r="R683" s="84"/>
      <c r="S683" s="84"/>
      <c r="T683" s="84"/>
      <c r="U683" s="84"/>
      <c r="V683" s="84"/>
      <c r="W683" s="84"/>
      <c r="X683" s="84"/>
      <c r="Y683" s="84"/>
      <c r="Z683" s="84"/>
      <c r="AA683" s="84"/>
      <c r="AB683" s="84"/>
      <c r="AC683" s="84"/>
      <c r="AD683" s="84"/>
      <c r="AE683" s="84"/>
      <c r="AF683" s="84"/>
      <c r="AG683" s="84"/>
      <c r="AH683" s="84"/>
      <c r="AI683" s="84"/>
      <c r="AJ683" s="84"/>
    </row>
    <row r="684" spans="1:36" ht="12.75" customHeight="1" x14ac:dyDescent="0.2">
      <c r="A684" s="84"/>
      <c r="B684" s="84"/>
      <c r="C684" s="84"/>
      <c r="D684" s="84"/>
      <c r="E684" s="84"/>
      <c r="F684" s="84"/>
      <c r="G684" s="84"/>
      <c r="H684" s="84"/>
      <c r="I684" s="84"/>
      <c r="J684" s="84"/>
      <c r="K684" s="84"/>
      <c r="L684" s="84"/>
      <c r="M684" s="84"/>
      <c r="N684" s="84"/>
      <c r="O684" s="163"/>
      <c r="Q684" s="84"/>
      <c r="R684" s="84"/>
      <c r="S684" s="84"/>
      <c r="T684" s="84"/>
      <c r="U684" s="84"/>
      <c r="V684" s="84"/>
      <c r="W684" s="84"/>
      <c r="X684" s="84"/>
      <c r="Y684" s="84"/>
      <c r="Z684" s="84"/>
      <c r="AA684" s="84"/>
      <c r="AB684" s="84"/>
      <c r="AC684" s="84"/>
      <c r="AD684" s="84"/>
      <c r="AE684" s="84"/>
      <c r="AF684" s="84"/>
      <c r="AG684" s="84"/>
      <c r="AH684" s="84"/>
      <c r="AI684" s="84"/>
      <c r="AJ684" s="84"/>
    </row>
    <row r="685" spans="1:36" ht="12.75" customHeight="1" x14ac:dyDescent="0.2">
      <c r="A685" s="84"/>
      <c r="B685" s="84"/>
      <c r="C685" s="84"/>
      <c r="D685" s="84"/>
      <c r="E685" s="84"/>
      <c r="F685" s="84"/>
      <c r="G685" s="84"/>
      <c r="H685" s="84"/>
      <c r="I685" s="84"/>
      <c r="J685" s="84"/>
      <c r="K685" s="84"/>
      <c r="L685" s="84"/>
      <c r="M685" s="84"/>
      <c r="N685" s="84"/>
      <c r="O685" s="163"/>
      <c r="Q685" s="84"/>
      <c r="R685" s="84"/>
      <c r="S685" s="84"/>
      <c r="T685" s="84"/>
      <c r="U685" s="84"/>
      <c r="V685" s="84"/>
      <c r="W685" s="84"/>
      <c r="X685" s="84"/>
      <c r="Y685" s="84"/>
      <c r="Z685" s="84"/>
      <c r="AA685" s="84"/>
      <c r="AB685" s="84"/>
      <c r="AC685" s="84"/>
      <c r="AD685" s="84"/>
      <c r="AE685" s="84"/>
      <c r="AF685" s="84"/>
      <c r="AG685" s="84"/>
      <c r="AH685" s="84"/>
      <c r="AI685" s="84"/>
      <c r="AJ685" s="84"/>
    </row>
    <row r="686" spans="1:36" ht="12.75" customHeight="1" x14ac:dyDescent="0.2">
      <c r="A686" s="84"/>
      <c r="B686" s="84"/>
      <c r="C686" s="84"/>
      <c r="D686" s="84"/>
      <c r="E686" s="84"/>
      <c r="F686" s="84"/>
      <c r="G686" s="84"/>
      <c r="H686" s="84"/>
      <c r="I686" s="84"/>
      <c r="J686" s="84"/>
      <c r="K686" s="84"/>
      <c r="L686" s="84"/>
      <c r="M686" s="84"/>
      <c r="N686" s="84"/>
      <c r="O686" s="163"/>
      <c r="Q686" s="84"/>
      <c r="R686" s="84"/>
      <c r="S686" s="84"/>
      <c r="T686" s="84"/>
      <c r="U686" s="84"/>
      <c r="V686" s="84"/>
      <c r="W686" s="84"/>
      <c r="X686" s="84"/>
      <c r="Y686" s="84"/>
      <c r="Z686" s="84"/>
      <c r="AA686" s="84"/>
      <c r="AB686" s="84"/>
      <c r="AC686" s="84"/>
      <c r="AD686" s="84"/>
      <c r="AE686" s="84"/>
      <c r="AF686" s="84"/>
      <c r="AG686" s="84"/>
      <c r="AH686" s="84"/>
      <c r="AI686" s="84"/>
      <c r="AJ686" s="84"/>
    </row>
    <row r="687" spans="1:36" ht="12.75" customHeight="1" x14ac:dyDescent="0.2">
      <c r="A687" s="84"/>
      <c r="B687" s="84"/>
      <c r="C687" s="84"/>
      <c r="D687" s="84"/>
      <c r="E687" s="84"/>
      <c r="F687" s="84"/>
      <c r="G687" s="84"/>
      <c r="H687" s="84"/>
      <c r="I687" s="84"/>
      <c r="J687" s="84"/>
      <c r="K687" s="84"/>
      <c r="L687" s="84"/>
      <c r="M687" s="84"/>
      <c r="N687" s="84"/>
      <c r="O687" s="163"/>
      <c r="Q687" s="84"/>
      <c r="R687" s="84"/>
      <c r="S687" s="84"/>
      <c r="T687" s="84"/>
      <c r="U687" s="84"/>
      <c r="V687" s="84"/>
      <c r="W687" s="84"/>
      <c r="X687" s="84"/>
      <c r="Y687" s="84"/>
      <c r="Z687" s="84"/>
      <c r="AA687" s="84"/>
      <c r="AB687" s="84"/>
      <c r="AC687" s="84"/>
      <c r="AD687" s="84"/>
      <c r="AE687" s="84"/>
      <c r="AF687" s="84"/>
      <c r="AG687" s="84"/>
      <c r="AH687" s="84"/>
      <c r="AI687" s="84"/>
      <c r="AJ687" s="84"/>
    </row>
    <row r="688" spans="1:36" ht="12.75" customHeight="1" x14ac:dyDescent="0.2">
      <c r="A688" s="84"/>
      <c r="B688" s="84"/>
      <c r="C688" s="84"/>
      <c r="D688" s="84"/>
      <c r="E688" s="84"/>
      <c r="F688" s="84"/>
      <c r="G688" s="84"/>
      <c r="H688" s="84"/>
      <c r="I688" s="84"/>
      <c r="J688" s="84"/>
      <c r="K688" s="84"/>
      <c r="L688" s="84"/>
      <c r="M688" s="84"/>
      <c r="N688" s="84"/>
      <c r="O688" s="163"/>
      <c r="Q688" s="84"/>
      <c r="R688" s="84"/>
      <c r="S688" s="84"/>
      <c r="T688" s="84"/>
      <c r="U688" s="84"/>
      <c r="V688" s="84"/>
      <c r="W688" s="84"/>
      <c r="X688" s="84"/>
      <c r="Y688" s="84"/>
      <c r="Z688" s="84"/>
      <c r="AA688" s="84"/>
      <c r="AB688" s="84"/>
      <c r="AC688" s="84"/>
      <c r="AD688" s="84"/>
      <c r="AE688" s="84"/>
      <c r="AF688" s="84"/>
      <c r="AG688" s="84"/>
      <c r="AH688" s="84"/>
      <c r="AI688" s="84"/>
      <c r="AJ688" s="84"/>
    </row>
    <row r="689" spans="1:36" ht="12.75" customHeight="1" x14ac:dyDescent="0.2">
      <c r="A689" s="84"/>
      <c r="B689" s="84"/>
      <c r="C689" s="84"/>
      <c r="D689" s="84"/>
      <c r="E689" s="84"/>
      <c r="F689" s="84"/>
      <c r="G689" s="84"/>
      <c r="H689" s="84"/>
      <c r="I689" s="84"/>
      <c r="J689" s="84"/>
      <c r="K689" s="84"/>
      <c r="L689" s="84"/>
      <c r="M689" s="84"/>
      <c r="N689" s="84"/>
      <c r="O689" s="163"/>
      <c r="Q689" s="84"/>
      <c r="R689" s="84"/>
      <c r="S689" s="84"/>
      <c r="T689" s="84"/>
      <c r="U689" s="84"/>
      <c r="V689" s="84"/>
      <c r="W689" s="84"/>
      <c r="X689" s="84"/>
      <c r="Y689" s="84"/>
      <c r="Z689" s="84"/>
      <c r="AA689" s="84"/>
      <c r="AB689" s="84"/>
      <c r="AC689" s="84"/>
      <c r="AD689" s="84"/>
      <c r="AE689" s="84"/>
      <c r="AF689" s="84"/>
      <c r="AG689" s="84"/>
      <c r="AH689" s="84"/>
      <c r="AI689" s="84"/>
      <c r="AJ689" s="84"/>
    </row>
    <row r="690" spans="1:36" ht="12.75" customHeight="1" x14ac:dyDescent="0.2">
      <c r="A690" s="84"/>
      <c r="B690" s="84"/>
      <c r="C690" s="84"/>
      <c r="D690" s="84"/>
      <c r="E690" s="84"/>
      <c r="F690" s="84"/>
      <c r="G690" s="84"/>
      <c r="H690" s="84"/>
      <c r="I690" s="84"/>
      <c r="J690" s="84"/>
      <c r="K690" s="84"/>
      <c r="L690" s="84"/>
      <c r="M690" s="84"/>
      <c r="N690" s="84"/>
      <c r="O690" s="163"/>
      <c r="Q690" s="84"/>
      <c r="R690" s="84"/>
      <c r="S690" s="84"/>
      <c r="T690" s="84"/>
      <c r="U690" s="84"/>
      <c r="V690" s="84"/>
      <c r="W690" s="84"/>
      <c r="X690" s="84"/>
      <c r="Y690" s="84"/>
      <c r="Z690" s="84"/>
      <c r="AA690" s="84"/>
      <c r="AB690" s="84"/>
      <c r="AC690" s="84"/>
      <c r="AD690" s="84"/>
      <c r="AE690" s="84"/>
      <c r="AF690" s="84"/>
      <c r="AG690" s="84"/>
      <c r="AH690" s="84"/>
      <c r="AI690" s="84"/>
      <c r="AJ690" s="84"/>
    </row>
    <row r="691" spans="1:36" ht="12.75" customHeight="1" x14ac:dyDescent="0.2">
      <c r="A691" s="84"/>
      <c r="B691" s="84"/>
      <c r="C691" s="84"/>
      <c r="D691" s="84"/>
      <c r="E691" s="84"/>
      <c r="F691" s="84"/>
      <c r="G691" s="84"/>
      <c r="H691" s="84"/>
      <c r="I691" s="84"/>
      <c r="J691" s="84"/>
      <c r="K691" s="84"/>
      <c r="L691" s="84"/>
      <c r="M691" s="84"/>
      <c r="N691" s="84"/>
      <c r="O691" s="163"/>
      <c r="Q691" s="84"/>
      <c r="R691" s="84"/>
      <c r="S691" s="84"/>
      <c r="T691" s="84"/>
      <c r="U691" s="84"/>
      <c r="V691" s="84"/>
      <c r="W691" s="84"/>
      <c r="X691" s="84"/>
      <c r="Y691" s="84"/>
      <c r="Z691" s="84"/>
      <c r="AA691" s="84"/>
      <c r="AB691" s="84"/>
      <c r="AC691" s="84"/>
      <c r="AD691" s="84"/>
      <c r="AE691" s="84"/>
      <c r="AF691" s="84"/>
      <c r="AG691" s="84"/>
      <c r="AH691" s="84"/>
      <c r="AI691" s="84"/>
      <c r="AJ691" s="84"/>
    </row>
    <row r="692" spans="1:36" ht="12.75" customHeight="1" x14ac:dyDescent="0.2">
      <c r="A692" s="84"/>
      <c r="B692" s="84"/>
      <c r="C692" s="84"/>
      <c r="D692" s="84"/>
      <c r="E692" s="84"/>
      <c r="F692" s="84"/>
      <c r="G692" s="84"/>
      <c r="H692" s="84"/>
      <c r="I692" s="84"/>
      <c r="J692" s="84"/>
      <c r="K692" s="84"/>
      <c r="L692" s="84"/>
      <c r="M692" s="84"/>
      <c r="N692" s="84"/>
      <c r="O692" s="163"/>
      <c r="Q692" s="84"/>
      <c r="R692" s="84"/>
      <c r="S692" s="84"/>
      <c r="T692" s="84"/>
      <c r="U692" s="84"/>
      <c r="V692" s="84"/>
      <c r="W692" s="84"/>
      <c r="X692" s="84"/>
      <c r="Y692" s="84"/>
      <c r="Z692" s="84"/>
      <c r="AA692" s="84"/>
      <c r="AB692" s="84"/>
      <c r="AC692" s="84"/>
      <c r="AD692" s="84"/>
      <c r="AE692" s="84"/>
      <c r="AF692" s="84"/>
      <c r="AG692" s="84"/>
      <c r="AH692" s="84"/>
      <c r="AI692" s="84"/>
      <c r="AJ692" s="84"/>
    </row>
    <row r="693" spans="1:36" ht="12.75" customHeight="1" x14ac:dyDescent="0.2">
      <c r="A693" s="84"/>
      <c r="B693" s="84"/>
      <c r="C693" s="84"/>
      <c r="D693" s="84"/>
      <c r="E693" s="84"/>
      <c r="F693" s="84"/>
      <c r="G693" s="84"/>
      <c r="H693" s="84"/>
      <c r="I693" s="84"/>
      <c r="J693" s="84"/>
      <c r="K693" s="84"/>
      <c r="L693" s="84"/>
      <c r="M693" s="84"/>
      <c r="N693" s="84"/>
      <c r="O693" s="163"/>
      <c r="Q693" s="84"/>
      <c r="R693" s="84"/>
      <c r="S693" s="84"/>
      <c r="T693" s="84"/>
      <c r="U693" s="84"/>
      <c r="V693" s="84"/>
      <c r="W693" s="84"/>
      <c r="X693" s="84"/>
      <c r="Y693" s="84"/>
      <c r="Z693" s="84"/>
      <c r="AA693" s="84"/>
      <c r="AB693" s="84"/>
      <c r="AC693" s="84"/>
      <c r="AD693" s="84"/>
      <c r="AE693" s="84"/>
      <c r="AF693" s="84"/>
      <c r="AG693" s="84"/>
      <c r="AH693" s="84"/>
      <c r="AI693" s="84"/>
      <c r="AJ693" s="84"/>
    </row>
    <row r="694" spans="1:36" ht="12.75" customHeight="1" x14ac:dyDescent="0.2">
      <c r="A694" s="84"/>
      <c r="B694" s="84"/>
      <c r="C694" s="84"/>
      <c r="D694" s="84"/>
      <c r="E694" s="84"/>
      <c r="F694" s="84"/>
      <c r="G694" s="84"/>
      <c r="H694" s="84"/>
      <c r="I694" s="84"/>
      <c r="J694" s="84"/>
      <c r="K694" s="84"/>
      <c r="L694" s="84"/>
      <c r="M694" s="84"/>
      <c r="N694" s="84"/>
      <c r="O694" s="163"/>
      <c r="Q694" s="84"/>
      <c r="R694" s="84"/>
      <c r="S694" s="84"/>
      <c r="T694" s="84"/>
      <c r="U694" s="84"/>
      <c r="V694" s="84"/>
      <c r="W694" s="84"/>
      <c r="X694" s="84"/>
      <c r="Y694" s="84"/>
      <c r="Z694" s="84"/>
      <c r="AA694" s="84"/>
      <c r="AB694" s="84"/>
      <c r="AC694" s="84"/>
      <c r="AD694" s="84"/>
      <c r="AE694" s="84"/>
      <c r="AF694" s="84"/>
      <c r="AG694" s="84"/>
      <c r="AH694" s="84"/>
      <c r="AI694" s="84"/>
      <c r="AJ694" s="84"/>
    </row>
    <row r="695" spans="1:36" ht="12.75" customHeight="1" x14ac:dyDescent="0.2">
      <c r="A695" s="84"/>
      <c r="B695" s="84"/>
      <c r="C695" s="84"/>
      <c r="D695" s="84"/>
      <c r="E695" s="84"/>
      <c r="F695" s="84"/>
      <c r="G695" s="84"/>
      <c r="H695" s="84"/>
      <c r="I695" s="84"/>
      <c r="J695" s="84"/>
      <c r="K695" s="84"/>
      <c r="L695" s="84"/>
      <c r="M695" s="84"/>
      <c r="N695" s="84"/>
      <c r="O695" s="163"/>
      <c r="Q695" s="84"/>
      <c r="R695" s="84"/>
      <c r="S695" s="84"/>
      <c r="T695" s="84"/>
      <c r="U695" s="84"/>
      <c r="V695" s="84"/>
      <c r="W695" s="84"/>
      <c r="X695" s="84"/>
      <c r="Y695" s="84"/>
      <c r="Z695" s="84"/>
      <c r="AA695" s="84"/>
      <c r="AB695" s="84"/>
      <c r="AC695" s="84"/>
      <c r="AD695" s="84"/>
      <c r="AE695" s="84"/>
      <c r="AF695" s="84"/>
      <c r="AG695" s="84"/>
      <c r="AH695" s="84"/>
      <c r="AI695" s="84"/>
      <c r="AJ695" s="84"/>
    </row>
    <row r="696" spans="1:36" ht="12.75" customHeight="1" x14ac:dyDescent="0.2">
      <c r="A696" s="84"/>
      <c r="B696" s="84"/>
      <c r="C696" s="84"/>
      <c r="D696" s="84"/>
      <c r="E696" s="84"/>
      <c r="F696" s="84"/>
      <c r="G696" s="84"/>
      <c r="H696" s="84"/>
      <c r="I696" s="84"/>
      <c r="J696" s="84"/>
      <c r="K696" s="84"/>
      <c r="L696" s="84"/>
      <c r="M696" s="84"/>
      <c r="N696" s="84"/>
      <c r="O696" s="163"/>
      <c r="Q696" s="84"/>
      <c r="R696" s="84"/>
      <c r="S696" s="84"/>
      <c r="T696" s="84"/>
      <c r="U696" s="84"/>
      <c r="V696" s="84"/>
      <c r="W696" s="84"/>
      <c r="X696" s="84"/>
      <c r="Y696" s="84"/>
      <c r="Z696" s="84"/>
      <c r="AA696" s="84"/>
      <c r="AB696" s="84"/>
      <c r="AC696" s="84"/>
      <c r="AD696" s="84"/>
      <c r="AE696" s="84"/>
      <c r="AF696" s="84"/>
      <c r="AG696" s="84"/>
      <c r="AH696" s="84"/>
      <c r="AI696" s="84"/>
      <c r="AJ696" s="84"/>
    </row>
    <row r="697" spans="1:36" ht="12.75" customHeight="1" x14ac:dyDescent="0.2">
      <c r="A697" s="84"/>
      <c r="B697" s="84"/>
      <c r="C697" s="84"/>
      <c r="D697" s="84"/>
      <c r="E697" s="84"/>
      <c r="F697" s="84"/>
      <c r="G697" s="84"/>
      <c r="H697" s="84"/>
      <c r="I697" s="84"/>
      <c r="J697" s="84"/>
      <c r="K697" s="84"/>
      <c r="L697" s="84"/>
      <c r="M697" s="84"/>
      <c r="N697" s="84"/>
      <c r="O697" s="163"/>
      <c r="Q697" s="84"/>
      <c r="R697" s="84"/>
      <c r="S697" s="84"/>
      <c r="T697" s="84"/>
      <c r="U697" s="84"/>
      <c r="V697" s="84"/>
      <c r="W697" s="84"/>
      <c r="X697" s="84"/>
      <c r="Y697" s="84"/>
      <c r="Z697" s="84"/>
      <c r="AA697" s="84"/>
      <c r="AB697" s="84"/>
      <c r="AC697" s="84"/>
      <c r="AD697" s="84"/>
      <c r="AE697" s="84"/>
      <c r="AF697" s="84"/>
      <c r="AG697" s="84"/>
      <c r="AH697" s="84"/>
      <c r="AI697" s="84"/>
      <c r="AJ697" s="84"/>
    </row>
    <row r="698" spans="1:36" ht="12.75" customHeight="1" x14ac:dyDescent="0.2">
      <c r="A698" s="84"/>
      <c r="B698" s="84"/>
      <c r="C698" s="84"/>
      <c r="D698" s="84"/>
      <c r="E698" s="84"/>
      <c r="F698" s="84"/>
      <c r="G698" s="84"/>
      <c r="H698" s="84"/>
      <c r="I698" s="84"/>
      <c r="J698" s="84"/>
      <c r="K698" s="84"/>
      <c r="L698" s="84"/>
      <c r="M698" s="84"/>
      <c r="N698" s="84"/>
      <c r="O698" s="163"/>
      <c r="Q698" s="84"/>
      <c r="R698" s="84"/>
      <c r="S698" s="84"/>
      <c r="T698" s="84"/>
      <c r="U698" s="84"/>
      <c r="V698" s="84"/>
      <c r="W698" s="84"/>
      <c r="X698" s="84"/>
      <c r="Y698" s="84"/>
      <c r="Z698" s="84"/>
      <c r="AA698" s="84"/>
      <c r="AB698" s="84"/>
      <c r="AC698" s="84"/>
      <c r="AD698" s="84"/>
      <c r="AE698" s="84"/>
      <c r="AF698" s="84"/>
      <c r="AG698" s="84"/>
      <c r="AH698" s="84"/>
      <c r="AI698" s="84"/>
      <c r="AJ698" s="84"/>
    </row>
    <row r="699" spans="1:36" ht="12.75" customHeight="1" x14ac:dyDescent="0.2">
      <c r="A699" s="84"/>
      <c r="B699" s="84"/>
      <c r="C699" s="84"/>
      <c r="D699" s="84"/>
      <c r="E699" s="84"/>
      <c r="F699" s="84"/>
      <c r="G699" s="84"/>
      <c r="H699" s="84"/>
      <c r="I699" s="84"/>
      <c r="J699" s="84"/>
      <c r="K699" s="84"/>
      <c r="L699" s="84"/>
      <c r="M699" s="84"/>
      <c r="N699" s="84"/>
      <c r="O699" s="163"/>
      <c r="Q699" s="84"/>
      <c r="R699" s="84"/>
      <c r="S699" s="84"/>
      <c r="T699" s="84"/>
      <c r="U699" s="84"/>
      <c r="V699" s="84"/>
      <c r="W699" s="84"/>
      <c r="X699" s="84"/>
      <c r="Y699" s="84"/>
      <c r="Z699" s="84"/>
      <c r="AA699" s="84"/>
      <c r="AB699" s="84"/>
      <c r="AC699" s="84"/>
      <c r="AD699" s="84"/>
      <c r="AE699" s="84"/>
      <c r="AF699" s="84"/>
      <c r="AG699" s="84"/>
      <c r="AH699" s="84"/>
      <c r="AI699" s="84"/>
      <c r="AJ699" s="84"/>
    </row>
    <row r="700" spans="1:36" ht="12.75" customHeight="1" x14ac:dyDescent="0.2">
      <c r="A700" s="84"/>
      <c r="B700" s="84"/>
      <c r="C700" s="84"/>
      <c r="D700" s="84"/>
      <c r="E700" s="84"/>
      <c r="F700" s="84"/>
      <c r="G700" s="84"/>
      <c r="H700" s="84"/>
      <c r="I700" s="84"/>
      <c r="J700" s="84"/>
      <c r="K700" s="84"/>
      <c r="L700" s="84"/>
      <c r="M700" s="84"/>
      <c r="N700" s="84"/>
      <c r="O700" s="163"/>
      <c r="Q700" s="84"/>
      <c r="R700" s="84"/>
      <c r="S700" s="84"/>
      <c r="T700" s="84"/>
      <c r="U700" s="84"/>
      <c r="V700" s="84"/>
      <c r="W700" s="84"/>
      <c r="X700" s="84"/>
      <c r="Y700" s="84"/>
      <c r="Z700" s="84"/>
      <c r="AA700" s="84"/>
      <c r="AB700" s="84"/>
      <c r="AC700" s="84"/>
      <c r="AD700" s="84"/>
      <c r="AE700" s="84"/>
      <c r="AF700" s="84"/>
      <c r="AG700" s="84"/>
      <c r="AH700" s="84"/>
      <c r="AI700" s="84"/>
      <c r="AJ700" s="84"/>
    </row>
    <row r="701" spans="1:36" ht="12.75" customHeight="1" x14ac:dyDescent="0.2">
      <c r="A701" s="84"/>
      <c r="B701" s="84"/>
      <c r="C701" s="84"/>
      <c r="D701" s="84"/>
      <c r="E701" s="84"/>
      <c r="F701" s="84"/>
      <c r="G701" s="84"/>
      <c r="H701" s="84"/>
      <c r="I701" s="84"/>
      <c r="J701" s="84"/>
      <c r="K701" s="84"/>
      <c r="L701" s="84"/>
      <c r="M701" s="84"/>
      <c r="N701" s="84"/>
      <c r="O701" s="163"/>
      <c r="Q701" s="84"/>
      <c r="R701" s="84"/>
      <c r="S701" s="84"/>
      <c r="T701" s="84"/>
      <c r="U701" s="84"/>
      <c r="V701" s="84"/>
      <c r="W701" s="84"/>
      <c r="X701" s="84"/>
      <c r="Y701" s="84"/>
      <c r="Z701" s="84"/>
      <c r="AA701" s="84"/>
      <c r="AB701" s="84"/>
      <c r="AC701" s="84"/>
      <c r="AD701" s="84"/>
      <c r="AE701" s="84"/>
      <c r="AF701" s="84"/>
      <c r="AG701" s="84"/>
      <c r="AH701" s="84"/>
      <c r="AI701" s="84"/>
      <c r="AJ701" s="84"/>
    </row>
    <row r="702" spans="1:36" ht="12.75" customHeight="1" x14ac:dyDescent="0.2">
      <c r="A702" s="84"/>
      <c r="B702" s="84"/>
      <c r="C702" s="84"/>
      <c r="D702" s="84"/>
      <c r="E702" s="84"/>
      <c r="F702" s="84"/>
      <c r="G702" s="84"/>
      <c r="H702" s="84"/>
      <c r="I702" s="84"/>
      <c r="J702" s="84"/>
      <c r="K702" s="84"/>
      <c r="L702" s="84"/>
      <c r="M702" s="84"/>
      <c r="N702" s="84"/>
      <c r="O702" s="163"/>
      <c r="Q702" s="84"/>
      <c r="R702" s="84"/>
      <c r="S702" s="84"/>
      <c r="T702" s="84"/>
      <c r="U702" s="84"/>
      <c r="V702" s="84"/>
      <c r="W702" s="84"/>
      <c r="X702" s="84"/>
      <c r="Y702" s="84"/>
      <c r="Z702" s="84"/>
      <c r="AA702" s="84"/>
      <c r="AB702" s="84"/>
      <c r="AC702" s="84"/>
      <c r="AD702" s="84"/>
      <c r="AE702" s="84"/>
      <c r="AF702" s="84"/>
      <c r="AG702" s="84"/>
      <c r="AH702" s="84"/>
      <c r="AI702" s="84"/>
      <c r="AJ702" s="84"/>
    </row>
    <row r="703" spans="1:36" ht="12.75" customHeight="1" x14ac:dyDescent="0.2">
      <c r="A703" s="84"/>
      <c r="B703" s="84"/>
      <c r="C703" s="84"/>
      <c r="D703" s="84"/>
      <c r="E703" s="84"/>
      <c r="F703" s="84"/>
      <c r="G703" s="84"/>
      <c r="H703" s="84"/>
      <c r="I703" s="84"/>
      <c r="J703" s="84"/>
      <c r="K703" s="84"/>
      <c r="L703" s="84"/>
      <c r="M703" s="84"/>
      <c r="N703" s="84"/>
      <c r="O703" s="163"/>
      <c r="Q703" s="84"/>
      <c r="R703" s="84"/>
      <c r="S703" s="84"/>
      <c r="T703" s="84"/>
      <c r="U703" s="84"/>
      <c r="V703" s="84"/>
      <c r="W703" s="84"/>
      <c r="X703" s="84"/>
      <c r="Y703" s="84"/>
      <c r="Z703" s="84"/>
      <c r="AA703" s="84"/>
      <c r="AB703" s="84"/>
      <c r="AC703" s="84"/>
      <c r="AD703" s="84"/>
      <c r="AE703" s="84"/>
      <c r="AF703" s="84"/>
      <c r="AG703" s="84"/>
      <c r="AH703" s="84"/>
      <c r="AI703" s="84"/>
      <c r="AJ703" s="84"/>
    </row>
    <row r="704" spans="1:36" ht="12.75" customHeight="1" x14ac:dyDescent="0.2">
      <c r="A704" s="84"/>
      <c r="B704" s="84"/>
      <c r="C704" s="84"/>
      <c r="D704" s="84"/>
      <c r="E704" s="84"/>
      <c r="F704" s="84"/>
      <c r="G704" s="84"/>
      <c r="H704" s="84"/>
      <c r="I704" s="84"/>
      <c r="J704" s="84"/>
      <c r="K704" s="84"/>
      <c r="L704" s="84"/>
      <c r="M704" s="84"/>
      <c r="N704" s="84"/>
      <c r="O704" s="163"/>
      <c r="Q704" s="84"/>
      <c r="R704" s="84"/>
      <c r="S704" s="84"/>
      <c r="T704" s="84"/>
      <c r="U704" s="84"/>
      <c r="V704" s="84"/>
      <c r="W704" s="84"/>
      <c r="X704" s="84"/>
      <c r="Y704" s="84"/>
      <c r="Z704" s="84"/>
      <c r="AA704" s="84"/>
      <c r="AB704" s="84"/>
      <c r="AC704" s="84"/>
      <c r="AD704" s="84"/>
      <c r="AE704" s="84"/>
      <c r="AF704" s="84"/>
      <c r="AG704" s="84"/>
      <c r="AH704" s="84"/>
      <c r="AI704" s="84"/>
      <c r="AJ704" s="84"/>
    </row>
    <row r="705" spans="1:36" ht="12.75" customHeight="1" x14ac:dyDescent="0.2">
      <c r="A705" s="84"/>
      <c r="B705" s="84"/>
      <c r="C705" s="84"/>
      <c r="D705" s="84"/>
      <c r="E705" s="84"/>
      <c r="F705" s="84"/>
      <c r="G705" s="84"/>
      <c r="H705" s="84"/>
      <c r="I705" s="84"/>
      <c r="J705" s="84"/>
      <c r="K705" s="84"/>
      <c r="L705" s="84"/>
      <c r="M705" s="84"/>
      <c r="N705" s="84"/>
      <c r="O705" s="163"/>
      <c r="Q705" s="84"/>
      <c r="R705" s="84"/>
      <c r="S705" s="84"/>
      <c r="T705" s="84"/>
      <c r="U705" s="84"/>
      <c r="V705" s="84"/>
      <c r="W705" s="84"/>
      <c r="X705" s="84"/>
      <c r="Y705" s="84"/>
      <c r="Z705" s="84"/>
      <c r="AA705" s="84"/>
      <c r="AB705" s="84"/>
      <c r="AC705" s="84"/>
      <c r="AD705" s="84"/>
      <c r="AE705" s="84"/>
      <c r="AF705" s="84"/>
      <c r="AG705" s="84"/>
      <c r="AH705" s="84"/>
      <c r="AI705" s="84"/>
      <c r="AJ705" s="84"/>
    </row>
    <row r="706" spans="1:36" ht="12.75" customHeight="1" x14ac:dyDescent="0.2">
      <c r="A706" s="84"/>
      <c r="B706" s="84"/>
      <c r="C706" s="84"/>
      <c r="D706" s="84"/>
      <c r="E706" s="84"/>
      <c r="F706" s="84"/>
      <c r="G706" s="84"/>
      <c r="H706" s="84"/>
      <c r="I706" s="84"/>
      <c r="J706" s="84"/>
      <c r="K706" s="84"/>
      <c r="L706" s="84"/>
      <c r="M706" s="84"/>
      <c r="N706" s="84"/>
      <c r="O706" s="163"/>
      <c r="Q706" s="84"/>
      <c r="R706" s="84"/>
      <c r="S706" s="84"/>
      <c r="T706" s="84"/>
      <c r="U706" s="84"/>
      <c r="V706" s="84"/>
      <c r="W706" s="84"/>
      <c r="X706" s="84"/>
      <c r="Y706" s="84"/>
      <c r="Z706" s="84"/>
      <c r="AA706" s="84"/>
      <c r="AB706" s="84"/>
      <c r="AC706" s="84"/>
      <c r="AD706" s="84"/>
      <c r="AE706" s="84"/>
      <c r="AF706" s="84"/>
      <c r="AG706" s="84"/>
      <c r="AH706" s="84"/>
      <c r="AI706" s="84"/>
      <c r="AJ706" s="84"/>
    </row>
    <row r="707" spans="1:36" ht="12.75" customHeight="1" x14ac:dyDescent="0.2">
      <c r="A707" s="84"/>
      <c r="B707" s="84"/>
      <c r="C707" s="84"/>
      <c r="D707" s="84"/>
      <c r="E707" s="84"/>
      <c r="F707" s="84"/>
      <c r="G707" s="84"/>
      <c r="H707" s="84"/>
      <c r="I707" s="84"/>
      <c r="J707" s="84"/>
      <c r="K707" s="84"/>
      <c r="L707" s="84"/>
      <c r="M707" s="84"/>
      <c r="N707" s="84"/>
      <c r="O707" s="163"/>
      <c r="Q707" s="84"/>
      <c r="R707" s="84"/>
      <c r="S707" s="84"/>
      <c r="T707" s="84"/>
      <c r="U707" s="84"/>
      <c r="V707" s="84"/>
      <c r="W707" s="84"/>
      <c r="X707" s="84"/>
      <c r="Y707" s="84"/>
      <c r="Z707" s="84"/>
      <c r="AA707" s="84"/>
      <c r="AB707" s="84"/>
      <c r="AC707" s="84"/>
      <c r="AD707" s="84"/>
      <c r="AE707" s="84"/>
      <c r="AF707" s="84"/>
      <c r="AG707" s="84"/>
      <c r="AH707" s="84"/>
      <c r="AI707" s="84"/>
      <c r="AJ707" s="84"/>
    </row>
    <row r="708" spans="1:36" ht="12.75" customHeight="1" x14ac:dyDescent="0.2">
      <c r="A708" s="84"/>
      <c r="B708" s="84"/>
      <c r="C708" s="84"/>
      <c r="D708" s="84"/>
      <c r="E708" s="84"/>
      <c r="F708" s="84"/>
      <c r="G708" s="84"/>
      <c r="H708" s="84"/>
      <c r="I708" s="84"/>
      <c r="J708" s="84"/>
      <c r="K708" s="84"/>
      <c r="L708" s="84"/>
      <c r="M708" s="84"/>
      <c r="N708" s="84"/>
      <c r="O708" s="163"/>
      <c r="Q708" s="84"/>
      <c r="R708" s="84"/>
      <c r="S708" s="84"/>
      <c r="T708" s="84"/>
      <c r="U708" s="84"/>
      <c r="V708" s="84"/>
      <c r="W708" s="84"/>
      <c r="X708" s="84"/>
      <c r="Y708" s="84"/>
      <c r="Z708" s="84"/>
      <c r="AA708" s="84"/>
      <c r="AB708" s="84"/>
      <c r="AC708" s="84"/>
      <c r="AD708" s="84"/>
      <c r="AE708" s="84"/>
      <c r="AF708" s="84"/>
      <c r="AG708" s="84"/>
      <c r="AH708" s="84"/>
      <c r="AI708" s="84"/>
      <c r="AJ708" s="84"/>
    </row>
    <row r="709" spans="1:36" ht="12.75" customHeight="1" x14ac:dyDescent="0.2">
      <c r="A709" s="84"/>
      <c r="B709" s="84"/>
      <c r="C709" s="84"/>
      <c r="D709" s="84"/>
      <c r="E709" s="84"/>
      <c r="F709" s="84"/>
      <c r="G709" s="84"/>
      <c r="H709" s="84"/>
      <c r="I709" s="84"/>
      <c r="J709" s="84"/>
      <c r="K709" s="84"/>
      <c r="L709" s="84"/>
      <c r="M709" s="84"/>
      <c r="N709" s="84"/>
      <c r="O709" s="163"/>
      <c r="Q709" s="84"/>
      <c r="R709" s="84"/>
      <c r="S709" s="84"/>
      <c r="T709" s="84"/>
      <c r="U709" s="84"/>
      <c r="V709" s="84"/>
      <c r="W709" s="84"/>
      <c r="X709" s="84"/>
      <c r="Y709" s="84"/>
      <c r="Z709" s="84"/>
      <c r="AA709" s="84"/>
      <c r="AB709" s="84"/>
      <c r="AC709" s="84"/>
      <c r="AD709" s="84"/>
      <c r="AE709" s="84"/>
      <c r="AF709" s="84"/>
      <c r="AG709" s="84"/>
      <c r="AH709" s="84"/>
      <c r="AI709" s="84"/>
      <c r="AJ709" s="84"/>
    </row>
    <row r="710" spans="1:36" ht="12.75" customHeight="1" x14ac:dyDescent="0.2">
      <c r="A710" s="84"/>
      <c r="B710" s="84"/>
      <c r="C710" s="84"/>
      <c r="D710" s="84"/>
      <c r="E710" s="84"/>
      <c r="F710" s="84"/>
      <c r="G710" s="84"/>
      <c r="H710" s="84"/>
      <c r="I710" s="84"/>
      <c r="J710" s="84"/>
      <c r="K710" s="84"/>
      <c r="L710" s="84"/>
      <c r="M710" s="84"/>
      <c r="N710" s="84"/>
      <c r="O710" s="163"/>
      <c r="Q710" s="84"/>
      <c r="R710" s="84"/>
      <c r="S710" s="84"/>
      <c r="T710" s="84"/>
      <c r="U710" s="84"/>
      <c r="V710" s="84"/>
      <c r="W710" s="84"/>
      <c r="X710" s="84"/>
      <c r="Y710" s="84"/>
      <c r="Z710" s="84"/>
      <c r="AA710" s="84"/>
      <c r="AB710" s="84"/>
      <c r="AC710" s="84"/>
      <c r="AD710" s="84"/>
      <c r="AE710" s="84"/>
      <c r="AF710" s="84"/>
      <c r="AG710" s="84"/>
      <c r="AH710" s="84"/>
      <c r="AI710" s="84"/>
      <c r="AJ710" s="84"/>
    </row>
    <row r="711" spans="1:36" ht="12.75" customHeight="1" x14ac:dyDescent="0.2">
      <c r="A711" s="84"/>
      <c r="B711" s="84"/>
      <c r="C711" s="84"/>
      <c r="D711" s="84"/>
      <c r="E711" s="84"/>
      <c r="F711" s="84"/>
      <c r="G711" s="84"/>
      <c r="H711" s="84"/>
      <c r="I711" s="84"/>
      <c r="J711" s="84"/>
      <c r="K711" s="84"/>
      <c r="L711" s="84"/>
      <c r="M711" s="84"/>
      <c r="N711" s="84"/>
      <c r="O711" s="163"/>
      <c r="Q711" s="84"/>
      <c r="R711" s="84"/>
      <c r="S711" s="84"/>
      <c r="T711" s="84"/>
      <c r="U711" s="84"/>
      <c r="V711" s="84"/>
      <c r="W711" s="84"/>
      <c r="X711" s="84"/>
      <c r="Y711" s="84"/>
      <c r="Z711" s="84"/>
      <c r="AA711" s="84"/>
      <c r="AB711" s="84"/>
      <c r="AC711" s="84"/>
      <c r="AD711" s="84"/>
      <c r="AE711" s="84"/>
      <c r="AF711" s="84"/>
      <c r="AG711" s="84"/>
      <c r="AH711" s="84"/>
      <c r="AI711" s="84"/>
      <c r="AJ711" s="84"/>
    </row>
    <row r="712" spans="1:36" ht="12.75" customHeight="1" x14ac:dyDescent="0.2">
      <c r="A712" s="84"/>
      <c r="B712" s="84"/>
      <c r="C712" s="84"/>
      <c r="D712" s="84"/>
      <c r="E712" s="84"/>
      <c r="F712" s="84"/>
      <c r="G712" s="84"/>
      <c r="H712" s="84"/>
      <c r="I712" s="84"/>
      <c r="J712" s="84"/>
      <c r="K712" s="84"/>
      <c r="L712" s="84"/>
      <c r="M712" s="84"/>
      <c r="N712" s="84"/>
      <c r="O712" s="163"/>
      <c r="Q712" s="84"/>
      <c r="R712" s="84"/>
      <c r="S712" s="84"/>
      <c r="T712" s="84"/>
      <c r="U712" s="84"/>
      <c r="V712" s="84"/>
      <c r="W712" s="84"/>
      <c r="X712" s="84"/>
      <c r="Y712" s="84"/>
      <c r="Z712" s="84"/>
      <c r="AA712" s="84"/>
      <c r="AB712" s="84"/>
      <c r="AC712" s="84"/>
      <c r="AD712" s="84"/>
      <c r="AE712" s="84"/>
      <c r="AF712" s="84"/>
      <c r="AG712" s="84"/>
      <c r="AH712" s="84"/>
      <c r="AI712" s="84"/>
      <c r="AJ712" s="84"/>
    </row>
    <row r="713" spans="1:36" ht="12.75" customHeight="1" x14ac:dyDescent="0.2">
      <c r="A713" s="84"/>
      <c r="B713" s="84"/>
      <c r="C713" s="84"/>
      <c r="D713" s="84"/>
      <c r="E713" s="84"/>
      <c r="F713" s="84"/>
      <c r="G713" s="84"/>
      <c r="H713" s="84"/>
      <c r="I713" s="84"/>
      <c r="J713" s="84"/>
      <c r="K713" s="84"/>
      <c r="L713" s="84"/>
      <c r="M713" s="84"/>
      <c r="N713" s="84"/>
      <c r="O713" s="163"/>
      <c r="Q713" s="84"/>
      <c r="R713" s="84"/>
      <c r="S713" s="84"/>
      <c r="T713" s="84"/>
      <c r="U713" s="84"/>
      <c r="V713" s="84"/>
      <c r="W713" s="84"/>
      <c r="X713" s="84"/>
      <c r="Y713" s="84"/>
      <c r="Z713" s="84"/>
      <c r="AA713" s="84"/>
      <c r="AB713" s="84"/>
      <c r="AC713" s="84"/>
      <c r="AD713" s="84"/>
      <c r="AE713" s="84"/>
      <c r="AF713" s="84"/>
      <c r="AG713" s="84"/>
      <c r="AH713" s="84"/>
      <c r="AI713" s="84"/>
      <c r="AJ713" s="84"/>
    </row>
    <row r="714" spans="1:36" ht="12.75" customHeight="1" x14ac:dyDescent="0.2">
      <c r="A714" s="84"/>
      <c r="B714" s="84"/>
      <c r="C714" s="84"/>
      <c r="D714" s="84"/>
      <c r="E714" s="84"/>
      <c r="F714" s="84"/>
      <c r="G714" s="84"/>
      <c r="H714" s="84"/>
      <c r="I714" s="84"/>
      <c r="J714" s="84"/>
      <c r="K714" s="84"/>
      <c r="L714" s="84"/>
      <c r="M714" s="84"/>
      <c r="N714" s="84"/>
      <c r="O714" s="163"/>
      <c r="Q714" s="84"/>
      <c r="R714" s="84"/>
      <c r="S714" s="84"/>
      <c r="T714" s="84"/>
      <c r="U714" s="84"/>
      <c r="V714" s="84"/>
      <c r="W714" s="84"/>
      <c r="X714" s="84"/>
      <c r="Y714" s="84"/>
      <c r="Z714" s="84"/>
      <c r="AA714" s="84"/>
      <c r="AB714" s="84"/>
      <c r="AC714" s="84"/>
      <c r="AD714" s="84"/>
      <c r="AE714" s="84"/>
      <c r="AF714" s="84"/>
      <c r="AG714" s="84"/>
      <c r="AH714" s="84"/>
      <c r="AI714" s="84"/>
      <c r="AJ714" s="84"/>
    </row>
    <row r="715" spans="1:36" ht="12.75" customHeight="1" x14ac:dyDescent="0.2">
      <c r="A715" s="84"/>
      <c r="B715" s="84"/>
      <c r="C715" s="84"/>
      <c r="D715" s="84"/>
      <c r="E715" s="84"/>
      <c r="F715" s="84"/>
      <c r="G715" s="84"/>
      <c r="H715" s="84"/>
      <c r="I715" s="84"/>
      <c r="J715" s="84"/>
      <c r="K715" s="84"/>
      <c r="L715" s="84"/>
      <c r="M715" s="84"/>
      <c r="N715" s="84"/>
      <c r="O715" s="163"/>
      <c r="Q715" s="84"/>
      <c r="R715" s="84"/>
      <c r="S715" s="84"/>
      <c r="T715" s="84"/>
      <c r="U715" s="84"/>
      <c r="V715" s="84"/>
      <c r="W715" s="84"/>
      <c r="X715" s="84"/>
      <c r="Y715" s="84"/>
      <c r="Z715" s="84"/>
      <c r="AA715" s="84"/>
      <c r="AB715" s="84"/>
      <c r="AC715" s="84"/>
      <c r="AD715" s="84"/>
      <c r="AE715" s="84"/>
      <c r="AF715" s="84"/>
      <c r="AG715" s="84"/>
      <c r="AH715" s="84"/>
      <c r="AI715" s="84"/>
      <c r="AJ715" s="84"/>
    </row>
    <row r="716" spans="1:36" ht="12.75" customHeight="1" x14ac:dyDescent="0.2">
      <c r="A716" s="84"/>
      <c r="B716" s="84"/>
      <c r="C716" s="84"/>
      <c r="D716" s="84"/>
      <c r="E716" s="84"/>
      <c r="F716" s="84"/>
      <c r="G716" s="84"/>
      <c r="H716" s="84"/>
      <c r="I716" s="84"/>
      <c r="J716" s="84"/>
      <c r="K716" s="84"/>
      <c r="L716" s="84"/>
      <c r="M716" s="84"/>
      <c r="N716" s="84"/>
      <c r="O716" s="163"/>
      <c r="Q716" s="84"/>
      <c r="R716" s="84"/>
      <c r="S716" s="84"/>
      <c r="T716" s="84"/>
      <c r="U716" s="84"/>
      <c r="V716" s="84"/>
      <c r="W716" s="84"/>
      <c r="X716" s="84"/>
      <c r="Y716" s="84"/>
      <c r="Z716" s="84"/>
      <c r="AA716" s="84"/>
      <c r="AB716" s="84"/>
      <c r="AC716" s="84"/>
      <c r="AD716" s="84"/>
      <c r="AE716" s="84"/>
      <c r="AF716" s="84"/>
      <c r="AG716" s="84"/>
      <c r="AH716" s="84"/>
      <c r="AI716" s="84"/>
      <c r="AJ716" s="84"/>
    </row>
    <row r="717" spans="1:36" ht="12.75" customHeight="1" x14ac:dyDescent="0.2">
      <c r="A717" s="84"/>
      <c r="B717" s="84"/>
      <c r="C717" s="84"/>
      <c r="D717" s="84"/>
      <c r="E717" s="84"/>
      <c r="F717" s="84"/>
      <c r="G717" s="84"/>
      <c r="H717" s="84"/>
      <c r="I717" s="84"/>
      <c r="J717" s="84"/>
      <c r="K717" s="84"/>
      <c r="L717" s="84"/>
      <c r="M717" s="84"/>
      <c r="N717" s="84"/>
      <c r="O717" s="163"/>
      <c r="Q717" s="84"/>
      <c r="R717" s="84"/>
      <c r="S717" s="84"/>
      <c r="T717" s="84"/>
      <c r="U717" s="84"/>
      <c r="V717" s="84"/>
      <c r="W717" s="84"/>
      <c r="X717" s="84"/>
      <c r="Y717" s="84"/>
      <c r="Z717" s="84"/>
      <c r="AA717" s="84"/>
      <c r="AB717" s="84"/>
      <c r="AC717" s="84"/>
      <c r="AD717" s="84"/>
      <c r="AE717" s="84"/>
      <c r="AF717" s="84"/>
      <c r="AG717" s="84"/>
      <c r="AH717" s="84"/>
      <c r="AI717" s="84"/>
      <c r="AJ717" s="84"/>
    </row>
    <row r="718" spans="1:36" ht="12.75" customHeight="1" x14ac:dyDescent="0.2">
      <c r="A718" s="84"/>
      <c r="B718" s="84"/>
      <c r="C718" s="84"/>
      <c r="D718" s="84"/>
      <c r="E718" s="84"/>
      <c r="F718" s="84"/>
      <c r="G718" s="84"/>
      <c r="H718" s="84"/>
      <c r="I718" s="84"/>
      <c r="J718" s="84"/>
      <c r="K718" s="84"/>
      <c r="L718" s="84"/>
      <c r="M718" s="84"/>
      <c r="N718" s="84"/>
      <c r="O718" s="163"/>
      <c r="Q718" s="84"/>
      <c r="R718" s="84"/>
      <c r="S718" s="84"/>
      <c r="T718" s="84"/>
      <c r="U718" s="84"/>
      <c r="V718" s="84"/>
      <c r="W718" s="84"/>
      <c r="X718" s="84"/>
      <c r="Y718" s="84"/>
      <c r="Z718" s="84"/>
      <c r="AA718" s="84"/>
      <c r="AB718" s="84"/>
      <c r="AC718" s="84"/>
      <c r="AD718" s="84"/>
      <c r="AE718" s="84"/>
      <c r="AF718" s="84"/>
      <c r="AG718" s="84"/>
      <c r="AH718" s="84"/>
      <c r="AI718" s="84"/>
      <c r="AJ718" s="84"/>
    </row>
    <row r="719" spans="1:36" ht="12.75" customHeight="1" x14ac:dyDescent="0.2">
      <c r="A719" s="84"/>
      <c r="B719" s="84"/>
      <c r="C719" s="84"/>
      <c r="D719" s="84"/>
      <c r="E719" s="84"/>
      <c r="F719" s="84"/>
      <c r="G719" s="84"/>
      <c r="H719" s="84"/>
      <c r="I719" s="84"/>
      <c r="J719" s="84"/>
      <c r="K719" s="84"/>
      <c r="L719" s="84"/>
      <c r="M719" s="84"/>
      <c r="N719" s="84"/>
      <c r="O719" s="163"/>
      <c r="Q719" s="84"/>
      <c r="R719" s="84"/>
      <c r="S719" s="84"/>
      <c r="T719" s="84"/>
      <c r="U719" s="84"/>
      <c r="V719" s="84"/>
      <c r="W719" s="84"/>
      <c r="X719" s="84"/>
      <c r="Y719" s="84"/>
      <c r="Z719" s="84"/>
      <c r="AA719" s="84"/>
      <c r="AB719" s="84"/>
      <c r="AC719" s="84"/>
      <c r="AD719" s="84"/>
      <c r="AE719" s="84"/>
      <c r="AF719" s="84"/>
      <c r="AG719" s="84"/>
      <c r="AH719" s="84"/>
      <c r="AI719" s="84"/>
      <c r="AJ719" s="84"/>
    </row>
    <row r="720" spans="1:36" ht="12.75" customHeight="1" x14ac:dyDescent="0.2">
      <c r="A720" s="84"/>
      <c r="B720" s="84"/>
      <c r="C720" s="84"/>
      <c r="D720" s="84"/>
      <c r="E720" s="84"/>
      <c r="F720" s="84"/>
      <c r="G720" s="84"/>
      <c r="H720" s="84"/>
      <c r="I720" s="84"/>
      <c r="J720" s="84"/>
      <c r="K720" s="84"/>
      <c r="L720" s="84"/>
      <c r="M720" s="84"/>
      <c r="N720" s="84"/>
      <c r="O720" s="163"/>
      <c r="Q720" s="84"/>
      <c r="R720" s="84"/>
      <c r="S720" s="84"/>
      <c r="T720" s="84"/>
      <c r="U720" s="84"/>
      <c r="V720" s="84"/>
      <c r="W720" s="84"/>
      <c r="X720" s="84"/>
      <c r="Y720" s="84"/>
      <c r="Z720" s="84"/>
      <c r="AA720" s="84"/>
      <c r="AB720" s="84"/>
      <c r="AC720" s="84"/>
      <c r="AD720" s="84"/>
      <c r="AE720" s="84"/>
      <c r="AF720" s="84"/>
      <c r="AG720" s="84"/>
      <c r="AH720" s="84"/>
      <c r="AI720" s="84"/>
      <c r="AJ720" s="84"/>
    </row>
    <row r="721" spans="1:36" ht="12.75" customHeight="1" x14ac:dyDescent="0.2">
      <c r="A721" s="84"/>
      <c r="B721" s="84"/>
      <c r="C721" s="84"/>
      <c r="D721" s="84"/>
      <c r="E721" s="84"/>
      <c r="F721" s="84"/>
      <c r="G721" s="84"/>
      <c r="H721" s="84"/>
      <c r="I721" s="84"/>
      <c r="J721" s="84"/>
      <c r="K721" s="84"/>
      <c r="L721" s="84"/>
      <c r="M721" s="84"/>
      <c r="N721" s="84"/>
      <c r="O721" s="163"/>
      <c r="Q721" s="84"/>
      <c r="R721" s="84"/>
      <c r="S721" s="84"/>
      <c r="T721" s="84"/>
      <c r="U721" s="84"/>
      <c r="V721" s="84"/>
      <c r="W721" s="84"/>
      <c r="X721" s="84"/>
      <c r="Y721" s="84"/>
      <c r="Z721" s="84"/>
      <c r="AA721" s="84"/>
      <c r="AB721" s="84"/>
      <c r="AC721" s="84"/>
      <c r="AD721" s="84"/>
      <c r="AE721" s="84"/>
      <c r="AF721" s="84"/>
      <c r="AG721" s="84"/>
      <c r="AH721" s="84"/>
      <c r="AI721" s="84"/>
      <c r="AJ721" s="84"/>
    </row>
    <row r="722" spans="1:36" ht="12.75" customHeight="1" x14ac:dyDescent="0.2">
      <c r="A722" s="84"/>
      <c r="B722" s="84"/>
      <c r="C722" s="84"/>
      <c r="D722" s="84"/>
      <c r="E722" s="84"/>
      <c r="F722" s="84"/>
      <c r="G722" s="84"/>
      <c r="H722" s="84"/>
      <c r="I722" s="84"/>
      <c r="J722" s="84"/>
      <c r="K722" s="84"/>
      <c r="L722" s="84"/>
      <c r="M722" s="84"/>
      <c r="N722" s="84"/>
      <c r="O722" s="163"/>
      <c r="Q722" s="84"/>
      <c r="R722" s="84"/>
      <c r="S722" s="84"/>
      <c r="T722" s="84"/>
      <c r="U722" s="84"/>
      <c r="V722" s="84"/>
      <c r="W722" s="84"/>
      <c r="X722" s="84"/>
      <c r="Y722" s="84"/>
      <c r="Z722" s="84"/>
      <c r="AA722" s="84"/>
      <c r="AB722" s="84"/>
      <c r="AC722" s="84"/>
      <c r="AD722" s="84"/>
      <c r="AE722" s="84"/>
      <c r="AF722" s="84"/>
      <c r="AG722" s="84"/>
      <c r="AH722" s="84"/>
      <c r="AI722" s="84"/>
      <c r="AJ722" s="84"/>
    </row>
    <row r="723" spans="1:36" ht="12.75" customHeight="1" x14ac:dyDescent="0.2">
      <c r="A723" s="84"/>
      <c r="B723" s="84"/>
      <c r="C723" s="84"/>
      <c r="D723" s="84"/>
      <c r="E723" s="84"/>
      <c r="F723" s="84"/>
      <c r="G723" s="84"/>
      <c r="H723" s="84"/>
      <c r="I723" s="84"/>
      <c r="J723" s="84"/>
      <c r="K723" s="84"/>
      <c r="L723" s="84"/>
      <c r="M723" s="84"/>
      <c r="N723" s="84"/>
      <c r="O723" s="163"/>
      <c r="Q723" s="84"/>
      <c r="R723" s="84"/>
      <c r="S723" s="84"/>
      <c r="T723" s="84"/>
      <c r="U723" s="84"/>
      <c r="V723" s="84"/>
      <c r="W723" s="84"/>
      <c r="X723" s="84"/>
      <c r="Y723" s="84"/>
      <c r="Z723" s="84"/>
      <c r="AA723" s="84"/>
      <c r="AB723" s="84"/>
      <c r="AC723" s="84"/>
      <c r="AD723" s="84"/>
      <c r="AE723" s="84"/>
      <c r="AF723" s="84"/>
      <c r="AG723" s="84"/>
      <c r="AH723" s="84"/>
      <c r="AI723" s="84"/>
      <c r="AJ723" s="84"/>
    </row>
    <row r="724" spans="1:36" ht="12.75" customHeight="1" x14ac:dyDescent="0.2">
      <c r="A724" s="84"/>
      <c r="B724" s="84"/>
      <c r="C724" s="84"/>
      <c r="D724" s="84"/>
      <c r="E724" s="84"/>
      <c r="F724" s="84"/>
      <c r="G724" s="84"/>
      <c r="H724" s="84"/>
      <c r="I724" s="84"/>
      <c r="J724" s="84"/>
      <c r="K724" s="84"/>
      <c r="L724" s="84"/>
      <c r="M724" s="84"/>
      <c r="N724" s="84"/>
      <c r="O724" s="163"/>
      <c r="Q724" s="84"/>
      <c r="R724" s="84"/>
      <c r="S724" s="84"/>
      <c r="T724" s="84"/>
      <c r="U724" s="84"/>
      <c r="V724" s="84"/>
      <c r="W724" s="84"/>
      <c r="X724" s="84"/>
      <c r="Y724" s="84"/>
      <c r="Z724" s="84"/>
      <c r="AA724" s="84"/>
      <c r="AB724" s="84"/>
      <c r="AC724" s="84"/>
      <c r="AD724" s="84"/>
      <c r="AE724" s="84"/>
      <c r="AF724" s="84"/>
      <c r="AG724" s="84"/>
      <c r="AH724" s="84"/>
      <c r="AI724" s="84"/>
      <c r="AJ724" s="84"/>
    </row>
    <row r="725" spans="1:36" ht="12.75" customHeight="1" x14ac:dyDescent="0.2">
      <c r="A725" s="84"/>
      <c r="B725" s="84"/>
      <c r="C725" s="84"/>
      <c r="D725" s="84"/>
      <c r="E725" s="84"/>
      <c r="F725" s="84"/>
      <c r="G725" s="84"/>
      <c r="H725" s="84"/>
      <c r="I725" s="84"/>
      <c r="J725" s="84"/>
      <c r="K725" s="84"/>
      <c r="L725" s="84"/>
      <c r="M725" s="84"/>
      <c r="N725" s="84"/>
      <c r="O725" s="163"/>
      <c r="Q725" s="84"/>
      <c r="R725" s="84"/>
      <c r="S725" s="84"/>
      <c r="T725" s="84"/>
      <c r="U725" s="84"/>
      <c r="V725" s="84"/>
      <c r="W725" s="84"/>
      <c r="X725" s="84"/>
      <c r="Y725" s="84"/>
      <c r="Z725" s="84"/>
      <c r="AA725" s="84"/>
      <c r="AB725" s="84"/>
      <c r="AC725" s="84"/>
      <c r="AD725" s="84"/>
      <c r="AE725" s="84"/>
      <c r="AF725" s="84"/>
      <c r="AG725" s="84"/>
      <c r="AH725" s="84"/>
      <c r="AI725" s="84"/>
      <c r="AJ725" s="84"/>
    </row>
    <row r="726" spans="1:36" ht="12.75" customHeight="1" x14ac:dyDescent="0.2">
      <c r="A726" s="84"/>
      <c r="B726" s="84"/>
      <c r="C726" s="84"/>
      <c r="D726" s="84"/>
      <c r="E726" s="84"/>
      <c r="F726" s="84"/>
      <c r="G726" s="84"/>
      <c r="H726" s="84"/>
      <c r="I726" s="84"/>
      <c r="J726" s="84"/>
      <c r="K726" s="84"/>
      <c r="L726" s="84"/>
      <c r="M726" s="84"/>
      <c r="N726" s="84"/>
      <c r="O726" s="163"/>
      <c r="Q726" s="84"/>
      <c r="R726" s="84"/>
      <c r="S726" s="84"/>
      <c r="T726" s="84"/>
      <c r="U726" s="84"/>
      <c r="V726" s="84"/>
      <c r="W726" s="84"/>
      <c r="X726" s="84"/>
      <c r="Y726" s="84"/>
      <c r="Z726" s="84"/>
      <c r="AA726" s="84"/>
      <c r="AB726" s="84"/>
      <c r="AC726" s="84"/>
      <c r="AD726" s="84"/>
      <c r="AE726" s="84"/>
      <c r="AF726" s="84"/>
      <c r="AG726" s="84"/>
      <c r="AH726" s="84"/>
      <c r="AI726" s="84"/>
      <c r="AJ726" s="84"/>
    </row>
    <row r="727" spans="1:36" ht="12.75" customHeight="1" x14ac:dyDescent="0.2">
      <c r="A727" s="84"/>
      <c r="B727" s="84"/>
      <c r="C727" s="84"/>
      <c r="D727" s="84"/>
      <c r="E727" s="84"/>
      <c r="F727" s="84"/>
      <c r="G727" s="84"/>
      <c r="H727" s="84"/>
      <c r="I727" s="84"/>
      <c r="J727" s="84"/>
      <c r="K727" s="84"/>
      <c r="L727" s="84"/>
      <c r="M727" s="84"/>
      <c r="N727" s="84"/>
      <c r="O727" s="163"/>
      <c r="Q727" s="84"/>
      <c r="R727" s="84"/>
      <c r="S727" s="84"/>
      <c r="T727" s="84"/>
      <c r="U727" s="84"/>
      <c r="V727" s="84"/>
      <c r="W727" s="84"/>
      <c r="X727" s="84"/>
      <c r="Y727" s="84"/>
      <c r="Z727" s="84"/>
      <c r="AA727" s="84"/>
      <c r="AB727" s="84"/>
      <c r="AC727" s="84"/>
      <c r="AD727" s="84"/>
      <c r="AE727" s="84"/>
      <c r="AF727" s="84"/>
      <c r="AG727" s="84"/>
      <c r="AH727" s="84"/>
      <c r="AI727" s="84"/>
      <c r="AJ727" s="84"/>
    </row>
    <row r="728" spans="1:36" ht="12.75" customHeight="1" x14ac:dyDescent="0.2">
      <c r="A728" s="84"/>
      <c r="B728" s="84"/>
      <c r="C728" s="84"/>
      <c r="D728" s="84"/>
      <c r="E728" s="84"/>
      <c r="F728" s="84"/>
      <c r="G728" s="84"/>
      <c r="H728" s="84"/>
      <c r="I728" s="84"/>
      <c r="J728" s="84"/>
      <c r="K728" s="84"/>
      <c r="L728" s="84"/>
      <c r="M728" s="84"/>
      <c r="N728" s="84"/>
      <c r="O728" s="163"/>
      <c r="Q728" s="84"/>
      <c r="R728" s="84"/>
      <c r="S728" s="84"/>
      <c r="T728" s="84"/>
      <c r="U728" s="84"/>
      <c r="V728" s="84"/>
      <c r="W728" s="84"/>
      <c r="X728" s="84"/>
      <c r="Y728" s="84"/>
      <c r="Z728" s="84"/>
      <c r="AA728" s="84"/>
      <c r="AB728" s="84"/>
      <c r="AC728" s="84"/>
      <c r="AD728" s="84"/>
      <c r="AE728" s="84"/>
      <c r="AF728" s="84"/>
      <c r="AG728" s="84"/>
      <c r="AH728" s="84"/>
      <c r="AI728" s="84"/>
      <c r="AJ728" s="84"/>
    </row>
    <row r="729" spans="1:36" ht="12.75" customHeight="1" x14ac:dyDescent="0.2">
      <c r="A729" s="84"/>
      <c r="B729" s="84"/>
      <c r="C729" s="84"/>
      <c r="D729" s="84"/>
      <c r="E729" s="84"/>
      <c r="F729" s="84"/>
      <c r="G729" s="84"/>
      <c r="H729" s="84"/>
      <c r="I729" s="84"/>
      <c r="J729" s="84"/>
      <c r="K729" s="84"/>
      <c r="L729" s="84"/>
      <c r="M729" s="84"/>
      <c r="N729" s="84"/>
      <c r="O729" s="163"/>
      <c r="Q729" s="84"/>
      <c r="R729" s="84"/>
      <c r="S729" s="84"/>
      <c r="T729" s="84"/>
      <c r="U729" s="84"/>
      <c r="V729" s="84"/>
      <c r="W729" s="84"/>
      <c r="X729" s="84"/>
      <c r="Y729" s="84"/>
      <c r="Z729" s="84"/>
      <c r="AA729" s="84"/>
      <c r="AB729" s="84"/>
      <c r="AC729" s="84"/>
      <c r="AD729" s="84"/>
      <c r="AE729" s="84"/>
      <c r="AF729" s="84"/>
      <c r="AG729" s="84"/>
      <c r="AH729" s="84"/>
      <c r="AI729" s="84"/>
      <c r="AJ729" s="84"/>
    </row>
    <row r="730" spans="1:36" ht="12.75" customHeight="1" x14ac:dyDescent="0.2">
      <c r="A730" s="84"/>
      <c r="B730" s="84"/>
      <c r="C730" s="84"/>
      <c r="D730" s="84"/>
      <c r="E730" s="84"/>
      <c r="F730" s="84"/>
      <c r="G730" s="84"/>
      <c r="H730" s="84"/>
      <c r="I730" s="84"/>
      <c r="J730" s="84"/>
      <c r="K730" s="84"/>
      <c r="L730" s="84"/>
      <c r="M730" s="84"/>
      <c r="N730" s="84"/>
      <c r="O730" s="163"/>
      <c r="Q730" s="84"/>
      <c r="R730" s="84"/>
      <c r="S730" s="84"/>
      <c r="T730" s="84"/>
      <c r="U730" s="84"/>
      <c r="V730" s="84"/>
      <c r="W730" s="84"/>
      <c r="X730" s="84"/>
      <c r="Y730" s="84"/>
      <c r="Z730" s="84"/>
      <c r="AA730" s="84"/>
      <c r="AB730" s="84"/>
      <c r="AC730" s="84"/>
      <c r="AD730" s="84"/>
      <c r="AE730" s="84"/>
      <c r="AF730" s="84"/>
      <c r="AG730" s="84"/>
      <c r="AH730" s="84"/>
      <c r="AI730" s="84"/>
      <c r="AJ730" s="84"/>
    </row>
    <row r="731" spans="1:36" ht="12.75" customHeight="1" x14ac:dyDescent="0.2">
      <c r="A731" s="84"/>
      <c r="B731" s="84"/>
      <c r="C731" s="84"/>
      <c r="D731" s="84"/>
      <c r="E731" s="84"/>
      <c r="F731" s="84"/>
      <c r="G731" s="84"/>
      <c r="H731" s="84"/>
      <c r="I731" s="84"/>
      <c r="J731" s="84"/>
      <c r="K731" s="84"/>
      <c r="L731" s="84"/>
      <c r="M731" s="84"/>
      <c r="N731" s="84"/>
      <c r="O731" s="163"/>
      <c r="Q731" s="84"/>
      <c r="R731" s="84"/>
      <c r="S731" s="84"/>
      <c r="T731" s="84"/>
      <c r="U731" s="84"/>
      <c r="V731" s="84"/>
      <c r="W731" s="84"/>
      <c r="X731" s="84"/>
      <c r="Y731" s="84"/>
      <c r="Z731" s="84"/>
      <c r="AA731" s="84"/>
      <c r="AB731" s="84"/>
      <c r="AC731" s="84"/>
      <c r="AD731" s="84"/>
      <c r="AE731" s="84"/>
      <c r="AF731" s="84"/>
      <c r="AG731" s="84"/>
      <c r="AH731" s="84"/>
      <c r="AI731" s="84"/>
      <c r="AJ731" s="84"/>
    </row>
    <row r="732" spans="1:36" ht="12.75" customHeight="1" x14ac:dyDescent="0.2">
      <c r="A732" s="84"/>
      <c r="B732" s="84"/>
      <c r="C732" s="84"/>
      <c r="D732" s="84"/>
      <c r="E732" s="84"/>
      <c r="F732" s="84"/>
      <c r="G732" s="84"/>
      <c r="H732" s="84"/>
      <c r="I732" s="84"/>
      <c r="J732" s="84"/>
      <c r="K732" s="84"/>
      <c r="L732" s="84"/>
      <c r="M732" s="84"/>
      <c r="N732" s="84"/>
      <c r="O732" s="163"/>
      <c r="Q732" s="84"/>
      <c r="R732" s="84"/>
      <c r="S732" s="84"/>
      <c r="T732" s="84"/>
      <c r="U732" s="84"/>
      <c r="V732" s="84"/>
      <c r="W732" s="84"/>
      <c r="X732" s="84"/>
      <c r="Y732" s="84"/>
      <c r="Z732" s="84"/>
      <c r="AA732" s="84"/>
      <c r="AB732" s="84"/>
      <c r="AC732" s="84"/>
      <c r="AD732" s="84"/>
      <c r="AE732" s="84"/>
      <c r="AF732" s="84"/>
      <c r="AG732" s="84"/>
      <c r="AH732" s="84"/>
      <c r="AI732" s="84"/>
      <c r="AJ732" s="84"/>
    </row>
    <row r="733" spans="1:36" ht="12.75" customHeight="1" x14ac:dyDescent="0.2">
      <c r="A733" s="84"/>
      <c r="B733" s="84"/>
      <c r="C733" s="84"/>
      <c r="D733" s="84"/>
      <c r="E733" s="84"/>
      <c r="F733" s="84"/>
      <c r="G733" s="84"/>
      <c r="H733" s="84"/>
      <c r="I733" s="84"/>
      <c r="J733" s="84"/>
      <c r="K733" s="84"/>
      <c r="L733" s="84"/>
      <c r="M733" s="84"/>
      <c r="N733" s="84"/>
      <c r="O733" s="163"/>
      <c r="Q733" s="84"/>
      <c r="R733" s="84"/>
      <c r="S733" s="84"/>
      <c r="T733" s="84"/>
      <c r="U733" s="84"/>
      <c r="V733" s="84"/>
      <c r="W733" s="84"/>
      <c r="X733" s="84"/>
      <c r="Y733" s="84"/>
      <c r="Z733" s="84"/>
      <c r="AA733" s="84"/>
      <c r="AB733" s="84"/>
      <c r="AC733" s="84"/>
      <c r="AD733" s="84"/>
      <c r="AE733" s="84"/>
      <c r="AF733" s="84"/>
      <c r="AG733" s="84"/>
      <c r="AH733" s="84"/>
      <c r="AI733" s="84"/>
      <c r="AJ733" s="84"/>
    </row>
    <row r="734" spans="1:36" ht="12.75" customHeight="1" x14ac:dyDescent="0.2">
      <c r="A734" s="84"/>
      <c r="B734" s="84"/>
      <c r="C734" s="84"/>
      <c r="D734" s="84"/>
      <c r="E734" s="84"/>
      <c r="F734" s="84"/>
      <c r="G734" s="84"/>
      <c r="H734" s="84"/>
      <c r="I734" s="84"/>
      <c r="J734" s="84"/>
      <c r="K734" s="84"/>
      <c r="L734" s="84"/>
      <c r="M734" s="84"/>
      <c r="N734" s="84"/>
      <c r="O734" s="163"/>
      <c r="Q734" s="84"/>
      <c r="R734" s="84"/>
      <c r="S734" s="84"/>
      <c r="T734" s="84"/>
      <c r="U734" s="84"/>
      <c r="V734" s="84"/>
      <c r="W734" s="84"/>
      <c r="X734" s="84"/>
      <c r="Y734" s="84"/>
      <c r="Z734" s="84"/>
      <c r="AA734" s="84"/>
      <c r="AB734" s="84"/>
      <c r="AC734" s="84"/>
      <c r="AD734" s="84"/>
      <c r="AE734" s="84"/>
      <c r="AF734" s="84"/>
      <c r="AG734" s="84"/>
      <c r="AH734" s="84"/>
      <c r="AI734" s="84"/>
      <c r="AJ734" s="84"/>
    </row>
    <row r="735" spans="1:36" ht="12.75" customHeight="1" x14ac:dyDescent="0.2">
      <c r="A735" s="84"/>
      <c r="B735" s="84"/>
      <c r="C735" s="84"/>
      <c r="D735" s="84"/>
      <c r="E735" s="84"/>
      <c r="F735" s="84"/>
      <c r="G735" s="84"/>
      <c r="H735" s="84"/>
      <c r="I735" s="84"/>
      <c r="J735" s="84"/>
      <c r="K735" s="84"/>
      <c r="L735" s="84"/>
      <c r="M735" s="84"/>
      <c r="N735" s="84"/>
      <c r="O735" s="163"/>
      <c r="Q735" s="84"/>
      <c r="R735" s="84"/>
      <c r="S735" s="84"/>
      <c r="T735" s="84"/>
      <c r="U735" s="84"/>
      <c r="V735" s="84"/>
      <c r="W735" s="84"/>
      <c r="X735" s="84"/>
      <c r="Y735" s="84"/>
      <c r="Z735" s="84"/>
      <c r="AA735" s="84"/>
      <c r="AB735" s="84"/>
      <c r="AC735" s="84"/>
      <c r="AD735" s="84"/>
      <c r="AE735" s="84"/>
      <c r="AF735" s="84"/>
      <c r="AG735" s="84"/>
      <c r="AH735" s="84"/>
      <c r="AI735" s="84"/>
      <c r="AJ735" s="84"/>
    </row>
    <row r="736" spans="1:36" ht="12.75" customHeight="1" x14ac:dyDescent="0.2">
      <c r="A736" s="84"/>
      <c r="B736" s="84"/>
      <c r="C736" s="84"/>
      <c r="D736" s="84"/>
      <c r="E736" s="84"/>
      <c r="F736" s="84"/>
      <c r="G736" s="84"/>
      <c r="H736" s="84"/>
      <c r="I736" s="84"/>
      <c r="J736" s="84"/>
      <c r="K736" s="84"/>
      <c r="L736" s="84"/>
      <c r="M736" s="84"/>
      <c r="N736" s="84"/>
      <c r="O736" s="163"/>
      <c r="Q736" s="84"/>
      <c r="R736" s="84"/>
      <c r="S736" s="84"/>
      <c r="T736" s="84"/>
      <c r="U736" s="84"/>
      <c r="V736" s="84"/>
      <c r="W736" s="84"/>
      <c r="X736" s="84"/>
      <c r="Y736" s="84"/>
      <c r="Z736" s="84"/>
      <c r="AA736" s="84"/>
      <c r="AB736" s="84"/>
      <c r="AC736" s="84"/>
      <c r="AD736" s="84"/>
      <c r="AE736" s="84"/>
      <c r="AF736" s="84"/>
      <c r="AG736" s="84"/>
      <c r="AH736" s="84"/>
      <c r="AI736" s="84"/>
      <c r="AJ736" s="84"/>
    </row>
    <row r="737" spans="1:36" ht="12.75" customHeight="1" x14ac:dyDescent="0.2">
      <c r="A737" s="84"/>
      <c r="B737" s="84"/>
      <c r="C737" s="84"/>
      <c r="D737" s="84"/>
      <c r="E737" s="84"/>
      <c r="F737" s="84"/>
      <c r="G737" s="84"/>
      <c r="H737" s="84"/>
      <c r="I737" s="84"/>
      <c r="J737" s="84"/>
      <c r="K737" s="84"/>
      <c r="L737" s="84"/>
      <c r="M737" s="84"/>
      <c r="N737" s="84"/>
      <c r="O737" s="163"/>
      <c r="Q737" s="84"/>
      <c r="R737" s="84"/>
      <c r="S737" s="84"/>
      <c r="T737" s="84"/>
      <c r="U737" s="84"/>
      <c r="V737" s="84"/>
      <c r="W737" s="84"/>
      <c r="X737" s="84"/>
      <c r="Y737" s="84"/>
      <c r="Z737" s="84"/>
      <c r="AA737" s="84"/>
      <c r="AB737" s="84"/>
      <c r="AC737" s="84"/>
      <c r="AD737" s="84"/>
      <c r="AE737" s="84"/>
      <c r="AF737" s="84"/>
      <c r="AG737" s="84"/>
      <c r="AH737" s="84"/>
      <c r="AI737" s="84"/>
      <c r="AJ737" s="84"/>
    </row>
    <row r="738" spans="1:36" ht="12.75" customHeight="1" x14ac:dyDescent="0.2">
      <c r="A738" s="84"/>
      <c r="B738" s="84"/>
      <c r="C738" s="84"/>
      <c r="D738" s="84"/>
      <c r="E738" s="84"/>
      <c r="F738" s="84"/>
      <c r="G738" s="84"/>
      <c r="H738" s="84"/>
      <c r="I738" s="84"/>
      <c r="J738" s="84"/>
      <c r="K738" s="84"/>
      <c r="L738" s="84"/>
      <c r="M738" s="84"/>
      <c r="N738" s="84"/>
      <c r="O738" s="163"/>
      <c r="Q738" s="84"/>
      <c r="R738" s="84"/>
      <c r="S738" s="84"/>
      <c r="T738" s="84"/>
      <c r="U738" s="84"/>
      <c r="V738" s="84"/>
      <c r="W738" s="84"/>
      <c r="X738" s="84"/>
      <c r="Y738" s="84"/>
      <c r="Z738" s="84"/>
      <c r="AA738" s="84"/>
      <c r="AB738" s="84"/>
      <c r="AC738" s="84"/>
      <c r="AD738" s="84"/>
      <c r="AE738" s="84"/>
      <c r="AF738" s="84"/>
      <c r="AG738" s="84"/>
      <c r="AH738" s="84"/>
      <c r="AI738" s="84"/>
      <c r="AJ738" s="84"/>
    </row>
    <row r="739" spans="1:36" ht="12.75" customHeight="1" x14ac:dyDescent="0.2">
      <c r="A739" s="84"/>
      <c r="B739" s="84"/>
      <c r="C739" s="84"/>
      <c r="D739" s="84"/>
      <c r="E739" s="84"/>
      <c r="F739" s="84"/>
      <c r="G739" s="84"/>
      <c r="H739" s="84"/>
      <c r="I739" s="84"/>
      <c r="J739" s="84"/>
      <c r="K739" s="84"/>
      <c r="L739" s="84"/>
      <c r="M739" s="84"/>
      <c r="N739" s="84"/>
      <c r="O739" s="163"/>
      <c r="Q739" s="84"/>
      <c r="R739" s="84"/>
      <c r="S739" s="84"/>
      <c r="T739" s="84"/>
      <c r="U739" s="84"/>
      <c r="V739" s="84"/>
      <c r="W739" s="84"/>
      <c r="X739" s="84"/>
      <c r="Y739" s="84"/>
      <c r="Z739" s="84"/>
      <c r="AA739" s="84"/>
      <c r="AB739" s="84"/>
      <c r="AC739" s="84"/>
      <c r="AD739" s="84"/>
      <c r="AE739" s="84"/>
      <c r="AF739" s="84"/>
      <c r="AG739" s="84"/>
      <c r="AH739" s="84"/>
      <c r="AI739" s="84"/>
      <c r="AJ739" s="84"/>
    </row>
    <row r="740" spans="1:36" ht="12.75" customHeight="1" x14ac:dyDescent="0.2">
      <c r="A740" s="84"/>
      <c r="B740" s="84"/>
      <c r="C740" s="84"/>
      <c r="D740" s="84"/>
      <c r="E740" s="84"/>
      <c r="F740" s="84"/>
      <c r="G740" s="84"/>
      <c r="H740" s="84"/>
      <c r="I740" s="84"/>
      <c r="J740" s="84"/>
      <c r="K740" s="84"/>
      <c r="L740" s="84"/>
      <c r="M740" s="84"/>
      <c r="N740" s="84"/>
      <c r="O740" s="163"/>
      <c r="Q740" s="84"/>
      <c r="R740" s="84"/>
      <c r="S740" s="84"/>
      <c r="T740" s="84"/>
      <c r="U740" s="84"/>
      <c r="V740" s="84"/>
      <c r="W740" s="84"/>
      <c r="X740" s="84"/>
      <c r="Y740" s="84"/>
      <c r="Z740" s="84"/>
      <c r="AA740" s="84"/>
      <c r="AB740" s="84"/>
      <c r="AC740" s="84"/>
      <c r="AD740" s="84"/>
      <c r="AE740" s="84"/>
      <c r="AF740" s="84"/>
      <c r="AG740" s="84"/>
      <c r="AH740" s="84"/>
      <c r="AI740" s="84"/>
      <c r="AJ740" s="84"/>
    </row>
    <row r="741" spans="1:36" ht="12.75" customHeight="1" x14ac:dyDescent="0.2">
      <c r="A741" s="84"/>
      <c r="B741" s="84"/>
      <c r="C741" s="84"/>
      <c r="D741" s="84"/>
      <c r="E741" s="84"/>
      <c r="F741" s="84"/>
      <c r="G741" s="84"/>
      <c r="H741" s="84"/>
      <c r="I741" s="84"/>
      <c r="J741" s="84"/>
      <c r="K741" s="84"/>
      <c r="L741" s="84"/>
      <c r="M741" s="84"/>
      <c r="N741" s="84"/>
      <c r="O741" s="163"/>
      <c r="Q741" s="84"/>
      <c r="R741" s="84"/>
      <c r="S741" s="84"/>
      <c r="T741" s="84"/>
      <c r="U741" s="84"/>
      <c r="V741" s="84"/>
      <c r="W741" s="84"/>
      <c r="X741" s="84"/>
      <c r="Y741" s="84"/>
      <c r="Z741" s="84"/>
      <c r="AA741" s="84"/>
      <c r="AB741" s="84"/>
      <c r="AC741" s="84"/>
      <c r="AD741" s="84"/>
      <c r="AE741" s="84"/>
      <c r="AF741" s="84"/>
      <c r="AG741" s="84"/>
      <c r="AH741" s="84"/>
      <c r="AI741" s="84"/>
      <c r="AJ741" s="84"/>
    </row>
    <row r="742" spans="1:36" ht="12.75" customHeight="1" x14ac:dyDescent="0.2">
      <c r="A742" s="84"/>
      <c r="B742" s="84"/>
      <c r="C742" s="84"/>
      <c r="D742" s="84"/>
      <c r="E742" s="84"/>
      <c r="F742" s="84"/>
      <c r="G742" s="84"/>
      <c r="H742" s="84"/>
      <c r="I742" s="84"/>
      <c r="J742" s="84"/>
      <c r="K742" s="84"/>
      <c r="L742" s="84"/>
      <c r="M742" s="84"/>
      <c r="N742" s="84"/>
      <c r="O742" s="163"/>
      <c r="Q742" s="84"/>
      <c r="R742" s="84"/>
      <c r="S742" s="84"/>
      <c r="T742" s="84"/>
      <c r="U742" s="84"/>
      <c r="V742" s="84"/>
      <c r="W742" s="84"/>
      <c r="X742" s="84"/>
      <c r="Y742" s="84"/>
      <c r="Z742" s="84"/>
      <c r="AA742" s="84"/>
      <c r="AB742" s="84"/>
      <c r="AC742" s="84"/>
      <c r="AD742" s="84"/>
      <c r="AE742" s="84"/>
      <c r="AF742" s="84"/>
      <c r="AG742" s="84"/>
      <c r="AH742" s="84"/>
      <c r="AI742" s="84"/>
      <c r="AJ742" s="84"/>
    </row>
    <row r="743" spans="1:36" ht="12.75" customHeight="1" x14ac:dyDescent="0.2">
      <c r="A743" s="84"/>
      <c r="B743" s="84"/>
      <c r="C743" s="84"/>
      <c r="D743" s="84"/>
      <c r="E743" s="84"/>
      <c r="F743" s="84"/>
      <c r="G743" s="84"/>
      <c r="H743" s="84"/>
      <c r="I743" s="84"/>
      <c r="J743" s="84"/>
      <c r="K743" s="84"/>
      <c r="L743" s="84"/>
      <c r="M743" s="84"/>
      <c r="N743" s="84"/>
      <c r="O743" s="163"/>
      <c r="Q743" s="84"/>
      <c r="R743" s="84"/>
      <c r="S743" s="84"/>
      <c r="T743" s="84"/>
      <c r="U743" s="84"/>
      <c r="V743" s="84"/>
      <c r="W743" s="84"/>
      <c r="X743" s="84"/>
      <c r="Y743" s="84"/>
      <c r="Z743" s="84"/>
      <c r="AA743" s="84"/>
      <c r="AB743" s="84"/>
      <c r="AC743" s="84"/>
      <c r="AD743" s="84"/>
      <c r="AE743" s="84"/>
      <c r="AF743" s="84"/>
      <c r="AG743" s="84"/>
      <c r="AH743" s="84"/>
      <c r="AI743" s="84"/>
      <c r="AJ743" s="84"/>
    </row>
    <row r="744" spans="1:36" ht="12.75" customHeight="1" x14ac:dyDescent="0.2">
      <c r="A744" s="84"/>
      <c r="B744" s="84"/>
      <c r="C744" s="84"/>
      <c r="D744" s="84"/>
      <c r="E744" s="84"/>
      <c r="F744" s="84"/>
      <c r="G744" s="84"/>
      <c r="H744" s="84"/>
      <c r="I744" s="84"/>
      <c r="J744" s="84"/>
      <c r="K744" s="84"/>
      <c r="L744" s="84"/>
      <c r="M744" s="84"/>
      <c r="N744" s="84"/>
      <c r="O744" s="163"/>
      <c r="Q744" s="84"/>
      <c r="R744" s="84"/>
      <c r="S744" s="84"/>
      <c r="T744" s="84"/>
      <c r="U744" s="84"/>
      <c r="V744" s="84"/>
      <c r="W744" s="84"/>
      <c r="X744" s="84"/>
      <c r="Y744" s="84"/>
      <c r="Z744" s="84"/>
      <c r="AA744" s="84"/>
      <c r="AB744" s="84"/>
      <c r="AC744" s="84"/>
      <c r="AD744" s="84"/>
      <c r="AE744" s="84"/>
      <c r="AF744" s="84"/>
      <c r="AG744" s="84"/>
      <c r="AH744" s="84"/>
      <c r="AI744" s="84"/>
      <c r="AJ744" s="84"/>
    </row>
    <row r="745" spans="1:36" ht="12.75" customHeight="1" x14ac:dyDescent="0.2">
      <c r="A745" s="84"/>
      <c r="B745" s="84"/>
      <c r="C745" s="84"/>
      <c r="D745" s="84"/>
      <c r="E745" s="84"/>
      <c r="F745" s="84"/>
      <c r="G745" s="84"/>
      <c r="H745" s="84"/>
      <c r="I745" s="84"/>
      <c r="J745" s="84"/>
      <c r="K745" s="84"/>
      <c r="L745" s="84"/>
      <c r="M745" s="84"/>
      <c r="N745" s="84"/>
      <c r="O745" s="163"/>
      <c r="Q745" s="84"/>
      <c r="R745" s="84"/>
      <c r="S745" s="84"/>
      <c r="T745" s="84"/>
      <c r="U745" s="84"/>
      <c r="V745" s="84"/>
      <c r="W745" s="84"/>
      <c r="X745" s="84"/>
      <c r="Y745" s="84"/>
      <c r="Z745" s="84"/>
      <c r="AA745" s="84"/>
      <c r="AB745" s="84"/>
      <c r="AC745" s="84"/>
      <c r="AD745" s="84"/>
      <c r="AE745" s="84"/>
      <c r="AF745" s="84"/>
      <c r="AG745" s="84"/>
      <c r="AH745" s="84"/>
      <c r="AI745" s="84"/>
      <c r="AJ745" s="84"/>
    </row>
    <row r="746" spans="1:36" ht="12.75" customHeight="1" x14ac:dyDescent="0.2">
      <c r="A746" s="84"/>
      <c r="B746" s="84"/>
      <c r="C746" s="84"/>
      <c r="D746" s="84"/>
      <c r="E746" s="84"/>
      <c r="F746" s="84"/>
      <c r="G746" s="84"/>
      <c r="H746" s="84"/>
      <c r="I746" s="84"/>
      <c r="J746" s="84"/>
      <c r="K746" s="84"/>
      <c r="L746" s="84"/>
      <c r="M746" s="84"/>
      <c r="N746" s="84"/>
      <c r="O746" s="163"/>
      <c r="Q746" s="84"/>
      <c r="R746" s="84"/>
      <c r="S746" s="84"/>
      <c r="T746" s="84"/>
      <c r="U746" s="84"/>
      <c r="V746" s="84"/>
      <c r="W746" s="84"/>
      <c r="X746" s="84"/>
      <c r="Y746" s="84"/>
      <c r="Z746" s="84"/>
      <c r="AA746" s="84"/>
      <c r="AB746" s="84"/>
      <c r="AC746" s="84"/>
      <c r="AD746" s="84"/>
      <c r="AE746" s="84"/>
      <c r="AF746" s="84"/>
      <c r="AG746" s="84"/>
      <c r="AH746" s="84"/>
      <c r="AI746" s="84"/>
      <c r="AJ746" s="84"/>
    </row>
    <row r="747" spans="1:36" ht="12.75" customHeight="1" x14ac:dyDescent="0.2">
      <c r="A747" s="84"/>
      <c r="B747" s="84"/>
      <c r="C747" s="84"/>
      <c r="D747" s="84"/>
      <c r="E747" s="84"/>
      <c r="F747" s="84"/>
      <c r="G747" s="84"/>
      <c r="H747" s="84"/>
      <c r="I747" s="84"/>
      <c r="J747" s="84"/>
      <c r="K747" s="84"/>
      <c r="L747" s="84"/>
      <c r="M747" s="84"/>
      <c r="N747" s="84"/>
      <c r="O747" s="163"/>
      <c r="Q747" s="84"/>
      <c r="R747" s="84"/>
      <c r="S747" s="84"/>
      <c r="T747" s="84"/>
      <c r="U747" s="84"/>
      <c r="V747" s="84"/>
      <c r="W747" s="84"/>
      <c r="X747" s="84"/>
      <c r="Y747" s="84"/>
      <c r="Z747" s="84"/>
      <c r="AA747" s="84"/>
      <c r="AB747" s="84"/>
      <c r="AC747" s="84"/>
      <c r="AD747" s="84"/>
      <c r="AE747" s="84"/>
      <c r="AF747" s="84"/>
      <c r="AG747" s="84"/>
      <c r="AH747" s="84"/>
      <c r="AI747" s="84"/>
      <c r="AJ747" s="84"/>
    </row>
    <row r="748" spans="1:36" ht="12.75" customHeight="1" x14ac:dyDescent="0.2">
      <c r="A748" s="84"/>
      <c r="B748" s="84"/>
      <c r="C748" s="84"/>
      <c r="D748" s="84"/>
      <c r="E748" s="84"/>
      <c r="F748" s="84"/>
      <c r="G748" s="84"/>
      <c r="H748" s="84"/>
      <c r="I748" s="84"/>
      <c r="J748" s="84"/>
      <c r="K748" s="84"/>
      <c r="L748" s="84"/>
      <c r="M748" s="84"/>
      <c r="N748" s="84"/>
      <c r="O748" s="163"/>
      <c r="Q748" s="84"/>
      <c r="R748" s="84"/>
      <c r="S748" s="84"/>
      <c r="T748" s="84"/>
      <c r="U748" s="84"/>
      <c r="V748" s="84"/>
      <c r="W748" s="84"/>
      <c r="X748" s="84"/>
      <c r="Y748" s="84"/>
      <c r="Z748" s="84"/>
      <c r="AA748" s="84"/>
      <c r="AB748" s="84"/>
      <c r="AC748" s="84"/>
      <c r="AD748" s="84"/>
      <c r="AE748" s="84"/>
      <c r="AF748" s="84"/>
      <c r="AG748" s="84"/>
      <c r="AH748" s="84"/>
      <c r="AI748" s="84"/>
      <c r="AJ748" s="84"/>
    </row>
    <row r="749" spans="1:36" ht="12.75" customHeight="1" x14ac:dyDescent="0.2">
      <c r="A749" s="84"/>
      <c r="B749" s="84"/>
      <c r="C749" s="84"/>
      <c r="D749" s="84"/>
      <c r="E749" s="84"/>
      <c r="F749" s="84"/>
      <c r="G749" s="84"/>
      <c r="H749" s="84"/>
      <c r="I749" s="84"/>
      <c r="J749" s="84"/>
      <c r="K749" s="84"/>
      <c r="L749" s="84"/>
      <c r="M749" s="84"/>
      <c r="N749" s="84"/>
      <c r="O749" s="163"/>
      <c r="Q749" s="84"/>
      <c r="R749" s="84"/>
      <c r="S749" s="84"/>
      <c r="T749" s="84"/>
      <c r="U749" s="84"/>
      <c r="V749" s="84"/>
      <c r="W749" s="84"/>
      <c r="X749" s="84"/>
      <c r="Y749" s="84"/>
      <c r="Z749" s="84"/>
      <c r="AA749" s="84"/>
      <c r="AB749" s="84"/>
      <c r="AC749" s="84"/>
      <c r="AD749" s="84"/>
      <c r="AE749" s="84"/>
      <c r="AF749" s="84"/>
      <c r="AG749" s="84"/>
      <c r="AH749" s="84"/>
      <c r="AI749" s="84"/>
      <c r="AJ749" s="84"/>
    </row>
    <row r="750" spans="1:36" ht="12.75" customHeight="1" x14ac:dyDescent="0.2">
      <c r="A750" s="84"/>
      <c r="B750" s="84"/>
      <c r="C750" s="84"/>
      <c r="D750" s="84"/>
      <c r="E750" s="84"/>
      <c r="F750" s="84"/>
      <c r="G750" s="84"/>
      <c r="H750" s="84"/>
      <c r="I750" s="84"/>
      <c r="J750" s="84"/>
      <c r="K750" s="84"/>
      <c r="L750" s="84"/>
      <c r="M750" s="84"/>
      <c r="N750" s="84"/>
      <c r="O750" s="163"/>
      <c r="Q750" s="84"/>
      <c r="R750" s="84"/>
      <c r="S750" s="84"/>
      <c r="T750" s="84"/>
      <c r="U750" s="84"/>
      <c r="V750" s="84"/>
      <c r="W750" s="84"/>
      <c r="X750" s="84"/>
      <c r="Y750" s="84"/>
      <c r="Z750" s="84"/>
      <c r="AA750" s="84"/>
      <c r="AB750" s="84"/>
      <c r="AC750" s="84"/>
      <c r="AD750" s="84"/>
      <c r="AE750" s="84"/>
      <c r="AF750" s="84"/>
      <c r="AG750" s="84"/>
      <c r="AH750" s="84"/>
      <c r="AI750" s="84"/>
      <c r="AJ750" s="84"/>
    </row>
    <row r="751" spans="1:36" ht="12.75" customHeight="1" x14ac:dyDescent="0.2">
      <c r="A751" s="84"/>
      <c r="B751" s="84"/>
      <c r="C751" s="84"/>
      <c r="D751" s="84"/>
      <c r="E751" s="84"/>
      <c r="F751" s="84"/>
      <c r="G751" s="84"/>
      <c r="H751" s="84"/>
      <c r="I751" s="84"/>
      <c r="J751" s="84"/>
      <c r="K751" s="84"/>
      <c r="L751" s="84"/>
      <c r="M751" s="84"/>
      <c r="N751" s="84"/>
      <c r="O751" s="163"/>
      <c r="Q751" s="84"/>
      <c r="R751" s="84"/>
      <c r="S751" s="84"/>
      <c r="T751" s="84"/>
      <c r="U751" s="84"/>
      <c r="V751" s="84"/>
      <c r="W751" s="84"/>
      <c r="X751" s="84"/>
      <c r="Y751" s="84"/>
      <c r="Z751" s="84"/>
      <c r="AA751" s="84"/>
      <c r="AB751" s="84"/>
      <c r="AC751" s="84"/>
      <c r="AD751" s="84"/>
      <c r="AE751" s="84"/>
      <c r="AF751" s="84"/>
      <c r="AG751" s="84"/>
      <c r="AH751" s="84"/>
      <c r="AI751" s="84"/>
      <c r="AJ751" s="84"/>
    </row>
    <row r="752" spans="1:36" ht="12.75" customHeight="1" x14ac:dyDescent="0.2">
      <c r="A752" s="84"/>
      <c r="B752" s="84"/>
      <c r="C752" s="84"/>
      <c r="D752" s="84"/>
      <c r="E752" s="84"/>
      <c r="F752" s="84"/>
      <c r="G752" s="84"/>
      <c r="H752" s="84"/>
      <c r="I752" s="84"/>
      <c r="J752" s="84"/>
      <c r="K752" s="84"/>
      <c r="L752" s="84"/>
      <c r="M752" s="84"/>
      <c r="N752" s="84"/>
      <c r="O752" s="163"/>
      <c r="Q752" s="84"/>
      <c r="R752" s="84"/>
      <c r="S752" s="84"/>
      <c r="T752" s="84"/>
      <c r="U752" s="84"/>
      <c r="V752" s="84"/>
      <c r="W752" s="84"/>
      <c r="X752" s="84"/>
      <c r="Y752" s="84"/>
      <c r="Z752" s="84"/>
      <c r="AA752" s="84"/>
      <c r="AB752" s="84"/>
      <c r="AC752" s="84"/>
      <c r="AD752" s="84"/>
      <c r="AE752" s="84"/>
      <c r="AF752" s="84"/>
      <c r="AG752" s="84"/>
      <c r="AH752" s="84"/>
      <c r="AI752" s="84"/>
      <c r="AJ752" s="84"/>
    </row>
    <row r="753" spans="1:36" ht="12.75" customHeight="1" x14ac:dyDescent="0.2">
      <c r="A753" s="84"/>
      <c r="B753" s="84"/>
      <c r="C753" s="84"/>
      <c r="D753" s="84"/>
      <c r="E753" s="84"/>
      <c r="F753" s="84"/>
      <c r="G753" s="84"/>
      <c r="H753" s="84"/>
      <c r="I753" s="84"/>
      <c r="J753" s="84"/>
      <c r="K753" s="84"/>
      <c r="L753" s="84"/>
      <c r="M753" s="84"/>
      <c r="N753" s="84"/>
      <c r="O753" s="163"/>
      <c r="Q753" s="84"/>
      <c r="R753" s="84"/>
      <c r="S753" s="84"/>
      <c r="T753" s="84"/>
      <c r="U753" s="84"/>
      <c r="V753" s="84"/>
      <c r="W753" s="84"/>
      <c r="X753" s="84"/>
      <c r="Y753" s="84"/>
      <c r="Z753" s="84"/>
      <c r="AA753" s="84"/>
      <c r="AB753" s="84"/>
      <c r="AC753" s="84"/>
      <c r="AD753" s="84"/>
      <c r="AE753" s="84"/>
      <c r="AF753" s="84"/>
      <c r="AG753" s="84"/>
      <c r="AH753" s="84"/>
      <c r="AI753" s="84"/>
      <c r="AJ753" s="84"/>
    </row>
    <row r="754" spans="1:36" ht="12.75" customHeight="1" x14ac:dyDescent="0.2">
      <c r="A754" s="84"/>
      <c r="B754" s="84"/>
      <c r="C754" s="84"/>
      <c r="D754" s="84"/>
      <c r="E754" s="84"/>
      <c r="F754" s="84"/>
      <c r="G754" s="84"/>
      <c r="H754" s="84"/>
      <c r="I754" s="84"/>
      <c r="J754" s="84"/>
      <c r="K754" s="84"/>
      <c r="L754" s="84"/>
      <c r="M754" s="84"/>
      <c r="N754" s="84"/>
      <c r="O754" s="163"/>
      <c r="Q754" s="84"/>
      <c r="R754" s="84"/>
      <c r="S754" s="84"/>
      <c r="T754" s="84"/>
      <c r="U754" s="84"/>
      <c r="V754" s="84"/>
      <c r="W754" s="84"/>
      <c r="X754" s="84"/>
      <c r="Y754" s="84"/>
      <c r="Z754" s="84"/>
      <c r="AA754" s="84"/>
      <c r="AB754" s="84"/>
      <c r="AC754" s="84"/>
      <c r="AD754" s="84"/>
      <c r="AE754" s="84"/>
      <c r="AF754" s="84"/>
      <c r="AG754" s="84"/>
      <c r="AH754" s="84"/>
      <c r="AI754" s="84"/>
      <c r="AJ754" s="84"/>
    </row>
    <row r="755" spans="1:36" ht="12.75" customHeight="1" x14ac:dyDescent="0.2">
      <c r="A755" s="84"/>
      <c r="B755" s="84"/>
      <c r="C755" s="84"/>
      <c r="D755" s="84"/>
      <c r="E755" s="84"/>
      <c r="F755" s="84"/>
      <c r="G755" s="84"/>
      <c r="H755" s="84"/>
      <c r="I755" s="84"/>
      <c r="J755" s="84"/>
      <c r="K755" s="84"/>
      <c r="L755" s="84"/>
      <c r="M755" s="84"/>
      <c r="N755" s="84"/>
      <c r="O755" s="163"/>
      <c r="Q755" s="84"/>
      <c r="R755" s="84"/>
      <c r="S755" s="84"/>
      <c r="T755" s="84"/>
      <c r="U755" s="84"/>
      <c r="V755" s="84"/>
      <c r="W755" s="84"/>
      <c r="X755" s="84"/>
      <c r="Y755" s="84"/>
      <c r="Z755" s="84"/>
      <c r="AA755" s="84"/>
      <c r="AB755" s="84"/>
      <c r="AC755" s="84"/>
      <c r="AD755" s="84"/>
      <c r="AE755" s="84"/>
      <c r="AF755" s="84"/>
      <c r="AG755" s="84"/>
      <c r="AH755" s="84"/>
      <c r="AI755" s="84"/>
      <c r="AJ755" s="84"/>
    </row>
    <row r="756" spans="1:36" ht="12.75" customHeight="1" x14ac:dyDescent="0.2">
      <c r="A756" s="84"/>
      <c r="B756" s="84"/>
      <c r="C756" s="84"/>
      <c r="D756" s="84"/>
      <c r="E756" s="84"/>
      <c r="F756" s="84"/>
      <c r="G756" s="84"/>
      <c r="H756" s="84"/>
      <c r="I756" s="84"/>
      <c r="J756" s="84"/>
      <c r="K756" s="84"/>
      <c r="L756" s="84"/>
      <c r="M756" s="84"/>
      <c r="N756" s="84"/>
      <c r="O756" s="163"/>
      <c r="Q756" s="84"/>
      <c r="R756" s="84"/>
      <c r="S756" s="84"/>
      <c r="T756" s="84"/>
      <c r="U756" s="84"/>
      <c r="V756" s="84"/>
      <c r="W756" s="84"/>
      <c r="X756" s="84"/>
      <c r="Y756" s="84"/>
      <c r="Z756" s="84"/>
      <c r="AA756" s="84"/>
      <c r="AB756" s="84"/>
      <c r="AC756" s="84"/>
      <c r="AD756" s="84"/>
      <c r="AE756" s="84"/>
      <c r="AF756" s="84"/>
      <c r="AG756" s="84"/>
      <c r="AH756" s="84"/>
      <c r="AI756" s="84"/>
      <c r="AJ756" s="84"/>
    </row>
    <row r="757" spans="1:36" ht="12.75" customHeight="1" x14ac:dyDescent="0.2">
      <c r="A757" s="84"/>
      <c r="B757" s="84"/>
      <c r="C757" s="84"/>
      <c r="D757" s="84"/>
      <c r="E757" s="84"/>
      <c r="F757" s="84"/>
      <c r="G757" s="84"/>
      <c r="H757" s="84"/>
      <c r="I757" s="84"/>
      <c r="J757" s="84"/>
      <c r="K757" s="84"/>
      <c r="L757" s="84"/>
      <c r="M757" s="84"/>
      <c r="N757" s="84"/>
      <c r="O757" s="163"/>
      <c r="Q757" s="84"/>
      <c r="R757" s="84"/>
      <c r="S757" s="84"/>
      <c r="T757" s="84"/>
      <c r="U757" s="84"/>
      <c r="V757" s="84"/>
      <c r="W757" s="84"/>
      <c r="X757" s="84"/>
      <c r="Y757" s="84"/>
      <c r="Z757" s="84"/>
      <c r="AA757" s="84"/>
      <c r="AB757" s="84"/>
      <c r="AC757" s="84"/>
      <c r="AD757" s="84"/>
      <c r="AE757" s="84"/>
      <c r="AF757" s="84"/>
      <c r="AG757" s="84"/>
      <c r="AH757" s="84"/>
      <c r="AI757" s="84"/>
      <c r="AJ757" s="84"/>
    </row>
    <row r="758" spans="1:36" ht="12.75" customHeight="1" x14ac:dyDescent="0.2">
      <c r="A758" s="84"/>
      <c r="B758" s="84"/>
      <c r="C758" s="84"/>
      <c r="D758" s="84"/>
      <c r="E758" s="84"/>
      <c r="F758" s="84"/>
      <c r="G758" s="84"/>
      <c r="H758" s="84"/>
      <c r="I758" s="84"/>
      <c r="J758" s="84"/>
      <c r="K758" s="84"/>
      <c r="L758" s="84"/>
      <c r="M758" s="84"/>
      <c r="N758" s="84"/>
      <c r="O758" s="163"/>
      <c r="Q758" s="84"/>
      <c r="R758" s="84"/>
      <c r="S758" s="84"/>
      <c r="T758" s="84"/>
      <c r="U758" s="84"/>
      <c r="V758" s="84"/>
      <c r="W758" s="84"/>
      <c r="X758" s="84"/>
      <c r="Y758" s="84"/>
      <c r="Z758" s="84"/>
      <c r="AA758" s="84"/>
      <c r="AB758" s="84"/>
      <c r="AC758" s="84"/>
      <c r="AD758" s="84"/>
      <c r="AE758" s="84"/>
      <c r="AF758" s="84"/>
      <c r="AG758" s="84"/>
      <c r="AH758" s="84"/>
      <c r="AI758" s="84"/>
      <c r="AJ758" s="84"/>
    </row>
    <row r="759" spans="1:36" ht="12.75" customHeight="1" x14ac:dyDescent="0.2">
      <c r="A759" s="84"/>
      <c r="B759" s="84"/>
      <c r="C759" s="84"/>
      <c r="D759" s="84"/>
      <c r="E759" s="84"/>
      <c r="F759" s="84"/>
      <c r="G759" s="84"/>
      <c r="H759" s="84"/>
      <c r="I759" s="84"/>
      <c r="J759" s="84"/>
      <c r="K759" s="84"/>
      <c r="L759" s="84"/>
      <c r="M759" s="84"/>
      <c r="N759" s="84"/>
      <c r="O759" s="163"/>
      <c r="Q759" s="84"/>
      <c r="R759" s="84"/>
      <c r="S759" s="84"/>
      <c r="T759" s="84"/>
      <c r="U759" s="84"/>
      <c r="V759" s="84"/>
      <c r="W759" s="84"/>
      <c r="X759" s="84"/>
      <c r="Y759" s="84"/>
      <c r="Z759" s="84"/>
      <c r="AA759" s="84"/>
      <c r="AB759" s="84"/>
      <c r="AC759" s="84"/>
      <c r="AD759" s="84"/>
      <c r="AE759" s="84"/>
      <c r="AF759" s="84"/>
      <c r="AG759" s="84"/>
      <c r="AH759" s="84"/>
      <c r="AI759" s="84"/>
      <c r="AJ759" s="84"/>
    </row>
    <row r="760" spans="1:36" ht="12.75" customHeight="1" x14ac:dyDescent="0.2">
      <c r="A760" s="84"/>
      <c r="B760" s="84"/>
      <c r="C760" s="84"/>
      <c r="D760" s="84"/>
      <c r="E760" s="84"/>
      <c r="F760" s="84"/>
      <c r="G760" s="84"/>
      <c r="H760" s="84"/>
      <c r="I760" s="84"/>
      <c r="J760" s="84"/>
      <c r="K760" s="84"/>
      <c r="L760" s="84"/>
      <c r="M760" s="84"/>
      <c r="N760" s="84"/>
      <c r="O760" s="163"/>
      <c r="Q760" s="84"/>
      <c r="R760" s="84"/>
      <c r="S760" s="84"/>
      <c r="T760" s="84"/>
      <c r="U760" s="84"/>
      <c r="V760" s="84"/>
      <c r="W760" s="84"/>
      <c r="X760" s="84"/>
      <c r="Y760" s="84"/>
      <c r="Z760" s="84"/>
      <c r="AA760" s="84"/>
      <c r="AB760" s="84"/>
      <c r="AC760" s="84"/>
      <c r="AD760" s="84"/>
      <c r="AE760" s="84"/>
      <c r="AF760" s="84"/>
      <c r="AG760" s="84"/>
      <c r="AH760" s="84"/>
      <c r="AI760" s="84"/>
      <c r="AJ760" s="84"/>
    </row>
    <row r="761" spans="1:36" ht="12.75" customHeight="1" x14ac:dyDescent="0.2">
      <c r="A761" s="84"/>
      <c r="B761" s="84"/>
      <c r="C761" s="84"/>
      <c r="D761" s="84"/>
      <c r="E761" s="84"/>
      <c r="F761" s="84"/>
      <c r="G761" s="84"/>
      <c r="H761" s="84"/>
      <c r="I761" s="84"/>
      <c r="J761" s="84"/>
      <c r="K761" s="84"/>
      <c r="L761" s="84"/>
      <c r="M761" s="84"/>
      <c r="N761" s="84"/>
      <c r="O761" s="163"/>
      <c r="Q761" s="84"/>
      <c r="R761" s="84"/>
      <c r="S761" s="84"/>
      <c r="T761" s="84"/>
      <c r="U761" s="84"/>
      <c r="V761" s="84"/>
      <c r="W761" s="84"/>
      <c r="X761" s="84"/>
      <c r="Y761" s="84"/>
      <c r="Z761" s="84"/>
      <c r="AA761" s="84"/>
      <c r="AB761" s="84"/>
      <c r="AC761" s="84"/>
      <c r="AD761" s="84"/>
      <c r="AE761" s="84"/>
      <c r="AF761" s="84"/>
      <c r="AG761" s="84"/>
      <c r="AH761" s="84"/>
      <c r="AI761" s="84"/>
      <c r="AJ761" s="84"/>
    </row>
    <row r="762" spans="1:36" ht="12.75" customHeight="1" x14ac:dyDescent="0.2">
      <c r="A762" s="84"/>
      <c r="B762" s="84"/>
      <c r="C762" s="84"/>
      <c r="D762" s="84"/>
      <c r="E762" s="84"/>
      <c r="F762" s="84"/>
      <c r="G762" s="84"/>
      <c r="H762" s="84"/>
      <c r="I762" s="84"/>
      <c r="J762" s="84"/>
      <c r="K762" s="84"/>
      <c r="L762" s="84"/>
      <c r="M762" s="84"/>
      <c r="N762" s="84"/>
      <c r="O762" s="163"/>
      <c r="Q762" s="84"/>
      <c r="R762" s="84"/>
      <c r="S762" s="84"/>
      <c r="T762" s="84"/>
      <c r="U762" s="84"/>
      <c r="V762" s="84"/>
      <c r="W762" s="84"/>
      <c r="X762" s="84"/>
      <c r="Y762" s="84"/>
      <c r="Z762" s="84"/>
      <c r="AA762" s="84"/>
      <c r="AB762" s="84"/>
      <c r="AC762" s="84"/>
      <c r="AD762" s="84"/>
      <c r="AE762" s="84"/>
      <c r="AF762" s="84"/>
      <c r="AG762" s="84"/>
      <c r="AH762" s="84"/>
      <c r="AI762" s="84"/>
      <c r="AJ762" s="84"/>
    </row>
    <row r="763" spans="1:36" ht="12.75" customHeight="1" x14ac:dyDescent="0.2">
      <c r="A763" s="84"/>
      <c r="B763" s="84"/>
      <c r="C763" s="84"/>
      <c r="D763" s="84"/>
      <c r="E763" s="84"/>
      <c r="F763" s="84"/>
      <c r="G763" s="84"/>
      <c r="H763" s="84"/>
      <c r="I763" s="84"/>
      <c r="J763" s="84"/>
      <c r="K763" s="84"/>
      <c r="L763" s="84"/>
      <c r="M763" s="84"/>
      <c r="N763" s="84"/>
      <c r="O763" s="163"/>
      <c r="Q763" s="84"/>
      <c r="R763" s="84"/>
      <c r="S763" s="84"/>
      <c r="T763" s="84"/>
      <c r="U763" s="84"/>
      <c r="V763" s="84"/>
      <c r="W763" s="84"/>
      <c r="X763" s="84"/>
      <c r="Y763" s="84"/>
      <c r="Z763" s="84"/>
      <c r="AA763" s="84"/>
      <c r="AB763" s="84"/>
      <c r="AC763" s="84"/>
      <c r="AD763" s="84"/>
      <c r="AE763" s="84"/>
      <c r="AF763" s="84"/>
      <c r="AG763" s="84"/>
      <c r="AH763" s="84"/>
      <c r="AI763" s="84"/>
      <c r="AJ763" s="84"/>
    </row>
    <row r="764" spans="1:36" ht="12.75" customHeight="1" x14ac:dyDescent="0.2">
      <c r="A764" s="84"/>
      <c r="B764" s="84"/>
      <c r="C764" s="84"/>
      <c r="D764" s="84"/>
      <c r="E764" s="84"/>
      <c r="F764" s="84"/>
      <c r="G764" s="84"/>
      <c r="H764" s="84"/>
      <c r="I764" s="84"/>
      <c r="J764" s="84"/>
      <c r="K764" s="84"/>
      <c r="L764" s="84"/>
      <c r="M764" s="84"/>
      <c r="N764" s="84"/>
      <c r="O764" s="163"/>
      <c r="Q764" s="84"/>
      <c r="R764" s="84"/>
      <c r="S764" s="84"/>
      <c r="T764" s="84"/>
      <c r="U764" s="84"/>
      <c r="V764" s="84"/>
      <c r="W764" s="84"/>
      <c r="X764" s="84"/>
      <c r="Y764" s="84"/>
      <c r="Z764" s="84"/>
      <c r="AA764" s="84"/>
      <c r="AB764" s="84"/>
      <c r="AC764" s="84"/>
      <c r="AD764" s="84"/>
      <c r="AE764" s="84"/>
      <c r="AF764" s="84"/>
      <c r="AG764" s="84"/>
      <c r="AH764" s="84"/>
      <c r="AI764" s="84"/>
      <c r="AJ764" s="84"/>
    </row>
    <row r="765" spans="1:36" ht="12.75" customHeight="1" x14ac:dyDescent="0.2">
      <c r="A765" s="84"/>
      <c r="B765" s="84"/>
      <c r="C765" s="84"/>
      <c r="D765" s="84"/>
      <c r="E765" s="84"/>
      <c r="F765" s="84"/>
      <c r="G765" s="84"/>
      <c r="H765" s="84"/>
      <c r="I765" s="84"/>
      <c r="J765" s="84"/>
      <c r="K765" s="84"/>
      <c r="L765" s="84"/>
      <c r="M765" s="84"/>
      <c r="N765" s="84"/>
      <c r="O765" s="163"/>
      <c r="Q765" s="84"/>
      <c r="R765" s="84"/>
      <c r="S765" s="84"/>
      <c r="T765" s="84"/>
      <c r="U765" s="84"/>
      <c r="V765" s="84"/>
      <c r="W765" s="84"/>
      <c r="X765" s="84"/>
      <c r="Y765" s="84"/>
      <c r="Z765" s="84"/>
      <c r="AA765" s="84"/>
      <c r="AB765" s="84"/>
      <c r="AC765" s="84"/>
      <c r="AD765" s="84"/>
      <c r="AE765" s="84"/>
      <c r="AF765" s="84"/>
      <c r="AG765" s="84"/>
      <c r="AH765" s="84"/>
      <c r="AI765" s="84"/>
      <c r="AJ765" s="84"/>
    </row>
    <row r="766" spans="1:36" ht="12.75" customHeight="1" x14ac:dyDescent="0.2">
      <c r="A766" s="84"/>
      <c r="B766" s="84"/>
      <c r="C766" s="84"/>
      <c r="D766" s="84"/>
      <c r="E766" s="84"/>
      <c r="F766" s="84"/>
      <c r="G766" s="84"/>
      <c r="H766" s="84"/>
      <c r="I766" s="84"/>
      <c r="J766" s="84"/>
      <c r="K766" s="84"/>
      <c r="L766" s="84"/>
      <c r="M766" s="84"/>
      <c r="N766" s="84"/>
      <c r="O766" s="163"/>
      <c r="Q766" s="84"/>
      <c r="R766" s="84"/>
      <c r="S766" s="84"/>
      <c r="T766" s="84"/>
      <c r="U766" s="84"/>
      <c r="V766" s="84"/>
      <c r="W766" s="84"/>
      <c r="X766" s="84"/>
      <c r="Y766" s="84"/>
      <c r="Z766" s="84"/>
      <c r="AA766" s="84"/>
      <c r="AB766" s="84"/>
      <c r="AC766" s="84"/>
      <c r="AD766" s="84"/>
      <c r="AE766" s="84"/>
      <c r="AF766" s="84"/>
      <c r="AG766" s="84"/>
      <c r="AH766" s="84"/>
      <c r="AI766" s="84"/>
      <c r="AJ766" s="84"/>
    </row>
    <row r="767" spans="1:36" ht="12.75" customHeight="1" x14ac:dyDescent="0.2">
      <c r="A767" s="84"/>
      <c r="B767" s="84"/>
      <c r="C767" s="84"/>
      <c r="D767" s="84"/>
      <c r="E767" s="84"/>
      <c r="F767" s="84"/>
      <c r="G767" s="84"/>
      <c r="H767" s="84"/>
      <c r="I767" s="84"/>
      <c r="J767" s="84"/>
      <c r="K767" s="84"/>
      <c r="L767" s="84"/>
      <c r="M767" s="84"/>
      <c r="N767" s="84"/>
      <c r="O767" s="163"/>
      <c r="Q767" s="84"/>
      <c r="R767" s="84"/>
      <c r="S767" s="84"/>
      <c r="T767" s="84"/>
      <c r="U767" s="84"/>
      <c r="V767" s="84"/>
      <c r="W767" s="84"/>
      <c r="X767" s="84"/>
      <c r="Y767" s="84"/>
      <c r="Z767" s="84"/>
      <c r="AA767" s="84"/>
      <c r="AB767" s="84"/>
      <c r="AC767" s="84"/>
      <c r="AD767" s="84"/>
      <c r="AE767" s="84"/>
      <c r="AF767" s="84"/>
      <c r="AG767" s="84"/>
      <c r="AH767" s="84"/>
      <c r="AI767" s="84"/>
      <c r="AJ767" s="84"/>
    </row>
    <row r="768" spans="1:36" ht="12.75" customHeight="1" x14ac:dyDescent="0.2">
      <c r="A768" s="84"/>
      <c r="B768" s="84"/>
      <c r="C768" s="84"/>
      <c r="D768" s="84"/>
      <c r="E768" s="84"/>
      <c r="F768" s="84"/>
      <c r="G768" s="84"/>
      <c r="H768" s="84"/>
      <c r="I768" s="84"/>
      <c r="J768" s="84"/>
      <c r="K768" s="84"/>
      <c r="L768" s="84"/>
      <c r="M768" s="84"/>
      <c r="N768" s="84"/>
      <c r="O768" s="163"/>
      <c r="Q768" s="84"/>
      <c r="R768" s="84"/>
      <c r="S768" s="84"/>
      <c r="T768" s="84"/>
      <c r="U768" s="84"/>
      <c r="V768" s="84"/>
      <c r="W768" s="84"/>
      <c r="X768" s="84"/>
      <c r="Y768" s="84"/>
      <c r="Z768" s="84"/>
      <c r="AA768" s="84"/>
      <c r="AB768" s="84"/>
      <c r="AC768" s="84"/>
      <c r="AD768" s="84"/>
      <c r="AE768" s="84"/>
      <c r="AF768" s="84"/>
      <c r="AG768" s="84"/>
      <c r="AH768" s="84"/>
      <c r="AI768" s="84"/>
      <c r="AJ768" s="84"/>
    </row>
    <row r="769" spans="1:36" ht="12.75" customHeight="1" x14ac:dyDescent="0.2">
      <c r="A769" s="84"/>
      <c r="B769" s="84"/>
      <c r="C769" s="84"/>
      <c r="D769" s="84"/>
      <c r="E769" s="84"/>
      <c r="F769" s="84"/>
      <c r="G769" s="84"/>
      <c r="H769" s="84"/>
      <c r="I769" s="84"/>
      <c r="J769" s="84"/>
      <c r="K769" s="84"/>
      <c r="L769" s="84"/>
      <c r="M769" s="84"/>
      <c r="N769" s="84"/>
      <c r="O769" s="163"/>
      <c r="Q769" s="84"/>
      <c r="R769" s="84"/>
      <c r="S769" s="84"/>
      <c r="T769" s="84"/>
      <c r="U769" s="84"/>
      <c r="V769" s="84"/>
      <c r="W769" s="84"/>
      <c r="X769" s="84"/>
      <c r="Y769" s="84"/>
      <c r="Z769" s="84"/>
      <c r="AA769" s="84"/>
      <c r="AB769" s="84"/>
      <c r="AC769" s="84"/>
      <c r="AD769" s="84"/>
      <c r="AE769" s="84"/>
      <c r="AF769" s="84"/>
      <c r="AG769" s="84"/>
      <c r="AH769" s="84"/>
      <c r="AI769" s="84"/>
      <c r="AJ769" s="84"/>
    </row>
    <row r="770" spans="1:36" ht="12.75" customHeight="1" x14ac:dyDescent="0.2">
      <c r="A770" s="84"/>
      <c r="B770" s="84"/>
      <c r="C770" s="84"/>
      <c r="D770" s="84"/>
      <c r="E770" s="84"/>
      <c r="F770" s="84"/>
      <c r="G770" s="84"/>
      <c r="H770" s="84"/>
      <c r="I770" s="84"/>
      <c r="J770" s="84"/>
      <c r="K770" s="84"/>
      <c r="L770" s="84"/>
      <c r="M770" s="84"/>
      <c r="N770" s="84"/>
      <c r="O770" s="163"/>
      <c r="Q770" s="84"/>
      <c r="R770" s="84"/>
      <c r="S770" s="84"/>
      <c r="T770" s="84"/>
      <c r="U770" s="84"/>
      <c r="V770" s="84"/>
      <c r="W770" s="84"/>
      <c r="X770" s="84"/>
      <c r="Y770" s="84"/>
      <c r="Z770" s="84"/>
      <c r="AA770" s="84"/>
      <c r="AB770" s="84"/>
      <c r="AC770" s="84"/>
      <c r="AD770" s="84"/>
      <c r="AE770" s="84"/>
      <c r="AF770" s="84"/>
      <c r="AG770" s="84"/>
      <c r="AH770" s="84"/>
      <c r="AI770" s="84"/>
      <c r="AJ770" s="84"/>
    </row>
    <row r="771" spans="1:36" ht="12.75" customHeight="1" x14ac:dyDescent="0.2">
      <c r="A771" s="84"/>
      <c r="B771" s="84"/>
      <c r="C771" s="84"/>
      <c r="D771" s="84"/>
      <c r="E771" s="84"/>
      <c r="F771" s="84"/>
      <c r="G771" s="84"/>
      <c r="H771" s="84"/>
      <c r="I771" s="84"/>
      <c r="J771" s="84"/>
      <c r="K771" s="84"/>
      <c r="L771" s="84"/>
      <c r="M771" s="84"/>
      <c r="N771" s="84"/>
      <c r="O771" s="163"/>
      <c r="Q771" s="84"/>
      <c r="R771" s="84"/>
      <c r="S771" s="84"/>
      <c r="T771" s="84"/>
      <c r="U771" s="84"/>
      <c r="V771" s="84"/>
      <c r="W771" s="84"/>
      <c r="X771" s="84"/>
      <c r="Y771" s="84"/>
      <c r="Z771" s="84"/>
      <c r="AA771" s="84"/>
      <c r="AB771" s="84"/>
      <c r="AC771" s="84"/>
      <c r="AD771" s="84"/>
      <c r="AE771" s="84"/>
      <c r="AF771" s="84"/>
      <c r="AG771" s="84"/>
      <c r="AH771" s="84"/>
      <c r="AI771" s="84"/>
      <c r="AJ771" s="84"/>
    </row>
    <row r="772" spans="1:36" ht="12.75" customHeight="1" x14ac:dyDescent="0.2">
      <c r="A772" s="84"/>
      <c r="B772" s="84"/>
      <c r="C772" s="84"/>
      <c r="D772" s="84"/>
      <c r="E772" s="84"/>
      <c r="F772" s="84"/>
      <c r="G772" s="84"/>
      <c r="H772" s="84"/>
      <c r="I772" s="84"/>
      <c r="J772" s="84"/>
      <c r="K772" s="84"/>
      <c r="L772" s="84"/>
      <c r="M772" s="84"/>
      <c r="N772" s="84"/>
      <c r="O772" s="163"/>
      <c r="Q772" s="84"/>
      <c r="R772" s="84"/>
      <c r="S772" s="84"/>
      <c r="T772" s="84"/>
      <c r="U772" s="84"/>
      <c r="V772" s="84"/>
      <c r="W772" s="84"/>
      <c r="X772" s="84"/>
      <c r="Y772" s="84"/>
      <c r="Z772" s="84"/>
      <c r="AA772" s="84"/>
      <c r="AB772" s="84"/>
      <c r="AC772" s="84"/>
      <c r="AD772" s="84"/>
      <c r="AE772" s="84"/>
      <c r="AF772" s="84"/>
      <c r="AG772" s="84"/>
      <c r="AH772" s="84"/>
      <c r="AI772" s="84"/>
      <c r="AJ772" s="84"/>
    </row>
    <row r="773" spans="1:36" ht="12.75" customHeight="1" x14ac:dyDescent="0.2">
      <c r="A773" s="84"/>
      <c r="B773" s="84"/>
      <c r="C773" s="84"/>
      <c r="D773" s="84"/>
      <c r="E773" s="84"/>
      <c r="F773" s="84"/>
      <c r="G773" s="84"/>
      <c r="H773" s="84"/>
      <c r="I773" s="84"/>
      <c r="J773" s="84"/>
      <c r="K773" s="84"/>
      <c r="L773" s="84"/>
      <c r="M773" s="84"/>
      <c r="N773" s="84"/>
      <c r="O773" s="163"/>
      <c r="Q773" s="84"/>
      <c r="R773" s="84"/>
      <c r="S773" s="84"/>
      <c r="T773" s="84"/>
      <c r="U773" s="84"/>
      <c r="V773" s="84"/>
      <c r="W773" s="84"/>
      <c r="X773" s="84"/>
      <c r="Y773" s="84"/>
      <c r="Z773" s="84"/>
      <c r="AA773" s="84"/>
      <c r="AB773" s="84"/>
      <c r="AC773" s="84"/>
      <c r="AD773" s="84"/>
      <c r="AE773" s="84"/>
      <c r="AF773" s="84"/>
      <c r="AG773" s="84"/>
      <c r="AH773" s="84"/>
      <c r="AI773" s="84"/>
      <c r="AJ773" s="84"/>
    </row>
    <row r="774" spans="1:36" ht="12.75" customHeight="1" x14ac:dyDescent="0.2">
      <c r="A774" s="84"/>
      <c r="B774" s="84"/>
      <c r="C774" s="84"/>
      <c r="D774" s="84"/>
      <c r="E774" s="84"/>
      <c r="F774" s="84"/>
      <c r="G774" s="84"/>
      <c r="H774" s="84"/>
      <c r="I774" s="84"/>
      <c r="J774" s="84"/>
      <c r="K774" s="84"/>
      <c r="L774" s="84"/>
      <c r="M774" s="84"/>
      <c r="N774" s="84"/>
      <c r="O774" s="163"/>
      <c r="Q774" s="84"/>
      <c r="R774" s="84"/>
      <c r="S774" s="84"/>
      <c r="T774" s="84"/>
      <c r="U774" s="84"/>
      <c r="V774" s="84"/>
      <c r="W774" s="84"/>
      <c r="X774" s="84"/>
      <c r="Y774" s="84"/>
      <c r="Z774" s="84"/>
      <c r="AA774" s="84"/>
      <c r="AB774" s="84"/>
      <c r="AC774" s="84"/>
      <c r="AD774" s="84"/>
      <c r="AE774" s="84"/>
      <c r="AF774" s="84"/>
      <c r="AG774" s="84"/>
      <c r="AH774" s="84"/>
      <c r="AI774" s="84"/>
      <c r="AJ774" s="84"/>
    </row>
    <row r="775" spans="1:36" ht="12.75" customHeight="1" x14ac:dyDescent="0.2">
      <c r="A775" s="84"/>
      <c r="B775" s="84"/>
      <c r="C775" s="84"/>
      <c r="D775" s="84"/>
      <c r="E775" s="84"/>
      <c r="F775" s="84"/>
      <c r="G775" s="84"/>
      <c r="H775" s="84"/>
      <c r="I775" s="84"/>
      <c r="J775" s="84"/>
      <c r="K775" s="84"/>
      <c r="L775" s="84"/>
      <c r="M775" s="84"/>
      <c r="N775" s="84"/>
      <c r="O775" s="163"/>
      <c r="Q775" s="84"/>
      <c r="R775" s="84"/>
      <c r="S775" s="84"/>
      <c r="T775" s="84"/>
      <c r="U775" s="84"/>
      <c r="V775" s="84"/>
      <c r="W775" s="84"/>
      <c r="X775" s="84"/>
      <c r="Y775" s="84"/>
      <c r="Z775" s="84"/>
      <c r="AA775" s="84"/>
      <c r="AB775" s="84"/>
      <c r="AC775" s="84"/>
      <c r="AD775" s="84"/>
      <c r="AE775" s="84"/>
      <c r="AF775" s="84"/>
      <c r="AG775" s="84"/>
      <c r="AH775" s="84"/>
      <c r="AI775" s="84"/>
      <c r="AJ775" s="84"/>
    </row>
    <row r="776" spans="1:36" ht="12.75" customHeight="1" x14ac:dyDescent="0.2">
      <c r="A776" s="84"/>
      <c r="B776" s="84"/>
      <c r="C776" s="84"/>
      <c r="D776" s="84"/>
      <c r="E776" s="84"/>
      <c r="F776" s="84"/>
      <c r="G776" s="84"/>
      <c r="H776" s="84"/>
      <c r="I776" s="84"/>
      <c r="J776" s="84"/>
      <c r="K776" s="84"/>
      <c r="L776" s="84"/>
      <c r="M776" s="84"/>
      <c r="N776" s="84"/>
      <c r="O776" s="163"/>
      <c r="Q776" s="84"/>
      <c r="R776" s="84"/>
      <c r="S776" s="84"/>
      <c r="T776" s="84"/>
      <c r="U776" s="84"/>
      <c r="V776" s="84"/>
      <c r="W776" s="84"/>
      <c r="X776" s="84"/>
      <c r="Y776" s="84"/>
      <c r="Z776" s="84"/>
      <c r="AA776" s="84"/>
      <c r="AB776" s="84"/>
      <c r="AC776" s="84"/>
      <c r="AD776" s="84"/>
      <c r="AE776" s="84"/>
      <c r="AF776" s="84"/>
      <c r="AG776" s="84"/>
      <c r="AH776" s="84"/>
      <c r="AI776" s="84"/>
      <c r="AJ776" s="84"/>
    </row>
    <row r="777" spans="1:36" ht="12.75" customHeight="1" x14ac:dyDescent="0.2">
      <c r="A777" s="84"/>
      <c r="B777" s="84"/>
      <c r="C777" s="84"/>
      <c r="D777" s="84"/>
      <c r="E777" s="84"/>
      <c r="F777" s="84"/>
      <c r="G777" s="84"/>
      <c r="H777" s="84"/>
      <c r="I777" s="84"/>
      <c r="J777" s="84"/>
      <c r="K777" s="84"/>
      <c r="L777" s="84"/>
      <c r="M777" s="84"/>
      <c r="N777" s="84"/>
      <c r="O777" s="163"/>
      <c r="Q777" s="84"/>
      <c r="R777" s="84"/>
      <c r="S777" s="84"/>
      <c r="T777" s="84"/>
      <c r="U777" s="84"/>
      <c r="V777" s="84"/>
      <c r="W777" s="84"/>
      <c r="X777" s="84"/>
      <c r="Y777" s="84"/>
      <c r="Z777" s="84"/>
      <c r="AA777" s="84"/>
      <c r="AB777" s="84"/>
      <c r="AC777" s="84"/>
      <c r="AD777" s="84"/>
      <c r="AE777" s="84"/>
      <c r="AF777" s="84"/>
      <c r="AG777" s="84"/>
      <c r="AH777" s="84"/>
      <c r="AI777" s="84"/>
      <c r="AJ777" s="84"/>
    </row>
    <row r="778" spans="1:36" ht="12.75" customHeight="1" x14ac:dyDescent="0.2">
      <c r="A778" s="84"/>
      <c r="B778" s="84"/>
      <c r="C778" s="84"/>
      <c r="D778" s="84"/>
      <c r="E778" s="84"/>
      <c r="F778" s="84"/>
      <c r="G778" s="84"/>
      <c r="H778" s="84"/>
      <c r="I778" s="84"/>
      <c r="J778" s="84"/>
      <c r="K778" s="84"/>
      <c r="L778" s="84"/>
      <c r="M778" s="84"/>
      <c r="N778" s="84"/>
      <c r="O778" s="163"/>
      <c r="Q778" s="84"/>
      <c r="R778" s="84"/>
      <c r="S778" s="84"/>
      <c r="T778" s="84"/>
      <c r="U778" s="84"/>
      <c r="V778" s="84"/>
      <c r="W778" s="84"/>
      <c r="X778" s="84"/>
      <c r="Y778" s="84"/>
      <c r="Z778" s="84"/>
      <c r="AA778" s="84"/>
      <c r="AB778" s="84"/>
      <c r="AC778" s="84"/>
      <c r="AD778" s="84"/>
      <c r="AE778" s="84"/>
      <c r="AF778" s="84"/>
      <c r="AG778" s="84"/>
      <c r="AH778" s="84"/>
      <c r="AI778" s="84"/>
      <c r="AJ778" s="84"/>
    </row>
    <row r="779" spans="1:36" ht="12.75" customHeight="1" x14ac:dyDescent="0.2">
      <c r="A779" s="84"/>
      <c r="B779" s="84"/>
      <c r="C779" s="84"/>
      <c r="D779" s="84"/>
      <c r="E779" s="84"/>
      <c r="F779" s="84"/>
      <c r="G779" s="84"/>
      <c r="H779" s="84"/>
      <c r="I779" s="84"/>
      <c r="J779" s="84"/>
      <c r="K779" s="84"/>
      <c r="L779" s="84"/>
      <c r="M779" s="84"/>
      <c r="N779" s="84"/>
      <c r="O779" s="163"/>
      <c r="Q779" s="84"/>
      <c r="R779" s="84"/>
      <c r="S779" s="84"/>
      <c r="T779" s="84"/>
      <c r="U779" s="84"/>
      <c r="V779" s="84"/>
      <c r="W779" s="84"/>
      <c r="X779" s="84"/>
      <c r="Y779" s="84"/>
      <c r="Z779" s="84"/>
      <c r="AA779" s="84"/>
      <c r="AB779" s="84"/>
      <c r="AC779" s="84"/>
      <c r="AD779" s="84"/>
      <c r="AE779" s="84"/>
      <c r="AF779" s="84"/>
      <c r="AG779" s="84"/>
      <c r="AH779" s="84"/>
      <c r="AI779" s="84"/>
      <c r="AJ779" s="84"/>
    </row>
    <row r="780" spans="1:36" ht="12.75" customHeight="1" x14ac:dyDescent="0.2">
      <c r="A780" s="84"/>
      <c r="B780" s="84"/>
      <c r="C780" s="84"/>
      <c r="D780" s="84"/>
      <c r="E780" s="84"/>
      <c r="F780" s="84"/>
      <c r="G780" s="84"/>
      <c r="H780" s="84"/>
      <c r="I780" s="84"/>
      <c r="J780" s="84"/>
      <c r="K780" s="84"/>
      <c r="L780" s="84"/>
      <c r="M780" s="84"/>
      <c r="N780" s="84"/>
      <c r="O780" s="163"/>
      <c r="Q780" s="84"/>
      <c r="R780" s="84"/>
      <c r="S780" s="84"/>
      <c r="T780" s="84"/>
      <c r="U780" s="84"/>
      <c r="V780" s="84"/>
      <c r="W780" s="84"/>
      <c r="X780" s="84"/>
      <c r="Y780" s="84"/>
      <c r="Z780" s="84"/>
      <c r="AA780" s="84"/>
      <c r="AB780" s="84"/>
      <c r="AC780" s="84"/>
      <c r="AD780" s="84"/>
      <c r="AE780" s="84"/>
      <c r="AF780" s="84"/>
      <c r="AG780" s="84"/>
      <c r="AH780" s="84"/>
      <c r="AI780" s="84"/>
      <c r="AJ780" s="84"/>
    </row>
    <row r="781" spans="1:36" ht="12.75" customHeight="1" x14ac:dyDescent="0.2">
      <c r="A781" s="84"/>
      <c r="B781" s="84"/>
      <c r="C781" s="84"/>
      <c r="D781" s="84"/>
      <c r="E781" s="84"/>
      <c r="F781" s="84"/>
      <c r="G781" s="84"/>
      <c r="H781" s="84"/>
      <c r="I781" s="84"/>
      <c r="J781" s="84"/>
      <c r="K781" s="84"/>
      <c r="L781" s="84"/>
      <c r="M781" s="84"/>
      <c r="N781" s="84"/>
      <c r="O781" s="163"/>
      <c r="Q781" s="84"/>
      <c r="R781" s="84"/>
      <c r="S781" s="84"/>
      <c r="T781" s="84"/>
      <c r="U781" s="84"/>
      <c r="V781" s="84"/>
      <c r="W781" s="84"/>
      <c r="X781" s="84"/>
      <c r="Y781" s="84"/>
      <c r="Z781" s="84"/>
      <c r="AA781" s="84"/>
      <c r="AB781" s="84"/>
      <c r="AC781" s="84"/>
      <c r="AD781" s="84"/>
      <c r="AE781" s="84"/>
      <c r="AF781" s="84"/>
      <c r="AG781" s="84"/>
      <c r="AH781" s="84"/>
      <c r="AI781" s="84"/>
      <c r="AJ781" s="84"/>
    </row>
    <row r="782" spans="1:36" ht="12.75" customHeight="1" x14ac:dyDescent="0.2">
      <c r="A782" s="84"/>
      <c r="B782" s="84"/>
      <c r="C782" s="84"/>
      <c r="D782" s="84"/>
      <c r="E782" s="84"/>
      <c r="F782" s="84"/>
      <c r="G782" s="84"/>
      <c r="H782" s="84"/>
      <c r="I782" s="84"/>
      <c r="J782" s="84"/>
      <c r="K782" s="84"/>
      <c r="L782" s="84"/>
      <c r="M782" s="84"/>
      <c r="N782" s="84"/>
      <c r="O782" s="163"/>
      <c r="Q782" s="84"/>
      <c r="R782" s="84"/>
      <c r="S782" s="84"/>
      <c r="T782" s="84"/>
      <c r="U782" s="84"/>
      <c r="V782" s="84"/>
      <c r="W782" s="84"/>
      <c r="X782" s="84"/>
      <c r="Y782" s="84"/>
      <c r="Z782" s="84"/>
      <c r="AA782" s="84"/>
      <c r="AB782" s="84"/>
      <c r="AC782" s="84"/>
      <c r="AD782" s="84"/>
      <c r="AE782" s="84"/>
      <c r="AF782" s="84"/>
      <c r="AG782" s="84"/>
      <c r="AH782" s="84"/>
      <c r="AI782" s="84"/>
      <c r="AJ782" s="84"/>
    </row>
    <row r="783" spans="1:36" ht="12.75" customHeight="1" x14ac:dyDescent="0.2">
      <c r="A783" s="84"/>
      <c r="B783" s="84"/>
      <c r="C783" s="84"/>
      <c r="D783" s="84"/>
      <c r="E783" s="84"/>
      <c r="F783" s="84"/>
      <c r="G783" s="84"/>
      <c r="H783" s="84"/>
      <c r="I783" s="84"/>
      <c r="J783" s="84"/>
      <c r="K783" s="84"/>
      <c r="L783" s="84"/>
      <c r="M783" s="84"/>
      <c r="N783" s="84"/>
      <c r="O783" s="163"/>
      <c r="Q783" s="84"/>
      <c r="R783" s="84"/>
      <c r="S783" s="84"/>
      <c r="T783" s="84"/>
      <c r="U783" s="84"/>
      <c r="V783" s="84"/>
      <c r="W783" s="84"/>
      <c r="X783" s="84"/>
      <c r="Y783" s="84"/>
      <c r="Z783" s="84"/>
      <c r="AA783" s="84"/>
      <c r="AB783" s="84"/>
      <c r="AC783" s="84"/>
      <c r="AD783" s="84"/>
      <c r="AE783" s="84"/>
      <c r="AF783" s="84"/>
      <c r="AG783" s="84"/>
      <c r="AH783" s="84"/>
      <c r="AI783" s="84"/>
      <c r="AJ783" s="84"/>
    </row>
    <row r="784" spans="1:36" ht="12.75" customHeight="1" x14ac:dyDescent="0.2">
      <c r="A784" s="84"/>
      <c r="B784" s="84"/>
      <c r="C784" s="84"/>
      <c r="D784" s="84"/>
      <c r="E784" s="84"/>
      <c r="F784" s="84"/>
      <c r="G784" s="84"/>
      <c r="H784" s="84"/>
      <c r="I784" s="84"/>
      <c r="J784" s="84"/>
      <c r="K784" s="84"/>
      <c r="L784" s="84"/>
      <c r="M784" s="84"/>
      <c r="N784" s="84"/>
      <c r="O784" s="163"/>
      <c r="Q784" s="84"/>
      <c r="R784" s="84"/>
      <c r="S784" s="84"/>
      <c r="T784" s="84"/>
      <c r="U784" s="84"/>
      <c r="V784" s="84"/>
      <c r="W784" s="84"/>
      <c r="X784" s="84"/>
      <c r="Y784" s="84"/>
      <c r="Z784" s="84"/>
      <c r="AA784" s="84"/>
      <c r="AB784" s="84"/>
      <c r="AC784" s="84"/>
      <c r="AD784" s="84"/>
      <c r="AE784" s="84"/>
      <c r="AF784" s="84"/>
      <c r="AG784" s="84"/>
      <c r="AH784" s="84"/>
      <c r="AI784" s="84"/>
      <c r="AJ784" s="84"/>
    </row>
    <row r="785" spans="1:36" ht="12.75" customHeight="1" x14ac:dyDescent="0.2">
      <c r="A785" s="84"/>
      <c r="B785" s="84"/>
      <c r="C785" s="84"/>
      <c r="D785" s="84"/>
      <c r="E785" s="84"/>
      <c r="F785" s="84"/>
      <c r="G785" s="84"/>
      <c r="H785" s="84"/>
      <c r="I785" s="84"/>
      <c r="J785" s="84"/>
      <c r="K785" s="84"/>
      <c r="L785" s="84"/>
      <c r="M785" s="84"/>
      <c r="N785" s="84"/>
      <c r="O785" s="163"/>
      <c r="Q785" s="84"/>
      <c r="R785" s="84"/>
      <c r="S785" s="84"/>
      <c r="T785" s="84"/>
      <c r="U785" s="84"/>
      <c r="V785" s="84"/>
      <c r="W785" s="84"/>
      <c r="X785" s="84"/>
      <c r="Y785" s="84"/>
      <c r="Z785" s="84"/>
      <c r="AA785" s="84"/>
      <c r="AB785" s="84"/>
      <c r="AC785" s="84"/>
      <c r="AD785" s="84"/>
      <c r="AE785" s="84"/>
      <c r="AF785" s="84"/>
      <c r="AG785" s="84"/>
      <c r="AH785" s="84"/>
      <c r="AI785" s="84"/>
      <c r="AJ785" s="84"/>
    </row>
    <row r="786" spans="1:36" ht="12.75" customHeight="1" x14ac:dyDescent="0.2">
      <c r="A786" s="84"/>
      <c r="B786" s="84"/>
      <c r="C786" s="84"/>
      <c r="D786" s="84"/>
      <c r="E786" s="84"/>
      <c r="F786" s="84"/>
      <c r="G786" s="84"/>
      <c r="H786" s="84"/>
      <c r="I786" s="84"/>
      <c r="J786" s="84"/>
      <c r="K786" s="84"/>
      <c r="L786" s="84"/>
      <c r="M786" s="84"/>
      <c r="N786" s="84"/>
      <c r="O786" s="163"/>
      <c r="Q786" s="84"/>
      <c r="R786" s="84"/>
      <c r="S786" s="84"/>
      <c r="T786" s="84"/>
      <c r="U786" s="84"/>
      <c r="V786" s="84"/>
      <c r="W786" s="84"/>
      <c r="X786" s="84"/>
      <c r="Y786" s="84"/>
      <c r="Z786" s="84"/>
      <c r="AA786" s="84"/>
      <c r="AB786" s="84"/>
      <c r="AC786" s="84"/>
      <c r="AD786" s="84"/>
      <c r="AE786" s="84"/>
      <c r="AF786" s="84"/>
      <c r="AG786" s="84"/>
      <c r="AH786" s="84"/>
      <c r="AI786" s="84"/>
      <c r="AJ786" s="84"/>
    </row>
    <row r="787" spans="1:36" ht="12.75" customHeight="1" x14ac:dyDescent="0.2">
      <c r="A787" s="84"/>
      <c r="B787" s="84"/>
      <c r="C787" s="84"/>
      <c r="D787" s="84"/>
      <c r="E787" s="84"/>
      <c r="F787" s="84"/>
      <c r="G787" s="84"/>
      <c r="H787" s="84"/>
      <c r="I787" s="84"/>
      <c r="J787" s="84"/>
      <c r="K787" s="84"/>
      <c r="L787" s="84"/>
      <c r="M787" s="84"/>
      <c r="N787" s="84"/>
      <c r="O787" s="163"/>
      <c r="Q787" s="84"/>
      <c r="R787" s="84"/>
      <c r="S787" s="84"/>
      <c r="T787" s="84"/>
      <c r="U787" s="84"/>
      <c r="V787" s="84"/>
      <c r="W787" s="84"/>
      <c r="X787" s="84"/>
      <c r="Y787" s="84"/>
      <c r="Z787" s="84"/>
      <c r="AA787" s="84"/>
      <c r="AB787" s="84"/>
      <c r="AC787" s="84"/>
      <c r="AD787" s="84"/>
      <c r="AE787" s="84"/>
      <c r="AF787" s="84"/>
      <c r="AG787" s="84"/>
      <c r="AH787" s="84"/>
      <c r="AI787" s="84"/>
      <c r="AJ787" s="84"/>
    </row>
    <row r="788" spans="1:36" ht="12.75" customHeight="1" x14ac:dyDescent="0.2">
      <c r="A788" s="84"/>
      <c r="B788" s="84"/>
      <c r="C788" s="84"/>
      <c r="D788" s="84"/>
      <c r="E788" s="84"/>
      <c r="F788" s="84"/>
      <c r="G788" s="84"/>
      <c r="H788" s="84"/>
      <c r="I788" s="84"/>
      <c r="J788" s="84"/>
      <c r="K788" s="84"/>
      <c r="L788" s="84"/>
      <c r="M788" s="84"/>
      <c r="N788" s="84"/>
      <c r="O788" s="163"/>
      <c r="Q788" s="84"/>
      <c r="R788" s="84"/>
      <c r="S788" s="84"/>
      <c r="T788" s="84"/>
      <c r="U788" s="84"/>
      <c r="V788" s="84"/>
      <c r="W788" s="84"/>
      <c r="X788" s="84"/>
      <c r="Y788" s="84"/>
      <c r="Z788" s="84"/>
      <c r="AA788" s="84"/>
      <c r="AB788" s="84"/>
      <c r="AC788" s="84"/>
      <c r="AD788" s="84"/>
      <c r="AE788" s="84"/>
      <c r="AF788" s="84"/>
      <c r="AG788" s="84"/>
      <c r="AH788" s="84"/>
      <c r="AI788" s="84"/>
      <c r="AJ788" s="84"/>
    </row>
    <row r="789" spans="1:36" ht="12.75" customHeight="1" x14ac:dyDescent="0.2">
      <c r="A789" s="84"/>
      <c r="B789" s="84"/>
      <c r="C789" s="84"/>
      <c r="D789" s="84"/>
      <c r="E789" s="84"/>
      <c r="F789" s="84"/>
      <c r="G789" s="84"/>
      <c r="H789" s="84"/>
      <c r="I789" s="84"/>
      <c r="J789" s="84"/>
      <c r="K789" s="84"/>
      <c r="L789" s="84"/>
      <c r="M789" s="84"/>
      <c r="N789" s="84"/>
      <c r="O789" s="163"/>
      <c r="Q789" s="84"/>
      <c r="R789" s="84"/>
      <c r="S789" s="84"/>
      <c r="T789" s="84"/>
      <c r="U789" s="84"/>
      <c r="V789" s="84"/>
      <c r="W789" s="84"/>
      <c r="X789" s="84"/>
      <c r="Y789" s="84"/>
      <c r="Z789" s="84"/>
      <c r="AA789" s="84"/>
      <c r="AB789" s="84"/>
      <c r="AC789" s="84"/>
      <c r="AD789" s="84"/>
      <c r="AE789" s="84"/>
      <c r="AF789" s="84"/>
      <c r="AG789" s="84"/>
      <c r="AH789" s="84"/>
      <c r="AI789" s="84"/>
      <c r="AJ789" s="84"/>
    </row>
    <row r="790" spans="1:36" ht="12.75" customHeight="1" x14ac:dyDescent="0.2">
      <c r="A790" s="84"/>
      <c r="B790" s="84"/>
      <c r="C790" s="84"/>
      <c r="D790" s="84"/>
      <c r="E790" s="84"/>
      <c r="F790" s="84"/>
      <c r="G790" s="84"/>
      <c r="H790" s="84"/>
      <c r="I790" s="84"/>
      <c r="J790" s="84"/>
      <c r="K790" s="84"/>
      <c r="L790" s="84"/>
      <c r="M790" s="84"/>
      <c r="N790" s="84"/>
      <c r="O790" s="163"/>
      <c r="Q790" s="84"/>
      <c r="R790" s="84"/>
      <c r="S790" s="84"/>
      <c r="T790" s="84"/>
      <c r="U790" s="84"/>
      <c r="V790" s="84"/>
      <c r="W790" s="84"/>
      <c r="X790" s="84"/>
      <c r="Y790" s="84"/>
      <c r="Z790" s="84"/>
      <c r="AA790" s="84"/>
      <c r="AB790" s="84"/>
      <c r="AC790" s="84"/>
      <c r="AD790" s="84"/>
      <c r="AE790" s="84"/>
      <c r="AF790" s="84"/>
      <c r="AG790" s="84"/>
      <c r="AH790" s="84"/>
      <c r="AI790" s="84"/>
      <c r="AJ790" s="84"/>
    </row>
    <row r="791" spans="1:36" ht="12.75" customHeight="1" x14ac:dyDescent="0.2">
      <c r="A791" s="84"/>
      <c r="B791" s="84"/>
      <c r="C791" s="84"/>
      <c r="D791" s="84"/>
      <c r="E791" s="84"/>
      <c r="F791" s="84"/>
      <c r="G791" s="84"/>
      <c r="H791" s="84"/>
      <c r="I791" s="84"/>
      <c r="J791" s="84"/>
      <c r="K791" s="84"/>
      <c r="L791" s="84"/>
      <c r="M791" s="84"/>
      <c r="N791" s="84"/>
      <c r="O791" s="163"/>
      <c r="Q791" s="84"/>
      <c r="R791" s="84"/>
      <c r="S791" s="84"/>
      <c r="T791" s="84"/>
      <c r="U791" s="84"/>
      <c r="V791" s="84"/>
      <c r="W791" s="84"/>
      <c r="X791" s="84"/>
      <c r="Y791" s="84"/>
      <c r="Z791" s="84"/>
      <c r="AA791" s="84"/>
      <c r="AB791" s="84"/>
      <c r="AC791" s="84"/>
      <c r="AD791" s="84"/>
      <c r="AE791" s="84"/>
      <c r="AF791" s="84"/>
      <c r="AG791" s="84"/>
      <c r="AH791" s="84"/>
      <c r="AI791" s="84"/>
      <c r="AJ791" s="84"/>
    </row>
    <row r="792" spans="1:36" ht="12.75" customHeight="1" x14ac:dyDescent="0.2">
      <c r="A792" s="84"/>
      <c r="B792" s="84"/>
      <c r="C792" s="84"/>
      <c r="D792" s="84"/>
      <c r="E792" s="84"/>
      <c r="F792" s="84"/>
      <c r="G792" s="84"/>
      <c r="H792" s="84"/>
      <c r="I792" s="84"/>
      <c r="J792" s="84"/>
      <c r="K792" s="84"/>
      <c r="L792" s="84"/>
      <c r="M792" s="84"/>
      <c r="N792" s="84"/>
      <c r="O792" s="163"/>
      <c r="Q792" s="84"/>
      <c r="R792" s="84"/>
      <c r="S792" s="84"/>
      <c r="T792" s="84"/>
      <c r="U792" s="84"/>
      <c r="V792" s="84"/>
      <c r="W792" s="84"/>
      <c r="X792" s="84"/>
      <c r="Y792" s="84"/>
      <c r="Z792" s="84"/>
      <c r="AA792" s="84"/>
      <c r="AB792" s="84"/>
      <c r="AC792" s="84"/>
      <c r="AD792" s="84"/>
      <c r="AE792" s="84"/>
      <c r="AF792" s="84"/>
      <c r="AG792" s="84"/>
      <c r="AH792" s="84"/>
      <c r="AI792" s="84"/>
      <c r="AJ792" s="84"/>
    </row>
    <row r="793" spans="1:36" ht="12.75" customHeight="1" x14ac:dyDescent="0.2">
      <c r="A793" s="84"/>
      <c r="B793" s="84"/>
      <c r="C793" s="84"/>
      <c r="D793" s="84"/>
      <c r="E793" s="84"/>
      <c r="F793" s="84"/>
      <c r="G793" s="84"/>
      <c r="H793" s="84"/>
      <c r="I793" s="84"/>
      <c r="J793" s="84"/>
      <c r="K793" s="84"/>
      <c r="L793" s="84"/>
      <c r="M793" s="84"/>
      <c r="N793" s="84"/>
      <c r="O793" s="163"/>
      <c r="Q793" s="84"/>
      <c r="R793" s="84"/>
      <c r="S793" s="84"/>
      <c r="T793" s="84"/>
      <c r="U793" s="84"/>
      <c r="V793" s="84"/>
      <c r="W793" s="84"/>
      <c r="X793" s="84"/>
      <c r="Y793" s="84"/>
      <c r="Z793" s="84"/>
      <c r="AA793" s="84"/>
      <c r="AB793" s="84"/>
      <c r="AC793" s="84"/>
      <c r="AD793" s="84"/>
      <c r="AE793" s="84"/>
      <c r="AF793" s="84"/>
      <c r="AG793" s="84"/>
      <c r="AH793" s="84"/>
      <c r="AI793" s="84"/>
      <c r="AJ793" s="84"/>
    </row>
    <row r="794" spans="1:36" ht="12.75" customHeight="1" x14ac:dyDescent="0.2">
      <c r="A794" s="84"/>
      <c r="B794" s="84"/>
      <c r="C794" s="84"/>
      <c r="D794" s="84"/>
      <c r="E794" s="84"/>
      <c r="F794" s="84"/>
      <c r="G794" s="84"/>
      <c r="H794" s="84"/>
      <c r="I794" s="84"/>
      <c r="J794" s="84"/>
      <c r="K794" s="84"/>
      <c r="L794" s="84"/>
      <c r="M794" s="84"/>
      <c r="N794" s="84"/>
      <c r="O794" s="163"/>
      <c r="Q794" s="84"/>
      <c r="R794" s="84"/>
      <c r="S794" s="84"/>
      <c r="T794" s="84"/>
      <c r="U794" s="84"/>
      <c r="V794" s="84"/>
      <c r="W794" s="84"/>
      <c r="X794" s="84"/>
      <c r="Y794" s="84"/>
      <c r="Z794" s="84"/>
      <c r="AA794" s="84"/>
      <c r="AB794" s="84"/>
      <c r="AC794" s="84"/>
      <c r="AD794" s="84"/>
      <c r="AE794" s="84"/>
      <c r="AF794" s="84"/>
      <c r="AG794" s="84"/>
      <c r="AH794" s="84"/>
      <c r="AI794" s="84"/>
      <c r="AJ794" s="84"/>
    </row>
    <row r="795" spans="1:36" ht="12.75" customHeight="1" x14ac:dyDescent="0.2">
      <c r="A795" s="84"/>
      <c r="B795" s="84"/>
      <c r="C795" s="84"/>
      <c r="D795" s="84"/>
      <c r="E795" s="84"/>
      <c r="F795" s="84"/>
      <c r="G795" s="84"/>
      <c r="H795" s="84"/>
      <c r="I795" s="84"/>
      <c r="J795" s="84"/>
      <c r="K795" s="84"/>
      <c r="L795" s="84"/>
      <c r="M795" s="84"/>
      <c r="N795" s="84"/>
      <c r="O795" s="163"/>
      <c r="Q795" s="84"/>
      <c r="R795" s="84"/>
      <c r="S795" s="84"/>
      <c r="T795" s="84"/>
      <c r="U795" s="84"/>
      <c r="V795" s="84"/>
      <c r="W795" s="84"/>
      <c r="X795" s="84"/>
      <c r="Y795" s="84"/>
      <c r="Z795" s="84"/>
      <c r="AA795" s="84"/>
      <c r="AB795" s="84"/>
      <c r="AC795" s="84"/>
      <c r="AD795" s="84"/>
      <c r="AE795" s="84"/>
      <c r="AF795" s="84"/>
      <c r="AG795" s="84"/>
      <c r="AH795" s="84"/>
      <c r="AI795" s="84"/>
      <c r="AJ795" s="84"/>
    </row>
    <row r="796" spans="1:36" ht="12.75" customHeight="1" x14ac:dyDescent="0.2">
      <c r="A796" s="84"/>
      <c r="B796" s="84"/>
      <c r="C796" s="84"/>
      <c r="D796" s="84"/>
      <c r="E796" s="84"/>
      <c r="F796" s="84"/>
      <c r="G796" s="84"/>
      <c r="H796" s="84"/>
      <c r="I796" s="84"/>
      <c r="J796" s="84"/>
      <c r="K796" s="84"/>
      <c r="L796" s="84"/>
      <c r="M796" s="84"/>
      <c r="N796" s="84"/>
      <c r="O796" s="163"/>
      <c r="Q796" s="84"/>
      <c r="R796" s="84"/>
      <c r="S796" s="84"/>
      <c r="T796" s="84"/>
      <c r="U796" s="84"/>
      <c r="V796" s="84"/>
      <c r="W796" s="84"/>
      <c r="X796" s="84"/>
      <c r="Y796" s="84"/>
      <c r="Z796" s="84"/>
      <c r="AA796" s="84"/>
      <c r="AB796" s="84"/>
      <c r="AC796" s="84"/>
      <c r="AD796" s="84"/>
      <c r="AE796" s="84"/>
      <c r="AF796" s="84"/>
      <c r="AG796" s="84"/>
      <c r="AH796" s="84"/>
      <c r="AI796" s="84"/>
      <c r="AJ796" s="84"/>
    </row>
    <row r="797" spans="1:36" ht="12.75" customHeight="1" x14ac:dyDescent="0.2">
      <c r="A797" s="84"/>
      <c r="B797" s="84"/>
      <c r="C797" s="84"/>
      <c r="D797" s="84"/>
      <c r="E797" s="84"/>
      <c r="F797" s="84"/>
      <c r="G797" s="84"/>
      <c r="H797" s="84"/>
      <c r="I797" s="84"/>
      <c r="J797" s="84"/>
      <c r="K797" s="84"/>
      <c r="L797" s="84"/>
      <c r="M797" s="84"/>
      <c r="N797" s="84"/>
      <c r="O797" s="163"/>
      <c r="Q797" s="84"/>
      <c r="R797" s="84"/>
      <c r="S797" s="84"/>
      <c r="T797" s="84"/>
      <c r="U797" s="84"/>
      <c r="V797" s="84"/>
      <c r="W797" s="84"/>
      <c r="X797" s="84"/>
      <c r="Y797" s="84"/>
      <c r="Z797" s="84"/>
      <c r="AA797" s="84"/>
      <c r="AB797" s="84"/>
      <c r="AC797" s="84"/>
      <c r="AD797" s="84"/>
      <c r="AE797" s="84"/>
      <c r="AF797" s="84"/>
      <c r="AG797" s="84"/>
      <c r="AH797" s="84"/>
      <c r="AI797" s="84"/>
      <c r="AJ797" s="84"/>
    </row>
    <row r="798" spans="1:36" ht="12.75" customHeight="1" x14ac:dyDescent="0.2">
      <c r="A798" s="84"/>
      <c r="B798" s="84"/>
      <c r="C798" s="84"/>
      <c r="D798" s="84"/>
      <c r="E798" s="84"/>
      <c r="F798" s="84"/>
      <c r="G798" s="84"/>
      <c r="H798" s="84"/>
      <c r="I798" s="84"/>
      <c r="J798" s="84"/>
      <c r="K798" s="84"/>
      <c r="L798" s="84"/>
      <c r="M798" s="84"/>
      <c r="N798" s="84"/>
      <c r="O798" s="163"/>
      <c r="Q798" s="84"/>
      <c r="R798" s="84"/>
      <c r="S798" s="84"/>
      <c r="T798" s="84"/>
      <c r="U798" s="84"/>
      <c r="V798" s="84"/>
      <c r="W798" s="84"/>
      <c r="X798" s="84"/>
      <c r="Y798" s="84"/>
      <c r="Z798" s="84"/>
      <c r="AA798" s="84"/>
      <c r="AB798" s="84"/>
      <c r="AC798" s="84"/>
      <c r="AD798" s="84"/>
      <c r="AE798" s="84"/>
      <c r="AF798" s="84"/>
      <c r="AG798" s="84"/>
      <c r="AH798" s="84"/>
      <c r="AI798" s="84"/>
      <c r="AJ798" s="84"/>
    </row>
    <row r="799" spans="1:36" ht="12.75" customHeight="1" x14ac:dyDescent="0.2">
      <c r="A799" s="84"/>
      <c r="B799" s="84"/>
      <c r="C799" s="84"/>
      <c r="D799" s="84"/>
      <c r="E799" s="84"/>
      <c r="F799" s="84"/>
      <c r="G799" s="84"/>
      <c r="H799" s="84"/>
      <c r="I799" s="84"/>
      <c r="J799" s="84"/>
      <c r="K799" s="84"/>
      <c r="L799" s="84"/>
      <c r="M799" s="84"/>
      <c r="N799" s="84"/>
      <c r="O799" s="163"/>
      <c r="Q799" s="84"/>
      <c r="R799" s="84"/>
      <c r="S799" s="84"/>
      <c r="T799" s="84"/>
      <c r="U799" s="84"/>
      <c r="V799" s="84"/>
      <c r="W799" s="84"/>
      <c r="X799" s="84"/>
      <c r="Y799" s="84"/>
      <c r="Z799" s="84"/>
      <c r="AA799" s="84"/>
      <c r="AB799" s="84"/>
      <c r="AC799" s="84"/>
      <c r="AD799" s="84"/>
      <c r="AE799" s="84"/>
      <c r="AF799" s="84"/>
      <c r="AG799" s="84"/>
      <c r="AH799" s="84"/>
      <c r="AI799" s="84"/>
      <c r="AJ799" s="84"/>
    </row>
    <row r="800" spans="1:36" ht="12.75" customHeight="1" x14ac:dyDescent="0.2">
      <c r="A800" s="84"/>
      <c r="B800" s="84"/>
      <c r="C800" s="84"/>
      <c r="D800" s="84"/>
      <c r="E800" s="84"/>
      <c r="F800" s="84"/>
      <c r="G800" s="84"/>
      <c r="H800" s="84"/>
      <c r="I800" s="84"/>
      <c r="J800" s="84"/>
      <c r="K800" s="84"/>
      <c r="L800" s="84"/>
      <c r="M800" s="84"/>
      <c r="N800" s="84"/>
      <c r="O800" s="163"/>
      <c r="Q800" s="84"/>
      <c r="R800" s="84"/>
      <c r="S800" s="84"/>
      <c r="T800" s="84"/>
      <c r="U800" s="84"/>
      <c r="V800" s="84"/>
      <c r="W800" s="84"/>
      <c r="X800" s="84"/>
      <c r="Y800" s="84"/>
      <c r="Z800" s="84"/>
      <c r="AA800" s="84"/>
      <c r="AB800" s="84"/>
      <c r="AC800" s="84"/>
      <c r="AD800" s="84"/>
      <c r="AE800" s="84"/>
      <c r="AF800" s="84"/>
      <c r="AG800" s="84"/>
      <c r="AH800" s="84"/>
      <c r="AI800" s="84"/>
      <c r="AJ800" s="84"/>
    </row>
    <row r="801" spans="1:36" ht="12.75" customHeight="1" x14ac:dyDescent="0.2">
      <c r="A801" s="84"/>
      <c r="B801" s="84"/>
      <c r="C801" s="84"/>
      <c r="D801" s="84"/>
      <c r="E801" s="84"/>
      <c r="F801" s="84"/>
      <c r="G801" s="84"/>
      <c r="H801" s="84"/>
      <c r="I801" s="84"/>
      <c r="J801" s="84"/>
      <c r="K801" s="84"/>
      <c r="L801" s="84"/>
      <c r="M801" s="84"/>
      <c r="N801" s="84"/>
      <c r="O801" s="163"/>
      <c r="Q801" s="84"/>
      <c r="R801" s="84"/>
      <c r="S801" s="84"/>
      <c r="T801" s="84"/>
      <c r="U801" s="84"/>
      <c r="V801" s="84"/>
      <c r="W801" s="84"/>
      <c r="X801" s="84"/>
      <c r="Y801" s="84"/>
      <c r="Z801" s="84"/>
      <c r="AA801" s="84"/>
      <c r="AB801" s="84"/>
      <c r="AC801" s="84"/>
      <c r="AD801" s="84"/>
      <c r="AE801" s="84"/>
      <c r="AF801" s="84"/>
      <c r="AG801" s="84"/>
      <c r="AH801" s="84"/>
      <c r="AI801" s="84"/>
      <c r="AJ801" s="84"/>
    </row>
    <row r="802" spans="1:36" ht="12.75" customHeight="1" x14ac:dyDescent="0.2">
      <c r="A802" s="84"/>
      <c r="B802" s="84"/>
      <c r="C802" s="84"/>
      <c r="D802" s="84"/>
      <c r="E802" s="84"/>
      <c r="F802" s="84"/>
      <c r="G802" s="84"/>
      <c r="H802" s="84"/>
      <c r="I802" s="84"/>
      <c r="J802" s="84"/>
      <c r="K802" s="84"/>
      <c r="L802" s="84"/>
      <c r="M802" s="84"/>
      <c r="N802" s="84"/>
      <c r="O802" s="163"/>
      <c r="Q802" s="84"/>
      <c r="R802" s="84"/>
      <c r="S802" s="84"/>
      <c r="T802" s="84"/>
      <c r="U802" s="84"/>
      <c r="V802" s="84"/>
      <c r="W802" s="84"/>
      <c r="X802" s="84"/>
      <c r="Y802" s="84"/>
      <c r="Z802" s="84"/>
      <c r="AA802" s="84"/>
      <c r="AB802" s="84"/>
      <c r="AC802" s="84"/>
      <c r="AD802" s="84"/>
      <c r="AE802" s="84"/>
      <c r="AF802" s="84"/>
      <c r="AG802" s="84"/>
      <c r="AH802" s="84"/>
      <c r="AI802" s="84"/>
      <c r="AJ802" s="84"/>
    </row>
    <row r="803" spans="1:36" ht="12.75" customHeight="1" x14ac:dyDescent="0.2">
      <c r="A803" s="84"/>
      <c r="B803" s="84"/>
      <c r="C803" s="84"/>
      <c r="D803" s="84"/>
      <c r="E803" s="84"/>
      <c r="F803" s="84"/>
      <c r="G803" s="84"/>
      <c r="H803" s="84"/>
      <c r="I803" s="84"/>
      <c r="J803" s="84"/>
      <c r="K803" s="84"/>
      <c r="L803" s="84"/>
      <c r="M803" s="84"/>
      <c r="N803" s="84"/>
      <c r="O803" s="163"/>
      <c r="Q803" s="84"/>
      <c r="R803" s="84"/>
      <c r="S803" s="84"/>
      <c r="T803" s="84"/>
      <c r="U803" s="84"/>
      <c r="V803" s="84"/>
      <c r="W803" s="84"/>
      <c r="X803" s="84"/>
      <c r="Y803" s="84"/>
      <c r="Z803" s="84"/>
      <c r="AA803" s="84"/>
      <c r="AB803" s="84"/>
      <c r="AC803" s="84"/>
      <c r="AD803" s="84"/>
      <c r="AE803" s="84"/>
      <c r="AF803" s="84"/>
      <c r="AG803" s="84"/>
      <c r="AH803" s="84"/>
      <c r="AI803" s="84"/>
      <c r="AJ803" s="84"/>
    </row>
    <row r="804" spans="1:36" ht="12.75" customHeight="1" x14ac:dyDescent="0.2">
      <c r="A804" s="84"/>
      <c r="B804" s="84"/>
      <c r="C804" s="84"/>
      <c r="D804" s="84"/>
      <c r="E804" s="84"/>
      <c r="F804" s="84"/>
      <c r="G804" s="84"/>
      <c r="H804" s="84"/>
      <c r="I804" s="84"/>
      <c r="J804" s="84"/>
      <c r="K804" s="84"/>
      <c r="L804" s="84"/>
      <c r="M804" s="84"/>
      <c r="N804" s="84"/>
      <c r="O804" s="163"/>
      <c r="Q804" s="84"/>
      <c r="R804" s="84"/>
      <c r="S804" s="84"/>
      <c r="T804" s="84"/>
      <c r="U804" s="84"/>
      <c r="V804" s="84"/>
      <c r="W804" s="84"/>
      <c r="X804" s="84"/>
      <c r="Y804" s="84"/>
      <c r="Z804" s="84"/>
      <c r="AA804" s="84"/>
      <c r="AB804" s="84"/>
      <c r="AC804" s="84"/>
      <c r="AD804" s="84"/>
      <c r="AE804" s="84"/>
      <c r="AF804" s="84"/>
      <c r="AG804" s="84"/>
      <c r="AH804" s="84"/>
      <c r="AI804" s="84"/>
      <c r="AJ804" s="84"/>
    </row>
    <row r="805" spans="1:36" ht="12.75" customHeight="1" x14ac:dyDescent="0.2">
      <c r="A805" s="84"/>
      <c r="B805" s="84"/>
      <c r="C805" s="84"/>
      <c r="D805" s="84"/>
      <c r="E805" s="84"/>
      <c r="F805" s="84"/>
      <c r="G805" s="84"/>
      <c r="H805" s="84"/>
      <c r="I805" s="84"/>
      <c r="J805" s="84"/>
      <c r="K805" s="84"/>
      <c r="L805" s="84"/>
      <c r="M805" s="84"/>
      <c r="N805" s="84"/>
      <c r="O805" s="163"/>
      <c r="Q805" s="84"/>
      <c r="R805" s="84"/>
      <c r="S805" s="84"/>
      <c r="T805" s="84"/>
      <c r="U805" s="84"/>
      <c r="V805" s="84"/>
      <c r="W805" s="84"/>
      <c r="X805" s="84"/>
      <c r="Y805" s="84"/>
      <c r="Z805" s="84"/>
      <c r="AA805" s="84"/>
      <c r="AB805" s="84"/>
      <c r="AC805" s="84"/>
      <c r="AD805" s="84"/>
      <c r="AE805" s="84"/>
      <c r="AF805" s="84"/>
      <c r="AG805" s="84"/>
      <c r="AH805" s="84"/>
      <c r="AI805" s="84"/>
      <c r="AJ805" s="84"/>
    </row>
    <row r="806" spans="1:36" ht="12.75" customHeight="1" x14ac:dyDescent="0.2">
      <c r="A806" s="84"/>
      <c r="B806" s="84"/>
      <c r="C806" s="84"/>
      <c r="D806" s="84"/>
      <c r="E806" s="84"/>
      <c r="F806" s="84"/>
      <c r="G806" s="84"/>
      <c r="H806" s="84"/>
      <c r="I806" s="84"/>
      <c r="J806" s="84"/>
      <c r="K806" s="84"/>
      <c r="L806" s="84"/>
      <c r="M806" s="84"/>
      <c r="N806" s="84"/>
      <c r="O806" s="163"/>
      <c r="Q806" s="84"/>
      <c r="R806" s="84"/>
      <c r="S806" s="84"/>
      <c r="T806" s="84"/>
      <c r="U806" s="84"/>
      <c r="V806" s="84"/>
      <c r="W806" s="84"/>
      <c r="X806" s="84"/>
      <c r="Y806" s="84"/>
      <c r="Z806" s="84"/>
      <c r="AA806" s="84"/>
      <c r="AB806" s="84"/>
      <c r="AC806" s="84"/>
      <c r="AD806" s="84"/>
      <c r="AE806" s="84"/>
      <c r="AF806" s="84"/>
      <c r="AG806" s="84"/>
      <c r="AH806" s="84"/>
      <c r="AI806" s="84"/>
      <c r="AJ806" s="84"/>
    </row>
    <row r="807" spans="1:36" ht="12.75" customHeight="1" x14ac:dyDescent="0.2">
      <c r="A807" s="84"/>
      <c r="B807" s="84"/>
      <c r="C807" s="84"/>
      <c r="D807" s="84"/>
      <c r="E807" s="84"/>
      <c r="F807" s="84"/>
      <c r="G807" s="84"/>
      <c r="H807" s="84"/>
      <c r="I807" s="84"/>
      <c r="J807" s="84"/>
      <c r="K807" s="84"/>
      <c r="L807" s="84"/>
      <c r="M807" s="84"/>
      <c r="N807" s="84"/>
      <c r="O807" s="163"/>
      <c r="Q807" s="84"/>
      <c r="R807" s="84"/>
      <c r="S807" s="84"/>
      <c r="T807" s="84"/>
      <c r="U807" s="84"/>
      <c r="V807" s="84"/>
      <c r="W807" s="84"/>
      <c r="X807" s="84"/>
      <c r="Y807" s="84"/>
      <c r="Z807" s="84"/>
      <c r="AA807" s="84"/>
      <c r="AB807" s="84"/>
      <c r="AC807" s="84"/>
      <c r="AD807" s="84"/>
      <c r="AE807" s="84"/>
      <c r="AF807" s="84"/>
      <c r="AG807" s="84"/>
      <c r="AH807" s="84"/>
      <c r="AI807" s="84"/>
      <c r="AJ807" s="84"/>
    </row>
    <row r="808" spans="1:36" ht="12.75" customHeight="1" x14ac:dyDescent="0.2">
      <c r="A808" s="84"/>
      <c r="B808" s="84"/>
      <c r="C808" s="84"/>
      <c r="D808" s="84"/>
      <c r="E808" s="84"/>
      <c r="F808" s="84"/>
      <c r="G808" s="84"/>
      <c r="H808" s="84"/>
      <c r="I808" s="84"/>
      <c r="J808" s="84"/>
      <c r="K808" s="84"/>
      <c r="L808" s="84"/>
      <c r="M808" s="84"/>
      <c r="N808" s="84"/>
      <c r="O808" s="163"/>
      <c r="Q808" s="84"/>
      <c r="R808" s="84"/>
      <c r="S808" s="84"/>
      <c r="T808" s="84"/>
      <c r="U808" s="84"/>
      <c r="V808" s="84"/>
      <c r="W808" s="84"/>
      <c r="X808" s="84"/>
      <c r="Y808" s="84"/>
      <c r="Z808" s="84"/>
      <c r="AA808" s="84"/>
      <c r="AB808" s="84"/>
      <c r="AC808" s="84"/>
      <c r="AD808" s="84"/>
      <c r="AE808" s="84"/>
      <c r="AF808" s="84"/>
      <c r="AG808" s="84"/>
      <c r="AH808" s="84"/>
      <c r="AI808" s="84"/>
      <c r="AJ808" s="84"/>
    </row>
    <row r="809" spans="1:36" ht="12.75" customHeight="1" x14ac:dyDescent="0.2">
      <c r="A809" s="84"/>
      <c r="B809" s="84"/>
      <c r="C809" s="84"/>
      <c r="D809" s="84"/>
      <c r="E809" s="84"/>
      <c r="F809" s="84"/>
      <c r="G809" s="84"/>
      <c r="H809" s="84"/>
      <c r="I809" s="84"/>
      <c r="J809" s="84"/>
      <c r="K809" s="84"/>
      <c r="L809" s="84"/>
      <c r="M809" s="84"/>
      <c r="N809" s="84"/>
      <c r="O809" s="163"/>
      <c r="Q809" s="84"/>
      <c r="R809" s="84"/>
      <c r="S809" s="84"/>
      <c r="T809" s="84"/>
      <c r="U809" s="84"/>
      <c r="V809" s="84"/>
      <c r="W809" s="84"/>
      <c r="X809" s="84"/>
      <c r="Y809" s="84"/>
      <c r="Z809" s="84"/>
      <c r="AA809" s="84"/>
      <c r="AB809" s="84"/>
      <c r="AC809" s="84"/>
      <c r="AD809" s="84"/>
      <c r="AE809" s="84"/>
      <c r="AF809" s="84"/>
      <c r="AG809" s="84"/>
      <c r="AH809" s="84"/>
      <c r="AI809" s="84"/>
      <c r="AJ809" s="84"/>
    </row>
    <row r="810" spans="1:36" ht="12.75" customHeight="1" x14ac:dyDescent="0.2">
      <c r="A810" s="84"/>
      <c r="B810" s="84"/>
      <c r="C810" s="84"/>
      <c r="D810" s="84"/>
      <c r="E810" s="84"/>
      <c r="F810" s="84"/>
      <c r="G810" s="84"/>
      <c r="H810" s="84"/>
      <c r="I810" s="84"/>
      <c r="J810" s="84"/>
      <c r="K810" s="84"/>
      <c r="L810" s="84"/>
      <c r="M810" s="84"/>
      <c r="N810" s="84"/>
      <c r="O810" s="163"/>
      <c r="Q810" s="84"/>
      <c r="R810" s="84"/>
      <c r="S810" s="84"/>
      <c r="T810" s="84"/>
      <c r="U810" s="84"/>
      <c r="V810" s="84"/>
      <c r="W810" s="84"/>
      <c r="X810" s="84"/>
      <c r="Y810" s="84"/>
      <c r="Z810" s="84"/>
      <c r="AA810" s="84"/>
      <c r="AB810" s="84"/>
      <c r="AC810" s="84"/>
      <c r="AD810" s="84"/>
      <c r="AE810" s="84"/>
      <c r="AF810" s="84"/>
      <c r="AG810" s="84"/>
      <c r="AH810" s="84"/>
      <c r="AI810" s="84"/>
      <c r="AJ810" s="84"/>
    </row>
    <row r="811" spans="1:36" ht="12.75" customHeight="1" x14ac:dyDescent="0.2">
      <c r="A811" s="84"/>
      <c r="B811" s="84"/>
      <c r="C811" s="84"/>
      <c r="D811" s="84"/>
      <c r="E811" s="84"/>
      <c r="F811" s="84"/>
      <c r="G811" s="84"/>
      <c r="H811" s="84"/>
      <c r="I811" s="84"/>
      <c r="J811" s="84"/>
      <c r="K811" s="84"/>
      <c r="L811" s="84"/>
      <c r="M811" s="84"/>
      <c r="N811" s="84"/>
      <c r="O811" s="163"/>
      <c r="Q811" s="84"/>
      <c r="R811" s="84"/>
      <c r="S811" s="84"/>
      <c r="T811" s="84"/>
      <c r="U811" s="84"/>
      <c r="V811" s="84"/>
      <c r="W811" s="84"/>
      <c r="X811" s="84"/>
      <c r="Y811" s="84"/>
      <c r="Z811" s="84"/>
      <c r="AA811" s="84"/>
      <c r="AB811" s="84"/>
      <c r="AC811" s="84"/>
      <c r="AD811" s="84"/>
      <c r="AE811" s="84"/>
      <c r="AF811" s="84"/>
      <c r="AG811" s="84"/>
      <c r="AH811" s="84"/>
      <c r="AI811" s="84"/>
      <c r="AJ811" s="84"/>
    </row>
    <row r="812" spans="1:36" ht="12.75" customHeight="1" x14ac:dyDescent="0.2">
      <c r="A812" s="84"/>
      <c r="B812" s="84"/>
      <c r="C812" s="84"/>
      <c r="D812" s="84"/>
      <c r="E812" s="84"/>
      <c r="F812" s="84"/>
      <c r="G812" s="84"/>
      <c r="H812" s="84"/>
      <c r="I812" s="84"/>
      <c r="J812" s="84"/>
      <c r="K812" s="84"/>
      <c r="L812" s="84"/>
      <c r="M812" s="84"/>
      <c r="N812" s="84"/>
      <c r="O812" s="163"/>
      <c r="Q812" s="84"/>
      <c r="R812" s="84"/>
      <c r="S812" s="84"/>
      <c r="T812" s="84"/>
      <c r="U812" s="84"/>
      <c r="V812" s="84"/>
      <c r="W812" s="84"/>
      <c r="X812" s="84"/>
      <c r="Y812" s="84"/>
      <c r="Z812" s="84"/>
      <c r="AA812" s="84"/>
      <c r="AB812" s="84"/>
      <c r="AC812" s="84"/>
      <c r="AD812" s="84"/>
      <c r="AE812" s="84"/>
      <c r="AF812" s="84"/>
      <c r="AG812" s="84"/>
      <c r="AH812" s="84"/>
      <c r="AI812" s="84"/>
      <c r="AJ812" s="84"/>
    </row>
    <row r="813" spans="1:36" ht="12.75" customHeight="1" x14ac:dyDescent="0.2">
      <c r="A813" s="84"/>
      <c r="B813" s="84"/>
      <c r="C813" s="84"/>
      <c r="D813" s="84"/>
      <c r="E813" s="84"/>
      <c r="F813" s="84"/>
      <c r="G813" s="84"/>
      <c r="H813" s="84"/>
      <c r="I813" s="84"/>
      <c r="J813" s="84"/>
      <c r="K813" s="84"/>
      <c r="L813" s="84"/>
      <c r="M813" s="84"/>
      <c r="N813" s="84"/>
      <c r="O813" s="163"/>
      <c r="Q813" s="84"/>
      <c r="R813" s="84"/>
      <c r="S813" s="84"/>
      <c r="T813" s="84"/>
      <c r="U813" s="84"/>
      <c r="V813" s="84"/>
      <c r="W813" s="84"/>
      <c r="X813" s="84"/>
      <c r="Y813" s="84"/>
      <c r="Z813" s="84"/>
      <c r="AA813" s="84"/>
      <c r="AB813" s="84"/>
      <c r="AC813" s="84"/>
      <c r="AD813" s="84"/>
      <c r="AE813" s="84"/>
      <c r="AF813" s="84"/>
      <c r="AG813" s="84"/>
      <c r="AH813" s="84"/>
      <c r="AI813" s="84"/>
      <c r="AJ813" s="84"/>
    </row>
    <row r="814" spans="1:36" ht="12.75" customHeight="1" x14ac:dyDescent="0.2">
      <c r="A814" s="84"/>
      <c r="B814" s="84"/>
      <c r="C814" s="84"/>
      <c r="D814" s="84"/>
      <c r="E814" s="84"/>
      <c r="F814" s="84"/>
      <c r="G814" s="84"/>
      <c r="H814" s="84"/>
      <c r="I814" s="84"/>
      <c r="J814" s="84"/>
      <c r="K814" s="84"/>
      <c r="L814" s="84"/>
      <c r="M814" s="84"/>
      <c r="N814" s="84"/>
      <c r="O814" s="163"/>
      <c r="Q814" s="84"/>
      <c r="R814" s="84"/>
      <c r="S814" s="84"/>
      <c r="T814" s="84"/>
      <c r="U814" s="84"/>
      <c r="V814" s="84"/>
      <c r="W814" s="84"/>
      <c r="X814" s="84"/>
      <c r="Y814" s="84"/>
      <c r="Z814" s="84"/>
      <c r="AA814" s="84"/>
      <c r="AB814" s="84"/>
      <c r="AC814" s="84"/>
      <c r="AD814" s="84"/>
      <c r="AE814" s="84"/>
      <c r="AF814" s="84"/>
      <c r="AG814" s="84"/>
      <c r="AH814" s="84"/>
      <c r="AI814" s="84"/>
      <c r="AJ814" s="84"/>
    </row>
    <row r="815" spans="1:36" ht="12.75" customHeight="1" x14ac:dyDescent="0.2">
      <c r="A815" s="84"/>
      <c r="B815" s="84"/>
      <c r="C815" s="84"/>
      <c r="D815" s="84"/>
      <c r="E815" s="84"/>
      <c r="F815" s="84"/>
      <c r="G815" s="84"/>
      <c r="H815" s="84"/>
      <c r="I815" s="84"/>
      <c r="J815" s="84"/>
      <c r="K815" s="84"/>
      <c r="L815" s="84"/>
      <c r="M815" s="84"/>
      <c r="N815" s="84"/>
      <c r="O815" s="163"/>
      <c r="Q815" s="84"/>
      <c r="R815" s="84"/>
      <c r="S815" s="84"/>
      <c r="T815" s="84"/>
      <c r="U815" s="84"/>
      <c r="V815" s="84"/>
      <c r="W815" s="84"/>
      <c r="X815" s="84"/>
      <c r="Y815" s="84"/>
      <c r="Z815" s="84"/>
      <c r="AA815" s="84"/>
      <c r="AB815" s="84"/>
      <c r="AC815" s="84"/>
      <c r="AD815" s="84"/>
      <c r="AE815" s="84"/>
      <c r="AF815" s="84"/>
      <c r="AG815" s="84"/>
      <c r="AH815" s="84"/>
      <c r="AI815" s="84"/>
      <c r="AJ815" s="84"/>
    </row>
    <row r="816" spans="1:36" ht="12.75" customHeight="1" x14ac:dyDescent="0.2">
      <c r="A816" s="84"/>
      <c r="B816" s="84"/>
      <c r="C816" s="84"/>
      <c r="D816" s="84"/>
      <c r="E816" s="84"/>
      <c r="F816" s="84"/>
      <c r="G816" s="84"/>
      <c r="H816" s="84"/>
      <c r="I816" s="84"/>
      <c r="J816" s="84"/>
      <c r="K816" s="84"/>
      <c r="L816" s="84"/>
      <c r="M816" s="84"/>
      <c r="N816" s="84"/>
      <c r="O816" s="163"/>
      <c r="Q816" s="84"/>
      <c r="R816" s="84"/>
      <c r="S816" s="84"/>
      <c r="T816" s="84"/>
      <c r="U816" s="84"/>
      <c r="V816" s="84"/>
      <c r="W816" s="84"/>
      <c r="X816" s="84"/>
      <c r="Y816" s="84"/>
      <c r="Z816" s="84"/>
      <c r="AA816" s="84"/>
      <c r="AB816" s="84"/>
      <c r="AC816" s="84"/>
      <c r="AD816" s="84"/>
      <c r="AE816" s="84"/>
      <c r="AF816" s="84"/>
      <c r="AG816" s="84"/>
      <c r="AH816" s="84"/>
      <c r="AI816" s="84"/>
      <c r="AJ816" s="84"/>
    </row>
    <row r="817" spans="1:36" ht="12.75" customHeight="1" x14ac:dyDescent="0.2">
      <c r="A817" s="84"/>
      <c r="B817" s="84"/>
      <c r="C817" s="84"/>
      <c r="D817" s="84"/>
      <c r="E817" s="84"/>
      <c r="F817" s="84"/>
      <c r="G817" s="84"/>
      <c r="H817" s="84"/>
      <c r="I817" s="84"/>
      <c r="J817" s="84"/>
      <c r="K817" s="84"/>
      <c r="L817" s="84"/>
      <c r="M817" s="84"/>
      <c r="N817" s="84"/>
      <c r="O817" s="163"/>
      <c r="Q817" s="84"/>
      <c r="R817" s="84"/>
      <c r="S817" s="84"/>
      <c r="T817" s="84"/>
      <c r="U817" s="84"/>
      <c r="V817" s="84"/>
      <c r="W817" s="84"/>
      <c r="X817" s="84"/>
      <c r="Y817" s="84"/>
      <c r="Z817" s="84"/>
      <c r="AA817" s="84"/>
      <c r="AB817" s="84"/>
      <c r="AC817" s="84"/>
      <c r="AD817" s="84"/>
      <c r="AE817" s="84"/>
      <c r="AF817" s="84"/>
      <c r="AG817" s="84"/>
      <c r="AH817" s="84"/>
      <c r="AI817" s="84"/>
      <c r="AJ817" s="84"/>
    </row>
    <row r="818" spans="1:36" ht="12.75" customHeight="1" x14ac:dyDescent="0.2">
      <c r="A818" s="84"/>
      <c r="B818" s="84"/>
      <c r="C818" s="84"/>
      <c r="D818" s="84"/>
      <c r="E818" s="84"/>
      <c r="F818" s="84"/>
      <c r="G818" s="84"/>
      <c r="H818" s="84"/>
      <c r="I818" s="84"/>
      <c r="J818" s="84"/>
      <c r="K818" s="84"/>
      <c r="L818" s="84"/>
      <c r="M818" s="84"/>
      <c r="N818" s="84"/>
      <c r="O818" s="163"/>
      <c r="Q818" s="84"/>
      <c r="R818" s="84"/>
      <c r="S818" s="84"/>
      <c r="T818" s="84"/>
      <c r="U818" s="84"/>
      <c r="V818" s="84"/>
      <c r="W818" s="84"/>
      <c r="X818" s="84"/>
      <c r="Y818" s="84"/>
      <c r="Z818" s="84"/>
      <c r="AA818" s="84"/>
      <c r="AB818" s="84"/>
      <c r="AC818" s="84"/>
      <c r="AD818" s="84"/>
      <c r="AE818" s="84"/>
      <c r="AF818" s="84"/>
      <c r="AG818" s="84"/>
      <c r="AH818" s="84"/>
      <c r="AI818" s="84"/>
      <c r="AJ818" s="84"/>
    </row>
    <row r="819" spans="1:36" ht="12.75" customHeight="1" x14ac:dyDescent="0.2">
      <c r="A819" s="84"/>
      <c r="B819" s="84"/>
      <c r="C819" s="84"/>
      <c r="D819" s="84"/>
      <c r="E819" s="84"/>
      <c r="F819" s="84"/>
      <c r="G819" s="84"/>
      <c r="H819" s="84"/>
      <c r="I819" s="84"/>
      <c r="J819" s="84"/>
      <c r="K819" s="84"/>
      <c r="L819" s="84"/>
      <c r="M819" s="84"/>
      <c r="N819" s="84"/>
      <c r="O819" s="163"/>
      <c r="Q819" s="84"/>
      <c r="R819" s="84"/>
      <c r="S819" s="84"/>
      <c r="T819" s="84"/>
      <c r="U819" s="84"/>
      <c r="V819" s="84"/>
      <c r="W819" s="84"/>
      <c r="X819" s="84"/>
      <c r="Y819" s="84"/>
      <c r="Z819" s="84"/>
      <c r="AA819" s="84"/>
      <c r="AB819" s="84"/>
      <c r="AC819" s="84"/>
      <c r="AD819" s="84"/>
      <c r="AE819" s="84"/>
      <c r="AF819" s="84"/>
      <c r="AG819" s="84"/>
      <c r="AH819" s="84"/>
      <c r="AI819" s="84"/>
      <c r="AJ819" s="84"/>
    </row>
    <row r="820" spans="1:36" ht="12.75" customHeight="1" x14ac:dyDescent="0.2">
      <c r="A820" s="84"/>
      <c r="B820" s="84"/>
      <c r="C820" s="84"/>
      <c r="D820" s="84"/>
      <c r="E820" s="84"/>
      <c r="F820" s="84"/>
      <c r="G820" s="84"/>
      <c r="H820" s="84"/>
      <c r="I820" s="84"/>
      <c r="J820" s="84"/>
      <c r="K820" s="84"/>
      <c r="L820" s="84"/>
      <c r="M820" s="84"/>
      <c r="N820" s="84"/>
      <c r="O820" s="163"/>
      <c r="Q820" s="84"/>
      <c r="R820" s="84"/>
      <c r="S820" s="84"/>
      <c r="T820" s="84"/>
      <c r="U820" s="84"/>
      <c r="V820" s="84"/>
      <c r="W820" s="84"/>
      <c r="X820" s="84"/>
      <c r="Y820" s="84"/>
      <c r="Z820" s="84"/>
      <c r="AA820" s="84"/>
      <c r="AB820" s="84"/>
      <c r="AC820" s="84"/>
      <c r="AD820" s="84"/>
      <c r="AE820" s="84"/>
      <c r="AF820" s="84"/>
      <c r="AG820" s="84"/>
      <c r="AH820" s="84"/>
      <c r="AI820" s="84"/>
      <c r="AJ820" s="84"/>
    </row>
    <row r="821" spans="1:36" ht="12.75" customHeight="1" x14ac:dyDescent="0.2">
      <c r="A821" s="84"/>
      <c r="B821" s="84"/>
      <c r="C821" s="84"/>
      <c r="D821" s="84"/>
      <c r="E821" s="84"/>
      <c r="F821" s="84"/>
      <c r="G821" s="84"/>
      <c r="H821" s="84"/>
      <c r="I821" s="84"/>
      <c r="J821" s="84"/>
      <c r="K821" s="84"/>
      <c r="L821" s="84"/>
      <c r="M821" s="84"/>
      <c r="N821" s="84"/>
      <c r="O821" s="163"/>
      <c r="Q821" s="84"/>
      <c r="R821" s="84"/>
      <c r="S821" s="84"/>
      <c r="T821" s="84"/>
      <c r="U821" s="84"/>
      <c r="V821" s="84"/>
      <c r="W821" s="84"/>
      <c r="X821" s="84"/>
      <c r="Y821" s="84"/>
      <c r="Z821" s="84"/>
      <c r="AA821" s="84"/>
      <c r="AB821" s="84"/>
      <c r="AC821" s="84"/>
      <c r="AD821" s="84"/>
      <c r="AE821" s="84"/>
      <c r="AF821" s="84"/>
      <c r="AG821" s="84"/>
      <c r="AH821" s="84"/>
      <c r="AI821" s="84"/>
      <c r="AJ821" s="84"/>
    </row>
    <row r="822" spans="1:36" ht="12.75" customHeight="1" x14ac:dyDescent="0.2">
      <c r="A822" s="84"/>
      <c r="B822" s="84"/>
      <c r="C822" s="84"/>
      <c r="D822" s="84"/>
      <c r="E822" s="84"/>
      <c r="F822" s="84"/>
      <c r="G822" s="84"/>
      <c r="H822" s="84"/>
      <c r="I822" s="84"/>
      <c r="J822" s="84"/>
      <c r="K822" s="84"/>
      <c r="L822" s="84"/>
      <c r="M822" s="84"/>
      <c r="N822" s="84"/>
      <c r="O822" s="163"/>
      <c r="Q822" s="84"/>
      <c r="R822" s="84"/>
      <c r="S822" s="84"/>
      <c r="T822" s="84"/>
      <c r="U822" s="84"/>
      <c r="V822" s="84"/>
      <c r="W822" s="84"/>
      <c r="X822" s="84"/>
      <c r="Y822" s="84"/>
      <c r="Z822" s="84"/>
      <c r="AA822" s="84"/>
      <c r="AB822" s="84"/>
      <c r="AC822" s="84"/>
      <c r="AD822" s="84"/>
      <c r="AE822" s="84"/>
      <c r="AF822" s="84"/>
      <c r="AG822" s="84"/>
      <c r="AH822" s="84"/>
      <c r="AI822" s="84"/>
      <c r="AJ822" s="84"/>
    </row>
    <row r="823" spans="1:36" ht="12.75" customHeight="1" x14ac:dyDescent="0.2">
      <c r="A823" s="84"/>
      <c r="B823" s="84"/>
      <c r="C823" s="84"/>
      <c r="D823" s="84"/>
      <c r="E823" s="84"/>
      <c r="F823" s="84"/>
      <c r="G823" s="84"/>
      <c r="H823" s="84"/>
      <c r="I823" s="84"/>
      <c r="J823" s="84"/>
      <c r="K823" s="84"/>
      <c r="L823" s="84"/>
      <c r="M823" s="84"/>
      <c r="N823" s="84"/>
      <c r="O823" s="163"/>
      <c r="Q823" s="84"/>
      <c r="R823" s="84"/>
      <c r="S823" s="84"/>
      <c r="T823" s="84"/>
      <c r="U823" s="84"/>
      <c r="V823" s="84"/>
      <c r="W823" s="84"/>
      <c r="X823" s="84"/>
      <c r="Y823" s="84"/>
      <c r="Z823" s="84"/>
      <c r="AA823" s="84"/>
      <c r="AB823" s="84"/>
      <c r="AC823" s="84"/>
      <c r="AD823" s="84"/>
      <c r="AE823" s="84"/>
      <c r="AF823" s="84"/>
      <c r="AG823" s="84"/>
      <c r="AH823" s="84"/>
      <c r="AI823" s="84"/>
      <c r="AJ823" s="84"/>
    </row>
    <row r="824" spans="1:36" ht="12.75" customHeight="1" x14ac:dyDescent="0.2">
      <c r="A824" s="84"/>
      <c r="B824" s="84"/>
      <c r="C824" s="84"/>
      <c r="D824" s="84"/>
      <c r="E824" s="84"/>
      <c r="F824" s="84"/>
      <c r="G824" s="84"/>
      <c r="H824" s="84"/>
      <c r="I824" s="84"/>
      <c r="J824" s="84"/>
      <c r="K824" s="84"/>
      <c r="L824" s="84"/>
      <c r="M824" s="84"/>
      <c r="N824" s="84"/>
      <c r="O824" s="163"/>
      <c r="Q824" s="84"/>
      <c r="R824" s="84"/>
      <c r="S824" s="84"/>
      <c r="T824" s="84"/>
      <c r="U824" s="84"/>
      <c r="V824" s="84"/>
      <c r="W824" s="84"/>
      <c r="X824" s="84"/>
      <c r="Y824" s="84"/>
      <c r="Z824" s="84"/>
      <c r="AA824" s="84"/>
      <c r="AB824" s="84"/>
      <c r="AC824" s="84"/>
      <c r="AD824" s="84"/>
      <c r="AE824" s="84"/>
      <c r="AF824" s="84"/>
      <c r="AG824" s="84"/>
      <c r="AH824" s="84"/>
      <c r="AI824" s="84"/>
      <c r="AJ824" s="84"/>
    </row>
    <row r="825" spans="1:36" ht="12.75" customHeight="1" x14ac:dyDescent="0.2">
      <c r="A825" s="84"/>
      <c r="B825" s="84"/>
      <c r="C825" s="84"/>
      <c r="D825" s="84"/>
      <c r="E825" s="84"/>
      <c r="F825" s="84"/>
      <c r="G825" s="84"/>
      <c r="H825" s="84"/>
      <c r="I825" s="84"/>
      <c r="J825" s="84"/>
      <c r="K825" s="84"/>
      <c r="L825" s="84"/>
      <c r="M825" s="84"/>
      <c r="N825" s="84"/>
      <c r="O825" s="163"/>
      <c r="Q825" s="84"/>
      <c r="R825" s="84"/>
      <c r="S825" s="84"/>
      <c r="T825" s="84"/>
      <c r="U825" s="84"/>
      <c r="V825" s="84"/>
      <c r="W825" s="84"/>
      <c r="X825" s="84"/>
      <c r="Y825" s="84"/>
      <c r="Z825" s="84"/>
      <c r="AA825" s="84"/>
      <c r="AB825" s="84"/>
      <c r="AC825" s="84"/>
      <c r="AD825" s="84"/>
      <c r="AE825" s="84"/>
      <c r="AF825" s="84"/>
      <c r="AG825" s="84"/>
      <c r="AH825" s="84"/>
      <c r="AI825" s="84"/>
      <c r="AJ825" s="84"/>
    </row>
    <row r="826" spans="1:36" ht="12.75" customHeight="1" x14ac:dyDescent="0.2">
      <c r="A826" s="84"/>
      <c r="B826" s="84"/>
      <c r="C826" s="84"/>
      <c r="D826" s="84"/>
      <c r="E826" s="84"/>
      <c r="F826" s="84"/>
      <c r="G826" s="84"/>
      <c r="H826" s="84"/>
      <c r="I826" s="84"/>
      <c r="J826" s="84"/>
      <c r="K826" s="84"/>
      <c r="L826" s="84"/>
      <c r="M826" s="84"/>
      <c r="N826" s="84"/>
      <c r="O826" s="163"/>
      <c r="Q826" s="84"/>
      <c r="R826" s="84"/>
      <c r="S826" s="84"/>
      <c r="T826" s="84"/>
      <c r="U826" s="84"/>
      <c r="V826" s="84"/>
      <c r="W826" s="84"/>
      <c r="X826" s="84"/>
      <c r="Y826" s="84"/>
      <c r="Z826" s="84"/>
      <c r="AA826" s="84"/>
      <c r="AB826" s="84"/>
      <c r="AC826" s="84"/>
      <c r="AD826" s="84"/>
      <c r="AE826" s="84"/>
      <c r="AF826" s="84"/>
      <c r="AG826" s="84"/>
      <c r="AH826" s="84"/>
      <c r="AI826" s="84"/>
      <c r="AJ826" s="84"/>
    </row>
    <row r="827" spans="1:36" ht="12.75" customHeight="1" x14ac:dyDescent="0.2">
      <c r="A827" s="84"/>
      <c r="B827" s="84"/>
      <c r="C827" s="84"/>
      <c r="D827" s="84"/>
      <c r="E827" s="84"/>
      <c r="F827" s="84"/>
      <c r="G827" s="84"/>
      <c r="H827" s="84"/>
      <c r="I827" s="84"/>
      <c r="J827" s="84"/>
      <c r="K827" s="84"/>
      <c r="L827" s="84"/>
      <c r="M827" s="84"/>
      <c r="N827" s="84"/>
      <c r="O827" s="163"/>
      <c r="Q827" s="84"/>
      <c r="R827" s="84"/>
      <c r="S827" s="84"/>
      <c r="T827" s="84"/>
      <c r="U827" s="84"/>
      <c r="V827" s="84"/>
      <c r="W827" s="84"/>
      <c r="X827" s="84"/>
      <c r="Y827" s="84"/>
      <c r="Z827" s="84"/>
      <c r="AA827" s="84"/>
      <c r="AB827" s="84"/>
      <c r="AC827" s="84"/>
      <c r="AD827" s="84"/>
      <c r="AE827" s="84"/>
      <c r="AF827" s="84"/>
      <c r="AG827" s="84"/>
      <c r="AH827" s="84"/>
      <c r="AI827" s="84"/>
      <c r="AJ827" s="84"/>
    </row>
    <row r="828" spans="1:36" ht="12.75" customHeight="1" x14ac:dyDescent="0.2">
      <c r="A828" s="84"/>
      <c r="B828" s="84"/>
      <c r="C828" s="84"/>
      <c r="D828" s="84"/>
      <c r="E828" s="84"/>
      <c r="F828" s="84"/>
      <c r="G828" s="84"/>
      <c r="H828" s="84"/>
      <c r="I828" s="84"/>
      <c r="J828" s="84"/>
      <c r="K828" s="84"/>
      <c r="L828" s="84"/>
      <c r="M828" s="84"/>
      <c r="N828" s="84"/>
      <c r="O828" s="163"/>
      <c r="Q828" s="84"/>
      <c r="R828" s="84"/>
      <c r="S828" s="84"/>
      <c r="T828" s="84"/>
      <c r="U828" s="84"/>
      <c r="V828" s="84"/>
      <c r="W828" s="84"/>
      <c r="X828" s="84"/>
      <c r="Y828" s="84"/>
      <c r="Z828" s="84"/>
      <c r="AA828" s="84"/>
      <c r="AB828" s="84"/>
      <c r="AC828" s="84"/>
      <c r="AD828" s="84"/>
      <c r="AE828" s="84"/>
      <c r="AF828" s="84"/>
      <c r="AG828" s="84"/>
      <c r="AH828" s="84"/>
      <c r="AI828" s="84"/>
      <c r="AJ828" s="84"/>
    </row>
    <row r="829" spans="1:36" ht="12.75" customHeight="1" x14ac:dyDescent="0.2">
      <c r="A829" s="84"/>
      <c r="B829" s="84"/>
      <c r="C829" s="84"/>
      <c r="D829" s="84"/>
      <c r="E829" s="84"/>
      <c r="F829" s="84"/>
      <c r="G829" s="84"/>
      <c r="H829" s="84"/>
      <c r="I829" s="84"/>
      <c r="J829" s="84"/>
      <c r="K829" s="84"/>
      <c r="L829" s="84"/>
      <c r="M829" s="84"/>
      <c r="N829" s="84"/>
      <c r="O829" s="163"/>
      <c r="Q829" s="84"/>
      <c r="R829" s="84"/>
      <c r="S829" s="84"/>
      <c r="T829" s="84"/>
      <c r="U829" s="84"/>
      <c r="V829" s="84"/>
      <c r="W829" s="84"/>
      <c r="X829" s="84"/>
      <c r="Y829" s="84"/>
      <c r="Z829" s="84"/>
      <c r="AA829" s="84"/>
      <c r="AB829" s="84"/>
      <c r="AC829" s="84"/>
      <c r="AD829" s="84"/>
      <c r="AE829" s="84"/>
      <c r="AF829" s="84"/>
      <c r="AG829" s="84"/>
      <c r="AH829" s="84"/>
      <c r="AI829" s="84"/>
      <c r="AJ829" s="84"/>
    </row>
    <row r="830" spans="1:36" ht="12.75" customHeight="1" x14ac:dyDescent="0.2">
      <c r="A830" s="84"/>
      <c r="B830" s="84"/>
      <c r="C830" s="84"/>
      <c r="D830" s="84"/>
      <c r="E830" s="84"/>
      <c r="F830" s="84"/>
      <c r="G830" s="84"/>
      <c r="H830" s="84"/>
      <c r="I830" s="84"/>
      <c r="J830" s="84"/>
      <c r="K830" s="84"/>
      <c r="L830" s="84"/>
      <c r="M830" s="84"/>
      <c r="N830" s="84"/>
      <c r="O830" s="163"/>
      <c r="Q830" s="84"/>
      <c r="R830" s="84"/>
      <c r="S830" s="84"/>
      <c r="T830" s="84"/>
      <c r="U830" s="84"/>
      <c r="V830" s="84"/>
      <c r="W830" s="84"/>
      <c r="X830" s="84"/>
      <c r="Y830" s="84"/>
      <c r="Z830" s="84"/>
      <c r="AA830" s="84"/>
      <c r="AB830" s="84"/>
      <c r="AC830" s="84"/>
      <c r="AD830" s="84"/>
      <c r="AE830" s="84"/>
      <c r="AF830" s="84"/>
      <c r="AG830" s="84"/>
      <c r="AH830" s="84"/>
      <c r="AI830" s="84"/>
      <c r="AJ830" s="84"/>
    </row>
    <row r="831" spans="1:36" ht="12.75" customHeight="1" x14ac:dyDescent="0.2">
      <c r="A831" s="84"/>
      <c r="B831" s="84"/>
      <c r="C831" s="84"/>
      <c r="D831" s="84"/>
      <c r="E831" s="84"/>
      <c r="F831" s="84"/>
      <c r="G831" s="84"/>
      <c r="H831" s="84"/>
      <c r="I831" s="84"/>
      <c r="J831" s="84"/>
      <c r="K831" s="84"/>
      <c r="L831" s="84"/>
      <c r="M831" s="84"/>
      <c r="N831" s="84"/>
      <c r="O831" s="163"/>
      <c r="Q831" s="84"/>
      <c r="R831" s="84"/>
      <c r="S831" s="84"/>
      <c r="T831" s="84"/>
      <c r="U831" s="84"/>
      <c r="V831" s="84"/>
      <c r="W831" s="84"/>
      <c r="X831" s="84"/>
      <c r="Y831" s="84"/>
      <c r="Z831" s="84"/>
      <c r="AA831" s="84"/>
      <c r="AB831" s="84"/>
      <c r="AC831" s="84"/>
      <c r="AD831" s="84"/>
      <c r="AE831" s="84"/>
      <c r="AF831" s="84"/>
      <c r="AG831" s="84"/>
      <c r="AH831" s="84"/>
      <c r="AI831" s="84"/>
      <c r="AJ831" s="84"/>
    </row>
    <row r="832" spans="1:36" ht="12.75" customHeight="1" x14ac:dyDescent="0.2">
      <c r="A832" s="84"/>
      <c r="B832" s="84"/>
      <c r="C832" s="84"/>
      <c r="D832" s="84"/>
      <c r="E832" s="84"/>
      <c r="F832" s="84"/>
      <c r="G832" s="84"/>
      <c r="H832" s="84"/>
      <c r="I832" s="84"/>
      <c r="J832" s="84"/>
      <c r="K832" s="84"/>
      <c r="L832" s="84"/>
      <c r="M832" s="84"/>
      <c r="N832" s="84"/>
      <c r="O832" s="163"/>
      <c r="Q832" s="84"/>
      <c r="R832" s="84"/>
      <c r="S832" s="84"/>
      <c r="T832" s="84"/>
      <c r="U832" s="84"/>
      <c r="V832" s="84"/>
      <c r="W832" s="84"/>
      <c r="X832" s="84"/>
      <c r="Y832" s="84"/>
      <c r="Z832" s="84"/>
      <c r="AA832" s="84"/>
      <c r="AB832" s="84"/>
      <c r="AC832" s="84"/>
      <c r="AD832" s="84"/>
      <c r="AE832" s="84"/>
      <c r="AF832" s="84"/>
      <c r="AG832" s="84"/>
      <c r="AH832" s="84"/>
      <c r="AI832" s="84"/>
      <c r="AJ832" s="84"/>
    </row>
    <row r="833" spans="1:36" ht="12.75" customHeight="1" x14ac:dyDescent="0.2">
      <c r="A833" s="84"/>
      <c r="B833" s="84"/>
      <c r="C833" s="84"/>
      <c r="D833" s="84"/>
      <c r="E833" s="84"/>
      <c r="F833" s="84"/>
      <c r="G833" s="84"/>
      <c r="H833" s="84"/>
      <c r="I833" s="84"/>
      <c r="J833" s="84"/>
      <c r="K833" s="84"/>
      <c r="L833" s="84"/>
      <c r="M833" s="84"/>
      <c r="N833" s="84"/>
      <c r="O833" s="163"/>
      <c r="Q833" s="84"/>
      <c r="R833" s="84"/>
      <c r="S833" s="84"/>
      <c r="T833" s="84"/>
      <c r="U833" s="84"/>
      <c r="V833" s="84"/>
      <c r="W833" s="84"/>
      <c r="X833" s="84"/>
      <c r="Y833" s="84"/>
      <c r="Z833" s="84"/>
      <c r="AA833" s="84"/>
      <c r="AB833" s="84"/>
      <c r="AC833" s="84"/>
      <c r="AD833" s="84"/>
      <c r="AE833" s="84"/>
      <c r="AF833" s="84"/>
      <c r="AG833" s="84"/>
      <c r="AH833" s="84"/>
      <c r="AI833" s="84"/>
      <c r="AJ833" s="84"/>
    </row>
    <row r="834" spans="1:36" ht="12.75" customHeight="1" x14ac:dyDescent="0.2">
      <c r="A834" s="84"/>
      <c r="B834" s="84"/>
      <c r="C834" s="84"/>
      <c r="D834" s="84"/>
      <c r="E834" s="84"/>
      <c r="F834" s="84"/>
      <c r="G834" s="84"/>
      <c r="H834" s="84"/>
      <c r="I834" s="84"/>
      <c r="J834" s="84"/>
      <c r="K834" s="84"/>
      <c r="L834" s="84"/>
      <c r="M834" s="84"/>
      <c r="N834" s="84"/>
      <c r="O834" s="163"/>
      <c r="Q834" s="84"/>
      <c r="R834" s="84"/>
      <c r="S834" s="84"/>
      <c r="T834" s="84"/>
      <c r="U834" s="84"/>
      <c r="V834" s="84"/>
      <c r="W834" s="84"/>
      <c r="X834" s="84"/>
      <c r="Y834" s="84"/>
      <c r="Z834" s="84"/>
      <c r="AA834" s="84"/>
      <c r="AB834" s="84"/>
      <c r="AC834" s="84"/>
      <c r="AD834" s="84"/>
      <c r="AE834" s="84"/>
      <c r="AF834" s="84"/>
      <c r="AG834" s="84"/>
      <c r="AH834" s="84"/>
      <c r="AI834" s="84"/>
      <c r="AJ834" s="84"/>
    </row>
    <row r="835" spans="1:36" ht="12.75" customHeight="1" x14ac:dyDescent="0.2">
      <c r="A835" s="84"/>
      <c r="B835" s="84"/>
      <c r="C835" s="84"/>
      <c r="D835" s="84"/>
      <c r="E835" s="84"/>
      <c r="F835" s="84"/>
      <c r="G835" s="84"/>
      <c r="H835" s="84"/>
      <c r="I835" s="84"/>
      <c r="J835" s="84"/>
      <c r="K835" s="84"/>
      <c r="L835" s="84"/>
      <c r="M835" s="84"/>
      <c r="N835" s="84"/>
      <c r="O835" s="163"/>
      <c r="Q835" s="84"/>
      <c r="R835" s="84"/>
      <c r="S835" s="84"/>
      <c r="T835" s="84"/>
      <c r="U835" s="84"/>
      <c r="V835" s="84"/>
      <c r="W835" s="84"/>
      <c r="X835" s="84"/>
      <c r="Y835" s="84"/>
      <c r="Z835" s="84"/>
      <c r="AA835" s="84"/>
      <c r="AB835" s="84"/>
      <c r="AC835" s="84"/>
      <c r="AD835" s="84"/>
      <c r="AE835" s="84"/>
      <c r="AF835" s="84"/>
      <c r="AG835" s="84"/>
      <c r="AH835" s="84"/>
      <c r="AI835" s="84"/>
      <c r="AJ835" s="84"/>
    </row>
    <row r="836" spans="1:36" ht="12.75" customHeight="1" x14ac:dyDescent="0.2">
      <c r="A836" s="84"/>
      <c r="B836" s="84"/>
      <c r="C836" s="84"/>
      <c r="D836" s="84"/>
      <c r="E836" s="84"/>
      <c r="F836" s="84"/>
      <c r="G836" s="84"/>
      <c r="H836" s="84"/>
      <c r="I836" s="84"/>
      <c r="J836" s="84"/>
      <c r="K836" s="84"/>
      <c r="L836" s="84"/>
      <c r="M836" s="84"/>
      <c r="N836" s="84"/>
      <c r="O836" s="163"/>
      <c r="Q836" s="84"/>
      <c r="R836" s="84"/>
      <c r="S836" s="84"/>
      <c r="T836" s="84"/>
      <c r="U836" s="84"/>
      <c r="V836" s="84"/>
      <c r="W836" s="84"/>
      <c r="X836" s="84"/>
      <c r="Y836" s="84"/>
      <c r="Z836" s="84"/>
      <c r="AA836" s="84"/>
      <c r="AB836" s="84"/>
      <c r="AC836" s="84"/>
      <c r="AD836" s="84"/>
      <c r="AE836" s="84"/>
      <c r="AF836" s="84"/>
      <c r="AG836" s="84"/>
      <c r="AH836" s="84"/>
      <c r="AI836" s="84"/>
      <c r="AJ836" s="84"/>
    </row>
    <row r="837" spans="1:36" ht="12.75" customHeight="1" x14ac:dyDescent="0.2">
      <c r="A837" s="84"/>
      <c r="B837" s="84"/>
      <c r="C837" s="84"/>
      <c r="D837" s="84"/>
      <c r="E837" s="84"/>
      <c r="F837" s="84"/>
      <c r="G837" s="84"/>
      <c r="H837" s="84"/>
      <c r="I837" s="84"/>
      <c r="J837" s="84"/>
      <c r="K837" s="84"/>
      <c r="L837" s="84"/>
      <c r="M837" s="84"/>
      <c r="N837" s="84"/>
      <c r="O837" s="163"/>
      <c r="Q837" s="84"/>
      <c r="R837" s="84"/>
      <c r="S837" s="84"/>
      <c r="T837" s="84"/>
      <c r="U837" s="84"/>
      <c r="V837" s="84"/>
      <c r="W837" s="84"/>
      <c r="X837" s="84"/>
      <c r="Y837" s="84"/>
      <c r="Z837" s="84"/>
      <c r="AA837" s="84"/>
      <c r="AB837" s="84"/>
      <c r="AC837" s="84"/>
      <c r="AD837" s="84"/>
      <c r="AE837" s="84"/>
      <c r="AF837" s="84"/>
      <c r="AG837" s="84"/>
      <c r="AH837" s="84"/>
      <c r="AI837" s="84"/>
      <c r="AJ837" s="84"/>
    </row>
    <row r="838" spans="1:36" ht="12.75" customHeight="1" x14ac:dyDescent="0.2">
      <c r="A838" s="84"/>
      <c r="B838" s="84"/>
      <c r="C838" s="84"/>
      <c r="D838" s="84"/>
      <c r="E838" s="84"/>
      <c r="F838" s="84"/>
      <c r="G838" s="84"/>
      <c r="H838" s="84"/>
      <c r="I838" s="84"/>
      <c r="J838" s="84"/>
      <c r="K838" s="84"/>
      <c r="L838" s="84"/>
      <c r="M838" s="84"/>
      <c r="N838" s="84"/>
      <c r="O838" s="163"/>
      <c r="Q838" s="84"/>
      <c r="R838" s="84"/>
      <c r="S838" s="84"/>
      <c r="T838" s="84"/>
      <c r="U838" s="84"/>
      <c r="V838" s="84"/>
      <c r="W838" s="84"/>
      <c r="X838" s="84"/>
      <c r="Y838" s="84"/>
      <c r="Z838" s="84"/>
      <c r="AA838" s="84"/>
      <c r="AB838" s="84"/>
      <c r="AC838" s="84"/>
      <c r="AD838" s="84"/>
      <c r="AE838" s="84"/>
      <c r="AF838" s="84"/>
      <c r="AG838" s="84"/>
      <c r="AH838" s="84"/>
      <c r="AI838" s="84"/>
      <c r="AJ838" s="84"/>
    </row>
    <row r="839" spans="1:36" ht="12.75" customHeight="1" x14ac:dyDescent="0.2">
      <c r="A839" s="84"/>
      <c r="B839" s="84"/>
      <c r="C839" s="84"/>
      <c r="D839" s="84"/>
      <c r="E839" s="84"/>
      <c r="F839" s="84"/>
      <c r="G839" s="84"/>
      <c r="H839" s="84"/>
      <c r="I839" s="84"/>
      <c r="J839" s="84"/>
      <c r="K839" s="84"/>
      <c r="L839" s="84"/>
      <c r="M839" s="84"/>
      <c r="N839" s="84"/>
      <c r="O839" s="163"/>
      <c r="Q839" s="84"/>
      <c r="R839" s="84"/>
      <c r="S839" s="84"/>
      <c r="T839" s="84"/>
      <c r="U839" s="84"/>
      <c r="V839" s="84"/>
      <c r="W839" s="84"/>
      <c r="X839" s="84"/>
      <c r="Y839" s="84"/>
      <c r="Z839" s="84"/>
      <c r="AA839" s="84"/>
      <c r="AB839" s="84"/>
      <c r="AC839" s="84"/>
      <c r="AD839" s="84"/>
      <c r="AE839" s="84"/>
      <c r="AF839" s="84"/>
      <c r="AG839" s="84"/>
      <c r="AH839" s="84"/>
      <c r="AI839" s="84"/>
      <c r="AJ839" s="84"/>
    </row>
    <row r="840" spans="1:36" ht="12.75" customHeight="1" x14ac:dyDescent="0.2">
      <c r="A840" s="84"/>
      <c r="B840" s="84"/>
      <c r="C840" s="84"/>
      <c r="D840" s="84"/>
      <c r="E840" s="84"/>
      <c r="F840" s="84"/>
      <c r="G840" s="84"/>
      <c r="H840" s="84"/>
      <c r="I840" s="84"/>
      <c r="J840" s="84"/>
      <c r="K840" s="84"/>
      <c r="L840" s="84"/>
      <c r="M840" s="84"/>
      <c r="N840" s="84"/>
      <c r="O840" s="163"/>
      <c r="Q840" s="84"/>
      <c r="R840" s="84"/>
      <c r="S840" s="84"/>
      <c r="T840" s="84"/>
      <c r="U840" s="84"/>
      <c r="V840" s="84"/>
      <c r="W840" s="84"/>
      <c r="X840" s="84"/>
      <c r="Y840" s="84"/>
      <c r="Z840" s="84"/>
      <c r="AA840" s="84"/>
      <c r="AB840" s="84"/>
      <c r="AC840" s="84"/>
      <c r="AD840" s="84"/>
      <c r="AE840" s="84"/>
      <c r="AF840" s="84"/>
      <c r="AG840" s="84"/>
      <c r="AH840" s="84"/>
      <c r="AI840" s="84"/>
      <c r="AJ840" s="84"/>
    </row>
    <row r="841" spans="1:36" ht="12.75" customHeight="1" x14ac:dyDescent="0.2">
      <c r="A841" s="84"/>
      <c r="B841" s="84"/>
      <c r="C841" s="84"/>
      <c r="D841" s="84"/>
      <c r="E841" s="84"/>
      <c r="F841" s="84"/>
      <c r="G841" s="84"/>
      <c r="H841" s="84"/>
      <c r="I841" s="84"/>
      <c r="J841" s="84"/>
      <c r="K841" s="84"/>
      <c r="L841" s="84"/>
      <c r="M841" s="84"/>
      <c r="N841" s="84"/>
      <c r="O841" s="163"/>
      <c r="Q841" s="84"/>
      <c r="R841" s="84"/>
      <c r="S841" s="84"/>
      <c r="T841" s="84"/>
      <c r="U841" s="84"/>
      <c r="V841" s="84"/>
      <c r="W841" s="84"/>
      <c r="X841" s="84"/>
      <c r="Y841" s="84"/>
      <c r="Z841" s="84"/>
      <c r="AA841" s="84"/>
      <c r="AB841" s="84"/>
      <c r="AC841" s="84"/>
      <c r="AD841" s="84"/>
      <c r="AE841" s="84"/>
      <c r="AF841" s="84"/>
      <c r="AG841" s="84"/>
      <c r="AH841" s="84"/>
      <c r="AI841" s="84"/>
      <c r="AJ841" s="84"/>
    </row>
    <row r="842" spans="1:36" ht="12.75" customHeight="1" x14ac:dyDescent="0.2">
      <c r="A842" s="84"/>
      <c r="B842" s="84"/>
      <c r="C842" s="84"/>
      <c r="D842" s="84"/>
      <c r="E842" s="84"/>
      <c r="F842" s="84"/>
      <c r="G842" s="84"/>
      <c r="H842" s="84"/>
      <c r="I842" s="84"/>
      <c r="J842" s="84"/>
      <c r="K842" s="84"/>
      <c r="L842" s="84"/>
      <c r="M842" s="84"/>
      <c r="N842" s="84"/>
      <c r="O842" s="163"/>
      <c r="Q842" s="84"/>
      <c r="R842" s="84"/>
      <c r="S842" s="84"/>
      <c r="T842" s="84"/>
      <c r="U842" s="84"/>
      <c r="V842" s="84"/>
      <c r="W842" s="84"/>
      <c r="X842" s="84"/>
      <c r="Y842" s="84"/>
      <c r="Z842" s="84"/>
      <c r="AA842" s="84"/>
      <c r="AB842" s="84"/>
      <c r="AC842" s="84"/>
      <c r="AD842" s="84"/>
      <c r="AE842" s="84"/>
      <c r="AF842" s="84"/>
      <c r="AG842" s="84"/>
      <c r="AH842" s="84"/>
      <c r="AI842" s="84"/>
      <c r="AJ842" s="84"/>
    </row>
    <row r="843" spans="1:36" ht="12.75" customHeight="1" x14ac:dyDescent="0.2">
      <c r="A843" s="84"/>
      <c r="B843" s="84"/>
      <c r="C843" s="84"/>
      <c r="D843" s="84"/>
      <c r="E843" s="84"/>
      <c r="F843" s="84"/>
      <c r="G843" s="84"/>
      <c r="H843" s="84"/>
      <c r="I843" s="84"/>
      <c r="J843" s="84"/>
      <c r="K843" s="84"/>
      <c r="L843" s="84"/>
      <c r="M843" s="84"/>
      <c r="N843" s="84"/>
      <c r="O843" s="163"/>
      <c r="Q843" s="84"/>
      <c r="R843" s="84"/>
      <c r="S843" s="84"/>
      <c r="T843" s="84"/>
      <c r="U843" s="84"/>
      <c r="V843" s="84"/>
      <c r="W843" s="84"/>
      <c r="X843" s="84"/>
      <c r="Y843" s="84"/>
      <c r="Z843" s="84"/>
      <c r="AA843" s="84"/>
      <c r="AB843" s="84"/>
      <c r="AC843" s="84"/>
      <c r="AD843" s="84"/>
      <c r="AE843" s="84"/>
      <c r="AF843" s="84"/>
      <c r="AG843" s="84"/>
      <c r="AH843" s="84"/>
      <c r="AI843" s="84"/>
      <c r="AJ843" s="84"/>
    </row>
    <row r="844" spans="1:36" ht="12.75" customHeight="1" x14ac:dyDescent="0.2">
      <c r="A844" s="84"/>
      <c r="B844" s="84"/>
      <c r="C844" s="84"/>
      <c r="D844" s="84"/>
      <c r="E844" s="84"/>
      <c r="F844" s="84"/>
      <c r="G844" s="84"/>
      <c r="H844" s="84"/>
      <c r="I844" s="84"/>
      <c r="J844" s="84"/>
      <c r="K844" s="84"/>
      <c r="L844" s="84"/>
      <c r="M844" s="84"/>
      <c r="N844" s="84"/>
      <c r="O844" s="163"/>
      <c r="Q844" s="84"/>
      <c r="R844" s="84"/>
      <c r="S844" s="84"/>
      <c r="T844" s="84"/>
      <c r="U844" s="84"/>
      <c r="V844" s="84"/>
      <c r="W844" s="84"/>
      <c r="X844" s="84"/>
      <c r="Y844" s="84"/>
      <c r="Z844" s="84"/>
      <c r="AA844" s="84"/>
      <c r="AB844" s="84"/>
      <c r="AC844" s="84"/>
      <c r="AD844" s="84"/>
      <c r="AE844" s="84"/>
      <c r="AF844" s="84"/>
      <c r="AG844" s="84"/>
      <c r="AH844" s="84"/>
      <c r="AI844" s="84"/>
      <c r="AJ844" s="84"/>
    </row>
    <row r="845" spans="1:36" ht="12.75" customHeight="1" x14ac:dyDescent="0.2">
      <c r="A845" s="84"/>
      <c r="B845" s="84"/>
      <c r="C845" s="84"/>
      <c r="D845" s="84"/>
      <c r="E845" s="84"/>
      <c r="F845" s="84"/>
      <c r="G845" s="84"/>
      <c r="H845" s="84"/>
      <c r="I845" s="84"/>
      <c r="J845" s="84"/>
      <c r="K845" s="84"/>
      <c r="L845" s="84"/>
      <c r="M845" s="84"/>
      <c r="N845" s="84"/>
      <c r="O845" s="163"/>
      <c r="Q845" s="84"/>
      <c r="R845" s="84"/>
      <c r="S845" s="84"/>
      <c r="T845" s="84"/>
      <c r="U845" s="84"/>
      <c r="V845" s="84"/>
      <c r="W845" s="84"/>
      <c r="X845" s="84"/>
      <c r="Y845" s="84"/>
      <c r="Z845" s="84"/>
      <c r="AA845" s="84"/>
      <c r="AB845" s="84"/>
      <c r="AC845" s="84"/>
      <c r="AD845" s="84"/>
      <c r="AE845" s="84"/>
      <c r="AF845" s="84"/>
      <c r="AG845" s="84"/>
      <c r="AH845" s="84"/>
      <c r="AI845" s="84"/>
      <c r="AJ845" s="84"/>
    </row>
    <row r="846" spans="1:36" ht="12.75" customHeight="1" x14ac:dyDescent="0.2">
      <c r="A846" s="84"/>
      <c r="B846" s="84"/>
      <c r="C846" s="84"/>
      <c r="D846" s="84"/>
      <c r="E846" s="84"/>
      <c r="F846" s="84"/>
      <c r="G846" s="84"/>
      <c r="H846" s="84"/>
      <c r="I846" s="84"/>
      <c r="J846" s="84"/>
      <c r="K846" s="84"/>
      <c r="L846" s="84"/>
      <c r="M846" s="84"/>
      <c r="N846" s="84"/>
      <c r="O846" s="163"/>
      <c r="Q846" s="84"/>
      <c r="R846" s="84"/>
      <c r="S846" s="84"/>
      <c r="T846" s="84"/>
      <c r="U846" s="84"/>
      <c r="V846" s="84"/>
      <c r="W846" s="84"/>
      <c r="X846" s="84"/>
      <c r="Y846" s="84"/>
      <c r="Z846" s="84"/>
      <c r="AA846" s="84"/>
      <c r="AB846" s="84"/>
      <c r="AC846" s="84"/>
      <c r="AD846" s="84"/>
      <c r="AE846" s="84"/>
      <c r="AF846" s="84"/>
      <c r="AG846" s="84"/>
      <c r="AH846" s="84"/>
      <c r="AI846" s="84"/>
      <c r="AJ846" s="84"/>
    </row>
    <row r="847" spans="1:36" ht="12.75" customHeight="1" x14ac:dyDescent="0.2">
      <c r="A847" s="84"/>
      <c r="B847" s="84"/>
      <c r="C847" s="84"/>
      <c r="D847" s="84"/>
      <c r="E847" s="84"/>
      <c r="F847" s="84"/>
      <c r="G847" s="84"/>
      <c r="H847" s="84"/>
      <c r="I847" s="84"/>
      <c r="J847" s="84"/>
      <c r="K847" s="84"/>
      <c r="L847" s="84"/>
      <c r="M847" s="84"/>
      <c r="N847" s="84"/>
      <c r="O847" s="163"/>
      <c r="Q847" s="84"/>
      <c r="R847" s="84"/>
      <c r="S847" s="84"/>
      <c r="T847" s="84"/>
      <c r="U847" s="84"/>
      <c r="V847" s="84"/>
      <c r="W847" s="84"/>
      <c r="X847" s="84"/>
      <c r="Y847" s="84"/>
      <c r="Z847" s="84"/>
      <c r="AA847" s="84"/>
      <c r="AB847" s="84"/>
      <c r="AC847" s="84"/>
      <c r="AD847" s="84"/>
      <c r="AE847" s="84"/>
      <c r="AF847" s="84"/>
      <c r="AG847" s="84"/>
      <c r="AH847" s="84"/>
      <c r="AI847" s="84"/>
      <c r="AJ847" s="84"/>
    </row>
    <row r="848" spans="1:36" ht="12.75" customHeight="1" x14ac:dyDescent="0.2">
      <c r="A848" s="84"/>
      <c r="B848" s="84"/>
      <c r="C848" s="84"/>
      <c r="D848" s="84"/>
      <c r="E848" s="84"/>
      <c r="F848" s="84"/>
      <c r="G848" s="84"/>
      <c r="H848" s="84"/>
      <c r="I848" s="84"/>
      <c r="J848" s="84"/>
      <c r="K848" s="84"/>
      <c r="L848" s="84"/>
      <c r="M848" s="84"/>
      <c r="N848" s="84"/>
      <c r="O848" s="163"/>
      <c r="Q848" s="84"/>
      <c r="R848" s="84"/>
      <c r="S848" s="84"/>
      <c r="T848" s="84"/>
      <c r="U848" s="84"/>
      <c r="V848" s="84"/>
      <c r="W848" s="84"/>
      <c r="X848" s="84"/>
      <c r="Y848" s="84"/>
      <c r="Z848" s="84"/>
      <c r="AA848" s="84"/>
      <c r="AB848" s="84"/>
      <c r="AC848" s="84"/>
      <c r="AD848" s="84"/>
      <c r="AE848" s="84"/>
      <c r="AF848" s="84"/>
      <c r="AG848" s="84"/>
      <c r="AH848" s="84"/>
      <c r="AI848" s="84"/>
      <c r="AJ848" s="84"/>
    </row>
    <row r="849" spans="1:36" ht="12.75" customHeight="1" x14ac:dyDescent="0.2">
      <c r="A849" s="84"/>
      <c r="B849" s="84"/>
      <c r="C849" s="84"/>
      <c r="D849" s="84"/>
      <c r="E849" s="84"/>
      <c r="F849" s="84"/>
      <c r="G849" s="84"/>
      <c r="H849" s="84"/>
      <c r="I849" s="84"/>
      <c r="J849" s="84"/>
      <c r="K849" s="84"/>
      <c r="L849" s="84"/>
      <c r="M849" s="84"/>
      <c r="N849" s="84"/>
      <c r="O849" s="163"/>
      <c r="Q849" s="84"/>
      <c r="R849" s="84"/>
      <c r="S849" s="84"/>
      <c r="T849" s="84"/>
      <c r="U849" s="84"/>
      <c r="V849" s="84"/>
      <c r="W849" s="84"/>
      <c r="X849" s="84"/>
      <c r="Y849" s="84"/>
      <c r="Z849" s="84"/>
      <c r="AA849" s="84"/>
      <c r="AB849" s="84"/>
      <c r="AC849" s="84"/>
      <c r="AD849" s="84"/>
      <c r="AE849" s="84"/>
      <c r="AF849" s="84"/>
      <c r="AG849" s="84"/>
      <c r="AH849" s="84"/>
      <c r="AI849" s="84"/>
      <c r="AJ849" s="84"/>
    </row>
    <row r="850" spans="1:36" ht="12.75" customHeight="1" x14ac:dyDescent="0.2">
      <c r="A850" s="84"/>
      <c r="B850" s="84"/>
      <c r="C850" s="84"/>
      <c r="D850" s="84"/>
      <c r="E850" s="84"/>
      <c r="F850" s="84"/>
      <c r="G850" s="84"/>
      <c r="H850" s="84"/>
      <c r="I850" s="84"/>
      <c r="J850" s="84"/>
      <c r="K850" s="84"/>
      <c r="L850" s="84"/>
      <c r="M850" s="84"/>
      <c r="N850" s="84"/>
      <c r="O850" s="163"/>
      <c r="Q850" s="84"/>
      <c r="R850" s="84"/>
      <c r="S850" s="84"/>
      <c r="T850" s="84"/>
      <c r="U850" s="84"/>
      <c r="V850" s="84"/>
      <c r="W850" s="84"/>
      <c r="X850" s="84"/>
      <c r="Y850" s="84"/>
      <c r="Z850" s="84"/>
      <c r="AA850" s="84"/>
      <c r="AB850" s="84"/>
      <c r="AC850" s="84"/>
      <c r="AD850" s="84"/>
      <c r="AE850" s="84"/>
      <c r="AF850" s="84"/>
      <c r="AG850" s="84"/>
      <c r="AH850" s="84"/>
      <c r="AI850" s="84"/>
      <c r="AJ850" s="84"/>
    </row>
    <row r="851" spans="1:36" ht="12.75" customHeight="1" x14ac:dyDescent="0.2">
      <c r="A851" s="84"/>
      <c r="B851" s="84"/>
      <c r="C851" s="84"/>
      <c r="D851" s="84"/>
      <c r="E851" s="84"/>
      <c r="F851" s="84"/>
      <c r="G851" s="84"/>
      <c r="H851" s="84"/>
      <c r="I851" s="84"/>
      <c r="J851" s="84"/>
      <c r="K851" s="84"/>
      <c r="L851" s="84"/>
      <c r="M851" s="84"/>
      <c r="N851" s="84"/>
      <c r="O851" s="163"/>
      <c r="Q851" s="84"/>
      <c r="R851" s="84"/>
      <c r="S851" s="84"/>
      <c r="T851" s="84"/>
      <c r="U851" s="84"/>
      <c r="V851" s="84"/>
      <c r="W851" s="84"/>
      <c r="X851" s="84"/>
      <c r="Y851" s="84"/>
      <c r="Z851" s="84"/>
      <c r="AA851" s="84"/>
      <c r="AB851" s="84"/>
      <c r="AC851" s="84"/>
      <c r="AD851" s="84"/>
      <c r="AE851" s="84"/>
      <c r="AF851" s="84"/>
      <c r="AG851" s="84"/>
      <c r="AH851" s="84"/>
      <c r="AI851" s="84"/>
      <c r="AJ851" s="84"/>
    </row>
    <row r="852" spans="1:36" ht="12.75" customHeight="1" x14ac:dyDescent="0.2">
      <c r="A852" s="84"/>
      <c r="B852" s="84"/>
      <c r="C852" s="84"/>
      <c r="D852" s="84"/>
      <c r="E852" s="84"/>
      <c r="F852" s="84"/>
      <c r="G852" s="84"/>
      <c r="H852" s="84"/>
      <c r="I852" s="84"/>
      <c r="J852" s="84"/>
      <c r="K852" s="84"/>
      <c r="L852" s="84"/>
      <c r="M852" s="84"/>
      <c r="N852" s="84"/>
      <c r="O852" s="163"/>
      <c r="Q852" s="84"/>
      <c r="R852" s="84"/>
      <c r="S852" s="84"/>
      <c r="T852" s="84"/>
      <c r="U852" s="84"/>
      <c r="V852" s="84"/>
      <c r="W852" s="84"/>
      <c r="X852" s="84"/>
      <c r="Y852" s="84"/>
      <c r="Z852" s="84"/>
      <c r="AA852" s="84"/>
      <c r="AB852" s="84"/>
      <c r="AC852" s="84"/>
      <c r="AD852" s="84"/>
      <c r="AE852" s="84"/>
      <c r="AF852" s="84"/>
      <c r="AG852" s="84"/>
      <c r="AH852" s="84"/>
      <c r="AI852" s="84"/>
      <c r="AJ852" s="84"/>
    </row>
    <row r="853" spans="1:36" ht="12.75" customHeight="1" x14ac:dyDescent="0.2">
      <c r="A853" s="84"/>
      <c r="B853" s="84"/>
      <c r="C853" s="84"/>
      <c r="D853" s="84"/>
      <c r="E853" s="84"/>
      <c r="F853" s="84"/>
      <c r="G853" s="84"/>
      <c r="H853" s="84"/>
      <c r="I853" s="84"/>
      <c r="J853" s="84"/>
      <c r="K853" s="84"/>
      <c r="L853" s="84"/>
      <c r="M853" s="84"/>
      <c r="N853" s="84"/>
      <c r="O853" s="163"/>
      <c r="Q853" s="84"/>
      <c r="R853" s="84"/>
      <c r="S853" s="84"/>
      <c r="T853" s="84"/>
      <c r="U853" s="84"/>
      <c r="V853" s="84"/>
      <c r="W853" s="84"/>
      <c r="X853" s="84"/>
      <c r="Y853" s="84"/>
      <c r="Z853" s="84"/>
      <c r="AA853" s="84"/>
      <c r="AB853" s="84"/>
      <c r="AC853" s="84"/>
      <c r="AD853" s="84"/>
      <c r="AE853" s="84"/>
      <c r="AF853" s="84"/>
      <c r="AG853" s="84"/>
      <c r="AH853" s="84"/>
      <c r="AI853" s="84"/>
      <c r="AJ853" s="84"/>
    </row>
    <row r="854" spans="1:36" ht="12.75" customHeight="1" x14ac:dyDescent="0.2">
      <c r="A854" s="84"/>
      <c r="B854" s="84"/>
      <c r="C854" s="84"/>
      <c r="D854" s="84"/>
      <c r="E854" s="84"/>
      <c r="F854" s="84"/>
      <c r="G854" s="84"/>
      <c r="H854" s="84"/>
      <c r="I854" s="84"/>
      <c r="J854" s="84"/>
      <c r="K854" s="84"/>
      <c r="L854" s="84"/>
      <c r="M854" s="84"/>
      <c r="N854" s="84"/>
      <c r="O854" s="163"/>
      <c r="Q854" s="84"/>
      <c r="R854" s="84"/>
      <c r="S854" s="84"/>
      <c r="T854" s="84"/>
      <c r="U854" s="84"/>
      <c r="V854" s="84"/>
      <c r="W854" s="84"/>
      <c r="X854" s="84"/>
      <c r="Y854" s="84"/>
      <c r="Z854" s="84"/>
      <c r="AA854" s="84"/>
      <c r="AB854" s="84"/>
      <c r="AC854" s="84"/>
      <c r="AD854" s="84"/>
      <c r="AE854" s="84"/>
      <c r="AF854" s="84"/>
      <c r="AG854" s="84"/>
      <c r="AH854" s="84"/>
      <c r="AI854" s="84"/>
      <c r="AJ854" s="84"/>
    </row>
    <row r="855" spans="1:36" ht="12.75" customHeight="1" x14ac:dyDescent="0.2">
      <c r="A855" s="84"/>
      <c r="B855" s="84"/>
      <c r="C855" s="84"/>
      <c r="D855" s="84"/>
      <c r="E855" s="84"/>
      <c r="F855" s="84"/>
      <c r="G855" s="84"/>
      <c r="H855" s="84"/>
      <c r="I855" s="84"/>
      <c r="J855" s="84"/>
      <c r="K855" s="84"/>
      <c r="L855" s="84"/>
      <c r="M855" s="84"/>
      <c r="N855" s="84"/>
      <c r="O855" s="163"/>
      <c r="Q855" s="84"/>
      <c r="R855" s="84"/>
      <c r="S855" s="84"/>
      <c r="T855" s="84"/>
      <c r="U855" s="84"/>
      <c r="V855" s="84"/>
      <c r="W855" s="84"/>
      <c r="X855" s="84"/>
      <c r="Y855" s="84"/>
      <c r="Z855" s="84"/>
      <c r="AA855" s="84"/>
      <c r="AB855" s="84"/>
      <c r="AC855" s="84"/>
      <c r="AD855" s="84"/>
      <c r="AE855" s="84"/>
      <c r="AF855" s="84"/>
      <c r="AG855" s="84"/>
      <c r="AH855" s="84"/>
      <c r="AI855" s="84"/>
      <c r="AJ855" s="84"/>
    </row>
    <row r="856" spans="1:36" ht="12.75" customHeight="1" x14ac:dyDescent="0.2">
      <c r="A856" s="84"/>
      <c r="B856" s="84"/>
      <c r="C856" s="84"/>
      <c r="D856" s="84"/>
      <c r="E856" s="84"/>
      <c r="F856" s="84"/>
      <c r="G856" s="84"/>
      <c r="H856" s="84"/>
      <c r="I856" s="84"/>
      <c r="J856" s="84"/>
      <c r="K856" s="84"/>
      <c r="L856" s="84"/>
      <c r="M856" s="84"/>
      <c r="N856" s="84"/>
      <c r="O856" s="163"/>
      <c r="Q856" s="84"/>
      <c r="R856" s="84"/>
      <c r="S856" s="84"/>
      <c r="T856" s="84"/>
      <c r="U856" s="84"/>
      <c r="V856" s="84"/>
      <c r="W856" s="84"/>
      <c r="X856" s="84"/>
      <c r="Y856" s="84"/>
      <c r="Z856" s="84"/>
      <c r="AA856" s="84"/>
      <c r="AB856" s="84"/>
      <c r="AC856" s="84"/>
      <c r="AD856" s="84"/>
      <c r="AE856" s="84"/>
      <c r="AF856" s="84"/>
      <c r="AG856" s="84"/>
      <c r="AH856" s="84"/>
      <c r="AI856" s="84"/>
      <c r="AJ856" s="84"/>
    </row>
    <row r="857" spans="1:36" ht="12.75" customHeight="1" x14ac:dyDescent="0.2">
      <c r="A857" s="84"/>
      <c r="B857" s="84"/>
      <c r="C857" s="84"/>
      <c r="D857" s="84"/>
      <c r="E857" s="84"/>
      <c r="F857" s="84"/>
      <c r="G857" s="84"/>
      <c r="H857" s="84"/>
      <c r="I857" s="84"/>
      <c r="J857" s="84"/>
      <c r="K857" s="84"/>
      <c r="L857" s="84"/>
      <c r="M857" s="84"/>
      <c r="N857" s="84"/>
      <c r="O857" s="163"/>
      <c r="Q857" s="84"/>
      <c r="R857" s="84"/>
      <c r="S857" s="84"/>
      <c r="T857" s="84"/>
      <c r="U857" s="84"/>
      <c r="V857" s="84"/>
      <c r="W857" s="84"/>
      <c r="X857" s="84"/>
      <c r="Y857" s="84"/>
      <c r="Z857" s="84"/>
      <c r="AA857" s="84"/>
      <c r="AB857" s="84"/>
      <c r="AC857" s="84"/>
      <c r="AD857" s="84"/>
      <c r="AE857" s="84"/>
      <c r="AF857" s="84"/>
      <c r="AG857" s="84"/>
      <c r="AH857" s="84"/>
      <c r="AI857" s="84"/>
      <c r="AJ857" s="84"/>
    </row>
    <row r="858" spans="1:36" ht="12.75" customHeight="1" x14ac:dyDescent="0.2">
      <c r="A858" s="84"/>
      <c r="B858" s="84"/>
      <c r="C858" s="84"/>
      <c r="D858" s="84"/>
      <c r="E858" s="84"/>
      <c r="F858" s="84"/>
      <c r="G858" s="84"/>
      <c r="H858" s="84"/>
      <c r="I858" s="84"/>
      <c r="J858" s="84"/>
      <c r="K858" s="84"/>
      <c r="L858" s="84"/>
      <c r="M858" s="84"/>
      <c r="N858" s="84"/>
      <c r="O858" s="163"/>
      <c r="Q858" s="84"/>
      <c r="R858" s="84"/>
      <c r="S858" s="84"/>
      <c r="T858" s="84"/>
      <c r="U858" s="84"/>
      <c r="V858" s="84"/>
      <c r="W858" s="84"/>
      <c r="X858" s="84"/>
      <c r="Y858" s="84"/>
      <c r="Z858" s="84"/>
      <c r="AA858" s="84"/>
      <c r="AB858" s="84"/>
      <c r="AC858" s="84"/>
      <c r="AD858" s="84"/>
      <c r="AE858" s="84"/>
      <c r="AF858" s="84"/>
      <c r="AG858" s="84"/>
      <c r="AH858" s="84"/>
      <c r="AI858" s="84"/>
      <c r="AJ858" s="84"/>
    </row>
    <row r="859" spans="1:36" ht="12.75" customHeight="1" x14ac:dyDescent="0.2">
      <c r="A859" s="84"/>
      <c r="B859" s="84"/>
      <c r="C859" s="84"/>
      <c r="D859" s="84"/>
      <c r="E859" s="84"/>
      <c r="F859" s="84"/>
      <c r="G859" s="84"/>
      <c r="H859" s="84"/>
      <c r="I859" s="84"/>
      <c r="J859" s="84"/>
      <c r="K859" s="84"/>
      <c r="L859" s="84"/>
      <c r="M859" s="84"/>
      <c r="N859" s="84"/>
      <c r="O859" s="163"/>
      <c r="Q859" s="84"/>
      <c r="R859" s="84"/>
      <c r="S859" s="84"/>
      <c r="T859" s="84"/>
      <c r="U859" s="84"/>
      <c r="V859" s="84"/>
      <c r="W859" s="84"/>
      <c r="X859" s="84"/>
      <c r="Y859" s="84"/>
      <c r="Z859" s="84"/>
      <c r="AA859" s="84"/>
      <c r="AB859" s="84"/>
      <c r="AC859" s="84"/>
      <c r="AD859" s="84"/>
      <c r="AE859" s="84"/>
      <c r="AF859" s="84"/>
      <c r="AG859" s="84"/>
      <c r="AH859" s="84"/>
      <c r="AI859" s="84"/>
      <c r="AJ859" s="84"/>
    </row>
    <row r="860" spans="1:36" ht="12.75" customHeight="1" x14ac:dyDescent="0.2">
      <c r="A860" s="84"/>
      <c r="B860" s="84"/>
      <c r="C860" s="84"/>
      <c r="D860" s="84"/>
      <c r="E860" s="84"/>
      <c r="F860" s="84"/>
      <c r="G860" s="84"/>
      <c r="H860" s="84"/>
      <c r="I860" s="84"/>
      <c r="J860" s="84"/>
      <c r="K860" s="84"/>
      <c r="L860" s="84"/>
      <c r="M860" s="84"/>
      <c r="N860" s="84"/>
      <c r="O860" s="163"/>
      <c r="Q860" s="84"/>
      <c r="R860" s="84"/>
      <c r="S860" s="84"/>
      <c r="T860" s="84"/>
      <c r="U860" s="84"/>
      <c r="V860" s="84"/>
      <c r="W860" s="84"/>
      <c r="X860" s="84"/>
      <c r="Y860" s="84"/>
      <c r="Z860" s="84"/>
      <c r="AA860" s="84"/>
      <c r="AB860" s="84"/>
      <c r="AC860" s="84"/>
      <c r="AD860" s="84"/>
      <c r="AE860" s="84"/>
      <c r="AF860" s="84"/>
      <c r="AG860" s="84"/>
      <c r="AH860" s="84"/>
      <c r="AI860" s="84"/>
      <c r="AJ860" s="84"/>
    </row>
    <row r="861" spans="1:36" ht="12.75" customHeight="1" x14ac:dyDescent="0.2">
      <c r="A861" s="84"/>
      <c r="B861" s="84"/>
      <c r="C861" s="84"/>
      <c r="D861" s="84"/>
      <c r="E861" s="84"/>
      <c r="F861" s="84"/>
      <c r="G861" s="84"/>
      <c r="H861" s="84"/>
      <c r="I861" s="84"/>
      <c r="J861" s="84"/>
      <c r="K861" s="84"/>
      <c r="L861" s="84"/>
      <c r="M861" s="84"/>
      <c r="N861" s="84"/>
      <c r="O861" s="163"/>
      <c r="Q861" s="84"/>
      <c r="R861" s="84"/>
      <c r="S861" s="84"/>
      <c r="T861" s="84"/>
      <c r="U861" s="84"/>
      <c r="V861" s="84"/>
      <c r="W861" s="84"/>
      <c r="X861" s="84"/>
      <c r="Y861" s="84"/>
      <c r="Z861" s="84"/>
      <c r="AA861" s="84"/>
      <c r="AB861" s="84"/>
      <c r="AC861" s="84"/>
      <c r="AD861" s="84"/>
      <c r="AE861" s="84"/>
      <c r="AF861" s="84"/>
      <c r="AG861" s="84"/>
      <c r="AH861" s="84"/>
      <c r="AI861" s="84"/>
      <c r="AJ861" s="84"/>
    </row>
    <row r="862" spans="1:36" ht="12.75" customHeight="1" x14ac:dyDescent="0.2">
      <c r="A862" s="84"/>
      <c r="B862" s="84"/>
      <c r="C862" s="84"/>
      <c r="D862" s="84"/>
      <c r="E862" s="84"/>
      <c r="F862" s="84"/>
      <c r="G862" s="84"/>
      <c r="H862" s="84"/>
      <c r="I862" s="84"/>
      <c r="J862" s="84"/>
      <c r="K862" s="84"/>
      <c r="L862" s="84"/>
      <c r="M862" s="84"/>
      <c r="N862" s="84"/>
      <c r="O862" s="163"/>
      <c r="Q862" s="84"/>
      <c r="R862" s="84"/>
      <c r="S862" s="84"/>
      <c r="T862" s="84"/>
      <c r="U862" s="84"/>
      <c r="V862" s="84"/>
      <c r="W862" s="84"/>
      <c r="X862" s="84"/>
      <c r="Y862" s="84"/>
      <c r="Z862" s="84"/>
      <c r="AA862" s="84"/>
      <c r="AB862" s="84"/>
      <c r="AC862" s="84"/>
      <c r="AD862" s="84"/>
      <c r="AE862" s="84"/>
      <c r="AF862" s="84"/>
      <c r="AG862" s="84"/>
      <c r="AH862" s="84"/>
      <c r="AI862" s="84"/>
      <c r="AJ862" s="84"/>
    </row>
    <row r="863" spans="1:36" ht="12.75" customHeight="1" x14ac:dyDescent="0.2">
      <c r="A863" s="84"/>
      <c r="B863" s="84"/>
      <c r="C863" s="84"/>
      <c r="D863" s="84"/>
      <c r="E863" s="84"/>
      <c r="F863" s="84"/>
      <c r="G863" s="84"/>
      <c r="H863" s="84"/>
      <c r="I863" s="84"/>
      <c r="J863" s="84"/>
      <c r="K863" s="84"/>
      <c r="L863" s="84"/>
      <c r="M863" s="84"/>
      <c r="N863" s="84"/>
      <c r="O863" s="163"/>
      <c r="Q863" s="84"/>
      <c r="R863" s="84"/>
      <c r="S863" s="84"/>
      <c r="T863" s="84"/>
      <c r="U863" s="84"/>
      <c r="V863" s="84"/>
      <c r="W863" s="84"/>
      <c r="X863" s="84"/>
      <c r="Y863" s="84"/>
      <c r="Z863" s="84"/>
      <c r="AA863" s="84"/>
      <c r="AB863" s="84"/>
      <c r="AC863" s="84"/>
      <c r="AD863" s="84"/>
      <c r="AE863" s="84"/>
      <c r="AF863" s="84"/>
      <c r="AG863" s="84"/>
      <c r="AH863" s="84"/>
      <c r="AI863" s="84"/>
      <c r="AJ863" s="84"/>
    </row>
    <row r="864" spans="1:36" ht="12.75" customHeight="1" x14ac:dyDescent="0.2">
      <c r="A864" s="84"/>
      <c r="B864" s="84"/>
      <c r="C864" s="84"/>
      <c r="D864" s="84"/>
      <c r="E864" s="84"/>
      <c r="F864" s="84"/>
      <c r="G864" s="84"/>
      <c r="H864" s="84"/>
      <c r="I864" s="84"/>
      <c r="J864" s="84"/>
      <c r="K864" s="84"/>
      <c r="L864" s="84"/>
      <c r="M864" s="84"/>
      <c r="N864" s="84"/>
      <c r="O864" s="163"/>
      <c r="Q864" s="84"/>
      <c r="R864" s="84"/>
      <c r="S864" s="84"/>
      <c r="T864" s="84"/>
      <c r="U864" s="84"/>
      <c r="V864" s="84"/>
      <c r="W864" s="84"/>
      <c r="X864" s="84"/>
      <c r="Y864" s="84"/>
      <c r="Z864" s="84"/>
      <c r="AA864" s="84"/>
      <c r="AB864" s="84"/>
      <c r="AC864" s="84"/>
      <c r="AD864" s="84"/>
      <c r="AE864" s="84"/>
      <c r="AF864" s="84"/>
      <c r="AG864" s="84"/>
      <c r="AH864" s="84"/>
      <c r="AI864" s="84"/>
      <c r="AJ864" s="84"/>
    </row>
    <row r="865" spans="1:36" ht="12.75" customHeight="1" x14ac:dyDescent="0.2">
      <c r="A865" s="84"/>
      <c r="B865" s="84"/>
      <c r="C865" s="84"/>
      <c r="D865" s="84"/>
      <c r="E865" s="84"/>
      <c r="F865" s="84"/>
      <c r="G865" s="84"/>
      <c r="H865" s="84"/>
      <c r="I865" s="84"/>
      <c r="J865" s="84"/>
      <c r="K865" s="84"/>
      <c r="L865" s="84"/>
      <c r="M865" s="84"/>
      <c r="N865" s="84"/>
      <c r="O865" s="163"/>
      <c r="Q865" s="84"/>
      <c r="R865" s="84"/>
      <c r="S865" s="84"/>
      <c r="T865" s="84"/>
      <c r="U865" s="84"/>
      <c r="V865" s="84"/>
      <c r="W865" s="84"/>
      <c r="X865" s="84"/>
      <c r="Y865" s="84"/>
      <c r="Z865" s="84"/>
      <c r="AA865" s="84"/>
      <c r="AB865" s="84"/>
      <c r="AC865" s="84"/>
      <c r="AD865" s="84"/>
      <c r="AE865" s="84"/>
      <c r="AF865" s="84"/>
      <c r="AG865" s="84"/>
      <c r="AH865" s="84"/>
      <c r="AI865" s="84"/>
      <c r="AJ865" s="84"/>
    </row>
    <row r="866" spans="1:36" ht="12.75" customHeight="1" x14ac:dyDescent="0.2">
      <c r="A866" s="84"/>
      <c r="B866" s="84"/>
      <c r="C866" s="84"/>
      <c r="D866" s="84"/>
      <c r="E866" s="84"/>
      <c r="F866" s="84"/>
      <c r="G866" s="84"/>
      <c r="H866" s="84"/>
      <c r="I866" s="84"/>
      <c r="J866" s="84"/>
      <c r="K866" s="84"/>
      <c r="L866" s="84"/>
      <c r="M866" s="84"/>
      <c r="N866" s="84"/>
      <c r="O866" s="163"/>
      <c r="Q866" s="84"/>
      <c r="R866" s="84"/>
      <c r="S866" s="84"/>
      <c r="T866" s="84"/>
      <c r="U866" s="84"/>
      <c r="V866" s="84"/>
      <c r="W866" s="84"/>
      <c r="X866" s="84"/>
      <c r="Y866" s="84"/>
      <c r="Z866" s="84"/>
      <c r="AA866" s="84"/>
      <c r="AB866" s="84"/>
      <c r="AC866" s="84"/>
      <c r="AD866" s="84"/>
      <c r="AE866" s="84"/>
      <c r="AF866" s="84"/>
      <c r="AG866" s="84"/>
      <c r="AH866" s="84"/>
      <c r="AI866" s="84"/>
      <c r="AJ866" s="84"/>
    </row>
    <row r="867" spans="1:36" ht="12.75" customHeight="1" x14ac:dyDescent="0.2">
      <c r="A867" s="84"/>
      <c r="B867" s="84"/>
      <c r="C867" s="84"/>
      <c r="D867" s="84"/>
      <c r="E867" s="84"/>
      <c r="F867" s="84"/>
      <c r="G867" s="84"/>
      <c r="H867" s="84"/>
      <c r="I867" s="84"/>
      <c r="J867" s="84"/>
      <c r="K867" s="84"/>
      <c r="L867" s="84"/>
      <c r="M867" s="84"/>
      <c r="N867" s="84"/>
      <c r="O867" s="163"/>
      <c r="Q867" s="84"/>
      <c r="R867" s="84"/>
      <c r="S867" s="84"/>
      <c r="T867" s="84"/>
      <c r="U867" s="84"/>
      <c r="V867" s="84"/>
      <c r="W867" s="84"/>
      <c r="X867" s="84"/>
      <c r="Y867" s="84"/>
      <c r="Z867" s="84"/>
      <c r="AA867" s="84"/>
      <c r="AB867" s="84"/>
      <c r="AC867" s="84"/>
      <c r="AD867" s="84"/>
      <c r="AE867" s="84"/>
      <c r="AF867" s="84"/>
      <c r="AG867" s="84"/>
      <c r="AH867" s="84"/>
      <c r="AI867" s="84"/>
      <c r="AJ867" s="84"/>
    </row>
    <row r="868" spans="1:36" ht="12.75" customHeight="1" x14ac:dyDescent="0.2">
      <c r="A868" s="84"/>
      <c r="B868" s="84"/>
      <c r="C868" s="84"/>
      <c r="D868" s="84"/>
      <c r="E868" s="84"/>
      <c r="F868" s="84"/>
      <c r="G868" s="84"/>
      <c r="H868" s="84"/>
      <c r="I868" s="84"/>
      <c r="J868" s="84"/>
      <c r="K868" s="84"/>
      <c r="L868" s="84"/>
      <c r="M868" s="84"/>
      <c r="N868" s="84"/>
      <c r="O868" s="163"/>
      <c r="Q868" s="84"/>
      <c r="R868" s="84"/>
      <c r="S868" s="84"/>
      <c r="T868" s="84"/>
      <c r="U868" s="84"/>
      <c r="V868" s="84"/>
      <c r="W868" s="84"/>
      <c r="X868" s="84"/>
      <c r="Y868" s="84"/>
      <c r="Z868" s="84"/>
      <c r="AA868" s="84"/>
      <c r="AB868" s="84"/>
      <c r="AC868" s="84"/>
      <c r="AD868" s="84"/>
      <c r="AE868" s="84"/>
      <c r="AF868" s="84"/>
      <c r="AG868" s="84"/>
      <c r="AH868" s="84"/>
      <c r="AI868" s="84"/>
      <c r="AJ868" s="84"/>
    </row>
    <row r="869" spans="1:36" ht="12.75" customHeight="1" x14ac:dyDescent="0.2">
      <c r="A869" s="84"/>
      <c r="B869" s="84"/>
      <c r="C869" s="84"/>
      <c r="D869" s="84"/>
      <c r="E869" s="84"/>
      <c r="F869" s="84"/>
      <c r="G869" s="84"/>
      <c r="H869" s="84"/>
      <c r="I869" s="84"/>
      <c r="J869" s="84"/>
      <c r="K869" s="84"/>
      <c r="L869" s="84"/>
      <c r="M869" s="84"/>
      <c r="N869" s="84"/>
      <c r="O869" s="163"/>
      <c r="Q869" s="84"/>
      <c r="R869" s="84"/>
      <c r="S869" s="84"/>
      <c r="T869" s="84"/>
      <c r="U869" s="84"/>
      <c r="V869" s="84"/>
      <c r="W869" s="84"/>
      <c r="X869" s="84"/>
      <c r="Y869" s="84"/>
      <c r="Z869" s="84"/>
      <c r="AA869" s="84"/>
      <c r="AB869" s="84"/>
      <c r="AC869" s="84"/>
      <c r="AD869" s="84"/>
      <c r="AE869" s="84"/>
      <c r="AF869" s="84"/>
      <c r="AG869" s="84"/>
      <c r="AH869" s="84"/>
      <c r="AI869" s="84"/>
      <c r="AJ869" s="84"/>
    </row>
    <row r="870" spans="1:36" ht="12.75" customHeight="1" x14ac:dyDescent="0.2">
      <c r="A870" s="84"/>
      <c r="B870" s="84"/>
      <c r="C870" s="84"/>
      <c r="D870" s="84"/>
      <c r="E870" s="84"/>
      <c r="F870" s="84"/>
      <c r="G870" s="84"/>
      <c r="H870" s="84"/>
      <c r="I870" s="84"/>
      <c r="J870" s="84"/>
      <c r="K870" s="84"/>
      <c r="L870" s="84"/>
      <c r="M870" s="84"/>
      <c r="N870" s="84"/>
      <c r="O870" s="163"/>
      <c r="Q870" s="84"/>
      <c r="R870" s="84"/>
      <c r="S870" s="84"/>
      <c r="T870" s="84"/>
      <c r="U870" s="84"/>
      <c r="V870" s="84"/>
      <c r="W870" s="84"/>
      <c r="X870" s="84"/>
      <c r="Y870" s="84"/>
      <c r="Z870" s="84"/>
      <c r="AA870" s="84"/>
      <c r="AB870" s="84"/>
      <c r="AC870" s="84"/>
      <c r="AD870" s="84"/>
      <c r="AE870" s="84"/>
      <c r="AF870" s="84"/>
      <c r="AG870" s="84"/>
      <c r="AH870" s="84"/>
      <c r="AI870" s="84"/>
      <c r="AJ870" s="84"/>
    </row>
    <row r="871" spans="1:36" ht="12.75" customHeight="1" x14ac:dyDescent="0.2">
      <c r="A871" s="84"/>
      <c r="B871" s="84"/>
      <c r="C871" s="84"/>
      <c r="D871" s="84"/>
      <c r="E871" s="84"/>
      <c r="F871" s="84"/>
      <c r="G871" s="84"/>
      <c r="H871" s="84"/>
      <c r="I871" s="84"/>
      <c r="J871" s="84"/>
      <c r="K871" s="84"/>
      <c r="L871" s="84"/>
      <c r="M871" s="84"/>
      <c r="N871" s="84"/>
      <c r="O871" s="163"/>
      <c r="Q871" s="84"/>
      <c r="R871" s="84"/>
      <c r="S871" s="84"/>
      <c r="T871" s="84"/>
      <c r="U871" s="84"/>
      <c r="V871" s="84"/>
      <c r="W871" s="84"/>
      <c r="X871" s="84"/>
      <c r="Y871" s="84"/>
      <c r="Z871" s="84"/>
      <c r="AA871" s="84"/>
      <c r="AB871" s="84"/>
      <c r="AC871" s="84"/>
      <c r="AD871" s="84"/>
      <c r="AE871" s="84"/>
      <c r="AF871" s="84"/>
      <c r="AG871" s="84"/>
      <c r="AH871" s="84"/>
      <c r="AI871" s="84"/>
      <c r="AJ871" s="84"/>
    </row>
    <row r="872" spans="1:36" ht="12.75" customHeight="1" x14ac:dyDescent="0.2">
      <c r="A872" s="84"/>
      <c r="B872" s="84"/>
      <c r="C872" s="84"/>
      <c r="D872" s="84"/>
      <c r="E872" s="84"/>
      <c r="F872" s="84"/>
      <c r="G872" s="84"/>
      <c r="H872" s="84"/>
      <c r="I872" s="84"/>
      <c r="J872" s="84"/>
      <c r="K872" s="84"/>
      <c r="L872" s="84"/>
      <c r="M872" s="84"/>
      <c r="N872" s="84"/>
      <c r="O872" s="163"/>
      <c r="Q872" s="84"/>
      <c r="R872" s="84"/>
      <c r="S872" s="84"/>
      <c r="T872" s="84"/>
      <c r="U872" s="84"/>
      <c r="V872" s="84"/>
      <c r="W872" s="84"/>
      <c r="X872" s="84"/>
      <c r="Y872" s="84"/>
      <c r="Z872" s="84"/>
      <c r="AA872" s="84"/>
      <c r="AB872" s="84"/>
      <c r="AC872" s="84"/>
      <c r="AD872" s="84"/>
      <c r="AE872" s="84"/>
      <c r="AF872" s="84"/>
      <c r="AG872" s="84"/>
      <c r="AH872" s="84"/>
      <c r="AI872" s="84"/>
      <c r="AJ872" s="84"/>
    </row>
    <row r="873" spans="1:36" ht="12.75" customHeight="1" x14ac:dyDescent="0.2">
      <c r="A873" s="84"/>
      <c r="B873" s="84"/>
      <c r="C873" s="84"/>
      <c r="D873" s="84"/>
      <c r="E873" s="84"/>
      <c r="F873" s="84"/>
      <c r="G873" s="84"/>
      <c r="H873" s="84"/>
      <c r="I873" s="84"/>
      <c r="J873" s="84"/>
      <c r="K873" s="84"/>
      <c r="L873" s="84"/>
      <c r="M873" s="84"/>
      <c r="N873" s="84"/>
      <c r="O873" s="163"/>
      <c r="Q873" s="84"/>
      <c r="R873" s="84"/>
      <c r="S873" s="84"/>
      <c r="T873" s="84"/>
      <c r="U873" s="84"/>
      <c r="V873" s="84"/>
      <c r="W873" s="84"/>
      <c r="X873" s="84"/>
      <c r="Y873" s="84"/>
      <c r="Z873" s="84"/>
      <c r="AA873" s="84"/>
      <c r="AB873" s="84"/>
      <c r="AC873" s="84"/>
      <c r="AD873" s="84"/>
      <c r="AE873" s="84"/>
      <c r="AF873" s="84"/>
      <c r="AG873" s="84"/>
      <c r="AH873" s="84"/>
      <c r="AI873" s="84"/>
      <c r="AJ873" s="84"/>
    </row>
    <row r="874" spans="1:36" ht="12.75" customHeight="1" x14ac:dyDescent="0.2">
      <c r="A874" s="84"/>
      <c r="B874" s="84"/>
      <c r="C874" s="84"/>
      <c r="D874" s="84"/>
      <c r="E874" s="84"/>
      <c r="F874" s="84"/>
      <c r="G874" s="84"/>
      <c r="H874" s="84"/>
      <c r="I874" s="84"/>
      <c r="J874" s="84"/>
      <c r="K874" s="84"/>
      <c r="L874" s="84"/>
      <c r="M874" s="84"/>
      <c r="N874" s="84"/>
      <c r="O874" s="163"/>
      <c r="Q874" s="84"/>
      <c r="R874" s="84"/>
      <c r="S874" s="84"/>
      <c r="T874" s="84"/>
      <c r="U874" s="84"/>
      <c r="V874" s="84"/>
      <c r="W874" s="84"/>
      <c r="X874" s="84"/>
      <c r="Y874" s="84"/>
      <c r="Z874" s="84"/>
      <c r="AA874" s="84"/>
      <c r="AB874" s="84"/>
      <c r="AC874" s="84"/>
      <c r="AD874" s="84"/>
      <c r="AE874" s="84"/>
      <c r="AF874" s="84"/>
      <c r="AG874" s="84"/>
      <c r="AH874" s="84"/>
      <c r="AI874" s="84"/>
      <c r="AJ874" s="84"/>
    </row>
    <row r="875" spans="1:36" ht="12.75" customHeight="1" x14ac:dyDescent="0.2">
      <c r="A875" s="84"/>
      <c r="B875" s="84"/>
      <c r="C875" s="84"/>
      <c r="D875" s="84"/>
      <c r="E875" s="84"/>
      <c r="F875" s="84"/>
      <c r="G875" s="84"/>
      <c r="H875" s="84"/>
      <c r="I875" s="84"/>
      <c r="J875" s="84"/>
      <c r="K875" s="84"/>
      <c r="L875" s="84"/>
      <c r="M875" s="84"/>
      <c r="N875" s="84"/>
      <c r="O875" s="163"/>
      <c r="Q875" s="84"/>
      <c r="R875" s="84"/>
      <c r="S875" s="84"/>
      <c r="T875" s="84"/>
      <c r="U875" s="84"/>
      <c r="V875" s="84"/>
      <c r="W875" s="84"/>
      <c r="X875" s="84"/>
      <c r="Y875" s="84"/>
      <c r="Z875" s="84"/>
      <c r="AA875" s="84"/>
      <c r="AB875" s="84"/>
      <c r="AC875" s="84"/>
      <c r="AD875" s="84"/>
      <c r="AE875" s="84"/>
      <c r="AF875" s="84"/>
      <c r="AG875" s="84"/>
      <c r="AH875" s="84"/>
      <c r="AI875" s="84"/>
      <c r="AJ875" s="84"/>
    </row>
    <row r="876" spans="1:36" ht="12.75" customHeight="1" x14ac:dyDescent="0.2">
      <c r="A876" s="84"/>
      <c r="B876" s="84"/>
      <c r="C876" s="84"/>
      <c r="D876" s="84"/>
      <c r="E876" s="84"/>
      <c r="F876" s="84"/>
      <c r="G876" s="84"/>
      <c r="H876" s="84"/>
      <c r="I876" s="84"/>
      <c r="J876" s="84"/>
      <c r="K876" s="84"/>
      <c r="L876" s="84"/>
      <c r="M876" s="84"/>
      <c r="N876" s="84"/>
      <c r="O876" s="163"/>
      <c r="Q876" s="84"/>
      <c r="R876" s="84"/>
      <c r="S876" s="84"/>
      <c r="T876" s="84"/>
      <c r="U876" s="84"/>
      <c r="V876" s="84"/>
      <c r="W876" s="84"/>
      <c r="X876" s="84"/>
      <c r="Y876" s="84"/>
      <c r="Z876" s="84"/>
      <c r="AA876" s="84"/>
      <c r="AB876" s="84"/>
      <c r="AC876" s="84"/>
      <c r="AD876" s="84"/>
      <c r="AE876" s="84"/>
      <c r="AF876" s="84"/>
      <c r="AG876" s="84"/>
      <c r="AH876" s="84"/>
      <c r="AI876" s="84"/>
      <c r="AJ876" s="84"/>
    </row>
    <row r="877" spans="1:36" ht="12.75" customHeight="1" x14ac:dyDescent="0.2">
      <c r="A877" s="84"/>
      <c r="B877" s="84"/>
      <c r="C877" s="84"/>
      <c r="D877" s="84"/>
      <c r="E877" s="84"/>
      <c r="F877" s="84"/>
      <c r="G877" s="84"/>
      <c r="H877" s="84"/>
      <c r="I877" s="84"/>
      <c r="J877" s="84"/>
      <c r="K877" s="84"/>
      <c r="L877" s="84"/>
      <c r="M877" s="84"/>
      <c r="N877" s="84"/>
      <c r="O877" s="163"/>
      <c r="Q877" s="84"/>
      <c r="R877" s="84"/>
      <c r="S877" s="84"/>
      <c r="T877" s="84"/>
      <c r="U877" s="84"/>
      <c r="V877" s="84"/>
      <c r="W877" s="84"/>
      <c r="X877" s="84"/>
      <c r="Y877" s="84"/>
      <c r="Z877" s="84"/>
      <c r="AA877" s="84"/>
      <c r="AB877" s="84"/>
      <c r="AC877" s="84"/>
      <c r="AD877" s="84"/>
      <c r="AE877" s="84"/>
      <c r="AF877" s="84"/>
      <c r="AG877" s="84"/>
      <c r="AH877" s="84"/>
      <c r="AI877" s="84"/>
      <c r="AJ877" s="84"/>
    </row>
    <row r="878" spans="1:36" ht="12.75" customHeight="1" x14ac:dyDescent="0.2">
      <c r="A878" s="84"/>
      <c r="B878" s="84"/>
      <c r="C878" s="84"/>
      <c r="D878" s="84"/>
      <c r="E878" s="84"/>
      <c r="F878" s="84"/>
      <c r="G878" s="84"/>
      <c r="H878" s="84"/>
      <c r="I878" s="84"/>
      <c r="J878" s="84"/>
      <c r="K878" s="84"/>
      <c r="L878" s="84"/>
      <c r="M878" s="84"/>
      <c r="N878" s="84"/>
      <c r="O878" s="163"/>
      <c r="Q878" s="84"/>
      <c r="R878" s="84"/>
      <c r="S878" s="84"/>
      <c r="T878" s="84"/>
      <c r="U878" s="84"/>
      <c r="V878" s="84"/>
      <c r="W878" s="84"/>
      <c r="X878" s="84"/>
      <c r="Y878" s="84"/>
      <c r="Z878" s="84"/>
      <c r="AA878" s="84"/>
      <c r="AB878" s="84"/>
      <c r="AC878" s="84"/>
      <c r="AD878" s="84"/>
      <c r="AE878" s="84"/>
      <c r="AF878" s="84"/>
      <c r="AG878" s="84"/>
      <c r="AH878" s="84"/>
      <c r="AI878" s="84"/>
      <c r="AJ878" s="84"/>
    </row>
    <row r="879" spans="1:36" ht="12.75" customHeight="1" x14ac:dyDescent="0.2">
      <c r="A879" s="84"/>
      <c r="B879" s="84"/>
      <c r="C879" s="84"/>
      <c r="D879" s="84"/>
      <c r="E879" s="84"/>
      <c r="F879" s="84"/>
      <c r="G879" s="84"/>
      <c r="H879" s="84"/>
      <c r="I879" s="84"/>
      <c r="J879" s="84"/>
      <c r="K879" s="84"/>
      <c r="L879" s="84"/>
      <c r="M879" s="84"/>
      <c r="N879" s="84"/>
      <c r="O879" s="163"/>
      <c r="Q879" s="84"/>
      <c r="R879" s="84"/>
      <c r="S879" s="84"/>
      <c r="T879" s="84"/>
      <c r="U879" s="84"/>
      <c r="V879" s="84"/>
      <c r="W879" s="84"/>
      <c r="X879" s="84"/>
      <c r="Y879" s="84"/>
      <c r="Z879" s="84"/>
      <c r="AA879" s="84"/>
      <c r="AB879" s="84"/>
      <c r="AC879" s="84"/>
      <c r="AD879" s="84"/>
      <c r="AE879" s="84"/>
      <c r="AF879" s="84"/>
      <c r="AG879" s="84"/>
      <c r="AH879" s="84"/>
      <c r="AI879" s="84"/>
      <c r="AJ879" s="84"/>
    </row>
    <row r="880" spans="1:36" ht="12.75" customHeight="1" x14ac:dyDescent="0.2">
      <c r="A880" s="84"/>
      <c r="B880" s="84"/>
      <c r="C880" s="84"/>
      <c r="D880" s="84"/>
      <c r="E880" s="84"/>
      <c r="F880" s="84"/>
      <c r="G880" s="84"/>
      <c r="H880" s="84"/>
      <c r="I880" s="84"/>
      <c r="J880" s="84"/>
      <c r="K880" s="84"/>
      <c r="L880" s="84"/>
      <c r="M880" s="84"/>
      <c r="N880" s="84"/>
      <c r="O880" s="163"/>
      <c r="Q880" s="84"/>
      <c r="R880" s="84"/>
      <c r="S880" s="84"/>
      <c r="T880" s="84"/>
      <c r="U880" s="84"/>
      <c r="V880" s="84"/>
      <c r="W880" s="84"/>
      <c r="X880" s="84"/>
      <c r="Y880" s="84"/>
      <c r="Z880" s="84"/>
      <c r="AA880" s="84"/>
      <c r="AB880" s="84"/>
      <c r="AC880" s="84"/>
      <c r="AD880" s="84"/>
      <c r="AE880" s="84"/>
      <c r="AF880" s="84"/>
      <c r="AG880" s="84"/>
      <c r="AH880" s="84"/>
      <c r="AI880" s="84"/>
      <c r="AJ880" s="84"/>
    </row>
    <row r="881" spans="1:36" ht="12.75" customHeight="1" x14ac:dyDescent="0.2">
      <c r="A881" s="84"/>
      <c r="B881" s="84"/>
      <c r="C881" s="84"/>
      <c r="D881" s="84"/>
      <c r="E881" s="84"/>
      <c r="F881" s="84"/>
      <c r="G881" s="84"/>
      <c r="H881" s="84"/>
      <c r="I881" s="84"/>
      <c r="J881" s="84"/>
      <c r="K881" s="84"/>
      <c r="L881" s="84"/>
      <c r="M881" s="84"/>
      <c r="N881" s="84"/>
      <c r="O881" s="163"/>
      <c r="Q881" s="84"/>
      <c r="R881" s="84"/>
      <c r="S881" s="84"/>
      <c r="T881" s="84"/>
      <c r="U881" s="84"/>
      <c r="V881" s="84"/>
      <c r="W881" s="84"/>
      <c r="X881" s="84"/>
      <c r="Y881" s="84"/>
      <c r="Z881" s="84"/>
      <c r="AA881" s="84"/>
      <c r="AB881" s="84"/>
      <c r="AC881" s="84"/>
      <c r="AD881" s="84"/>
      <c r="AE881" s="84"/>
      <c r="AF881" s="84"/>
      <c r="AG881" s="84"/>
      <c r="AH881" s="84"/>
      <c r="AI881" s="84"/>
      <c r="AJ881" s="84"/>
    </row>
    <row r="882" spans="1:36" ht="12.75" customHeight="1" x14ac:dyDescent="0.2">
      <c r="A882" s="84"/>
      <c r="B882" s="84"/>
      <c r="C882" s="84"/>
      <c r="D882" s="84"/>
      <c r="E882" s="84"/>
      <c r="F882" s="84"/>
      <c r="G882" s="84"/>
      <c r="H882" s="84"/>
      <c r="I882" s="84"/>
      <c r="J882" s="84"/>
      <c r="K882" s="84"/>
      <c r="L882" s="84"/>
      <c r="M882" s="84"/>
      <c r="N882" s="84"/>
      <c r="O882" s="163"/>
      <c r="Q882" s="84"/>
      <c r="R882" s="84"/>
      <c r="S882" s="84"/>
      <c r="T882" s="84"/>
      <c r="U882" s="84"/>
      <c r="V882" s="84"/>
      <c r="W882" s="84"/>
      <c r="X882" s="84"/>
      <c r="Y882" s="84"/>
      <c r="Z882" s="84"/>
      <c r="AA882" s="84"/>
      <c r="AB882" s="84"/>
      <c r="AC882" s="84"/>
      <c r="AD882" s="84"/>
      <c r="AE882" s="84"/>
      <c r="AF882" s="84"/>
      <c r="AG882" s="84"/>
      <c r="AH882" s="84"/>
      <c r="AI882" s="84"/>
      <c r="AJ882" s="84"/>
    </row>
    <row r="883" spans="1:36" ht="12.75" customHeight="1" x14ac:dyDescent="0.2">
      <c r="A883" s="84"/>
      <c r="B883" s="84"/>
      <c r="C883" s="84"/>
      <c r="D883" s="84"/>
      <c r="E883" s="84"/>
      <c r="F883" s="84"/>
      <c r="G883" s="84"/>
      <c r="H883" s="84"/>
      <c r="I883" s="84"/>
      <c r="J883" s="84"/>
      <c r="K883" s="84"/>
      <c r="L883" s="84"/>
      <c r="M883" s="84"/>
      <c r="N883" s="84"/>
      <c r="O883" s="163"/>
      <c r="Q883" s="84"/>
      <c r="R883" s="84"/>
      <c r="S883" s="84"/>
      <c r="T883" s="84"/>
      <c r="U883" s="84"/>
      <c r="V883" s="84"/>
      <c r="W883" s="84"/>
      <c r="X883" s="84"/>
      <c r="Y883" s="84"/>
      <c r="Z883" s="84"/>
      <c r="AA883" s="84"/>
      <c r="AB883" s="84"/>
      <c r="AC883" s="84"/>
      <c r="AD883" s="84"/>
      <c r="AE883" s="84"/>
      <c r="AF883" s="84"/>
      <c r="AG883" s="84"/>
      <c r="AH883" s="84"/>
      <c r="AI883" s="84"/>
      <c r="AJ883" s="84"/>
    </row>
    <row r="884" spans="1:36" ht="12.75" customHeight="1" x14ac:dyDescent="0.2">
      <c r="A884" s="84"/>
      <c r="B884" s="84"/>
      <c r="C884" s="84"/>
      <c r="D884" s="84"/>
      <c r="E884" s="84"/>
      <c r="F884" s="84"/>
      <c r="G884" s="84"/>
      <c r="H884" s="84"/>
      <c r="I884" s="84"/>
      <c r="J884" s="84"/>
      <c r="K884" s="84"/>
      <c r="L884" s="84"/>
      <c r="M884" s="84"/>
      <c r="N884" s="84"/>
      <c r="O884" s="163"/>
      <c r="Q884" s="84"/>
      <c r="R884" s="84"/>
      <c r="S884" s="84"/>
      <c r="T884" s="84"/>
      <c r="U884" s="84"/>
      <c r="V884" s="84"/>
      <c r="W884" s="84"/>
      <c r="X884" s="84"/>
      <c r="Y884" s="84"/>
      <c r="Z884" s="84"/>
      <c r="AA884" s="84"/>
      <c r="AB884" s="84"/>
      <c r="AC884" s="84"/>
      <c r="AD884" s="84"/>
      <c r="AE884" s="84"/>
      <c r="AF884" s="84"/>
      <c r="AG884" s="84"/>
      <c r="AH884" s="84"/>
      <c r="AI884" s="84"/>
      <c r="AJ884" s="84"/>
    </row>
    <row r="885" spans="1:36" ht="12.75" customHeight="1" x14ac:dyDescent="0.2">
      <c r="A885" s="84"/>
      <c r="B885" s="84"/>
      <c r="C885" s="84"/>
      <c r="D885" s="84"/>
      <c r="E885" s="84"/>
      <c r="F885" s="84"/>
      <c r="G885" s="84"/>
      <c r="H885" s="84"/>
      <c r="I885" s="84"/>
      <c r="J885" s="84"/>
      <c r="K885" s="84"/>
      <c r="L885" s="84"/>
      <c r="M885" s="84"/>
      <c r="N885" s="84"/>
      <c r="O885" s="163"/>
      <c r="Q885" s="84"/>
      <c r="R885" s="84"/>
      <c r="S885" s="84"/>
      <c r="T885" s="84"/>
      <c r="U885" s="84"/>
      <c r="V885" s="84"/>
      <c r="W885" s="84"/>
      <c r="X885" s="84"/>
      <c r="Y885" s="84"/>
      <c r="Z885" s="84"/>
      <c r="AA885" s="84"/>
      <c r="AB885" s="84"/>
      <c r="AC885" s="84"/>
      <c r="AD885" s="84"/>
      <c r="AE885" s="84"/>
      <c r="AF885" s="84"/>
      <c r="AG885" s="84"/>
      <c r="AH885" s="84"/>
      <c r="AI885" s="84"/>
      <c r="AJ885" s="84"/>
    </row>
    <row r="886" spans="1:36" ht="12.75" customHeight="1" x14ac:dyDescent="0.2">
      <c r="A886" s="84"/>
      <c r="B886" s="84"/>
      <c r="C886" s="84"/>
      <c r="D886" s="84"/>
      <c r="E886" s="84"/>
      <c r="F886" s="84"/>
      <c r="G886" s="84"/>
      <c r="H886" s="84"/>
      <c r="I886" s="84"/>
      <c r="J886" s="84"/>
      <c r="K886" s="84"/>
      <c r="L886" s="84"/>
      <c r="M886" s="84"/>
      <c r="N886" s="84"/>
      <c r="O886" s="163"/>
      <c r="Q886" s="84"/>
      <c r="R886" s="84"/>
      <c r="S886" s="84"/>
      <c r="T886" s="84"/>
      <c r="U886" s="84"/>
      <c r="V886" s="84"/>
      <c r="W886" s="84"/>
      <c r="X886" s="84"/>
      <c r="Y886" s="84"/>
      <c r="Z886" s="84"/>
      <c r="AA886" s="84"/>
      <c r="AB886" s="84"/>
      <c r="AC886" s="84"/>
      <c r="AD886" s="84"/>
      <c r="AE886" s="84"/>
      <c r="AF886" s="84"/>
      <c r="AG886" s="84"/>
      <c r="AH886" s="84"/>
      <c r="AI886" s="84"/>
      <c r="AJ886" s="84"/>
    </row>
    <row r="887" spans="1:36" ht="12.75" customHeight="1" x14ac:dyDescent="0.2">
      <c r="A887" s="84"/>
      <c r="B887" s="84"/>
      <c r="C887" s="84"/>
      <c r="D887" s="84"/>
      <c r="E887" s="84"/>
      <c r="F887" s="84"/>
      <c r="G887" s="84"/>
      <c r="H887" s="84"/>
      <c r="I887" s="84"/>
      <c r="J887" s="84"/>
      <c r="K887" s="84"/>
      <c r="L887" s="84"/>
      <c r="M887" s="84"/>
      <c r="N887" s="84"/>
      <c r="O887" s="163"/>
      <c r="Q887" s="84"/>
      <c r="R887" s="84"/>
      <c r="S887" s="84"/>
      <c r="T887" s="84"/>
      <c r="U887" s="84"/>
      <c r="V887" s="84"/>
      <c r="W887" s="84"/>
      <c r="X887" s="84"/>
      <c r="Y887" s="84"/>
      <c r="Z887" s="84"/>
      <c r="AA887" s="84"/>
      <c r="AB887" s="84"/>
      <c r="AC887" s="84"/>
      <c r="AD887" s="84"/>
      <c r="AE887" s="84"/>
      <c r="AF887" s="84"/>
      <c r="AG887" s="84"/>
      <c r="AH887" s="84"/>
      <c r="AI887" s="84"/>
      <c r="AJ887" s="84"/>
    </row>
    <row r="888" spans="1:36" ht="12.75" customHeight="1" x14ac:dyDescent="0.2">
      <c r="A888" s="84"/>
      <c r="B888" s="84"/>
      <c r="C888" s="84"/>
      <c r="D888" s="84"/>
      <c r="E888" s="84"/>
      <c r="F888" s="84"/>
      <c r="G888" s="84"/>
      <c r="H888" s="84"/>
      <c r="I888" s="84"/>
      <c r="J888" s="84"/>
      <c r="K888" s="84"/>
      <c r="L888" s="84"/>
      <c r="M888" s="84"/>
      <c r="N888" s="84"/>
      <c r="O888" s="163"/>
      <c r="Q888" s="84"/>
      <c r="R888" s="84"/>
      <c r="S888" s="84"/>
      <c r="T888" s="84"/>
      <c r="U888" s="84"/>
      <c r="V888" s="84"/>
      <c r="W888" s="84"/>
      <c r="X888" s="84"/>
      <c r="Y888" s="84"/>
      <c r="Z888" s="84"/>
      <c r="AA888" s="84"/>
      <c r="AB888" s="84"/>
      <c r="AC888" s="84"/>
      <c r="AD888" s="84"/>
      <c r="AE888" s="84"/>
      <c r="AF888" s="84"/>
      <c r="AG888" s="84"/>
      <c r="AH888" s="84"/>
      <c r="AI888" s="84"/>
      <c r="AJ888" s="84"/>
    </row>
    <row r="889" spans="1:36" ht="12.75" customHeight="1" x14ac:dyDescent="0.2">
      <c r="A889" s="84"/>
      <c r="B889" s="84"/>
      <c r="C889" s="84"/>
      <c r="D889" s="84"/>
      <c r="E889" s="84"/>
      <c r="F889" s="84"/>
      <c r="G889" s="84"/>
      <c r="H889" s="84"/>
      <c r="I889" s="84"/>
      <c r="J889" s="84"/>
      <c r="K889" s="84"/>
      <c r="L889" s="84"/>
      <c r="M889" s="84"/>
      <c r="N889" s="84"/>
      <c r="O889" s="163"/>
      <c r="Q889" s="84"/>
      <c r="R889" s="84"/>
      <c r="S889" s="84"/>
      <c r="T889" s="84"/>
      <c r="U889" s="84"/>
      <c r="V889" s="84"/>
      <c r="W889" s="84"/>
      <c r="X889" s="84"/>
      <c r="Y889" s="84"/>
      <c r="Z889" s="84"/>
      <c r="AA889" s="84"/>
      <c r="AB889" s="84"/>
      <c r="AC889" s="84"/>
      <c r="AD889" s="84"/>
      <c r="AE889" s="84"/>
      <c r="AF889" s="84"/>
      <c r="AG889" s="84"/>
      <c r="AH889" s="84"/>
      <c r="AI889" s="84"/>
      <c r="AJ889" s="84"/>
    </row>
    <row r="890" spans="1:36" ht="12.75" customHeight="1" x14ac:dyDescent="0.2">
      <c r="A890" s="84"/>
      <c r="B890" s="84"/>
      <c r="C890" s="84"/>
      <c r="D890" s="84"/>
      <c r="E890" s="84"/>
      <c r="F890" s="84"/>
      <c r="G890" s="84"/>
      <c r="H890" s="84"/>
      <c r="I890" s="84"/>
      <c r="J890" s="84"/>
      <c r="K890" s="84"/>
      <c r="L890" s="84"/>
      <c r="M890" s="84"/>
      <c r="N890" s="84"/>
      <c r="O890" s="163"/>
      <c r="Q890" s="84"/>
      <c r="R890" s="84"/>
      <c r="S890" s="84"/>
      <c r="T890" s="84"/>
      <c r="U890" s="84"/>
      <c r="V890" s="84"/>
      <c r="W890" s="84"/>
      <c r="X890" s="84"/>
      <c r="Y890" s="84"/>
      <c r="Z890" s="84"/>
      <c r="AA890" s="84"/>
      <c r="AB890" s="84"/>
      <c r="AC890" s="84"/>
      <c r="AD890" s="84"/>
      <c r="AE890" s="84"/>
      <c r="AF890" s="84"/>
      <c r="AG890" s="84"/>
      <c r="AH890" s="84"/>
      <c r="AI890" s="84"/>
      <c r="AJ890" s="84"/>
    </row>
    <row r="891" spans="1:36" ht="12.75" customHeight="1" x14ac:dyDescent="0.2">
      <c r="A891" s="84"/>
      <c r="B891" s="84"/>
      <c r="C891" s="84"/>
      <c r="D891" s="84"/>
      <c r="E891" s="84"/>
      <c r="F891" s="84"/>
      <c r="G891" s="84"/>
      <c r="H891" s="84"/>
      <c r="I891" s="84"/>
      <c r="J891" s="84"/>
      <c r="K891" s="84"/>
      <c r="L891" s="84"/>
      <c r="M891" s="84"/>
      <c r="N891" s="84"/>
      <c r="O891" s="163"/>
      <c r="Q891" s="84"/>
      <c r="R891" s="84"/>
      <c r="S891" s="84"/>
      <c r="T891" s="84"/>
      <c r="U891" s="84"/>
      <c r="V891" s="84"/>
      <c r="W891" s="84"/>
      <c r="X891" s="84"/>
      <c r="Y891" s="84"/>
      <c r="Z891" s="84"/>
      <c r="AA891" s="84"/>
      <c r="AB891" s="84"/>
      <c r="AC891" s="84"/>
      <c r="AD891" s="84"/>
      <c r="AE891" s="84"/>
      <c r="AF891" s="84"/>
      <c r="AG891" s="84"/>
      <c r="AH891" s="84"/>
      <c r="AI891" s="84"/>
      <c r="AJ891" s="84"/>
    </row>
    <row r="892" spans="1:36" ht="12.75" customHeight="1" x14ac:dyDescent="0.2">
      <c r="A892" s="84"/>
      <c r="B892" s="84"/>
      <c r="C892" s="84"/>
      <c r="D892" s="84"/>
      <c r="E892" s="84"/>
      <c r="F892" s="84"/>
      <c r="G892" s="84"/>
      <c r="H892" s="84"/>
      <c r="I892" s="84"/>
      <c r="J892" s="84"/>
      <c r="K892" s="84"/>
      <c r="L892" s="84"/>
      <c r="M892" s="84"/>
      <c r="N892" s="84"/>
      <c r="O892" s="163"/>
      <c r="Q892" s="84"/>
      <c r="R892" s="84"/>
      <c r="S892" s="84"/>
      <c r="T892" s="84"/>
      <c r="U892" s="84"/>
      <c r="V892" s="84"/>
      <c r="W892" s="84"/>
      <c r="X892" s="84"/>
      <c r="Y892" s="84"/>
      <c r="Z892" s="84"/>
      <c r="AA892" s="84"/>
      <c r="AB892" s="84"/>
      <c r="AC892" s="84"/>
      <c r="AD892" s="84"/>
      <c r="AE892" s="84"/>
      <c r="AF892" s="84"/>
      <c r="AG892" s="84"/>
      <c r="AH892" s="84"/>
      <c r="AI892" s="84"/>
      <c r="AJ892" s="84"/>
    </row>
    <row r="893" spans="1:36" ht="12.75" customHeight="1" x14ac:dyDescent="0.2">
      <c r="A893" s="84"/>
      <c r="B893" s="84"/>
      <c r="C893" s="84"/>
      <c r="D893" s="84"/>
      <c r="E893" s="84"/>
      <c r="F893" s="84"/>
      <c r="G893" s="84"/>
      <c r="H893" s="84"/>
      <c r="I893" s="84"/>
      <c r="J893" s="84"/>
      <c r="K893" s="84"/>
      <c r="L893" s="84"/>
      <c r="M893" s="84"/>
      <c r="N893" s="84"/>
      <c r="O893" s="163"/>
      <c r="Q893" s="84"/>
      <c r="R893" s="84"/>
      <c r="S893" s="84"/>
      <c r="T893" s="84"/>
      <c r="U893" s="84"/>
      <c r="V893" s="84"/>
      <c r="W893" s="84"/>
      <c r="X893" s="84"/>
      <c r="Y893" s="84"/>
      <c r="Z893" s="84"/>
      <c r="AA893" s="84"/>
      <c r="AB893" s="84"/>
      <c r="AC893" s="84"/>
      <c r="AD893" s="84"/>
      <c r="AE893" s="84"/>
      <c r="AF893" s="84"/>
      <c r="AG893" s="84"/>
      <c r="AH893" s="84"/>
      <c r="AI893" s="84"/>
      <c r="AJ893" s="84"/>
    </row>
    <row r="894" spans="1:36" ht="12.75" customHeight="1" x14ac:dyDescent="0.2">
      <c r="A894" s="84"/>
      <c r="B894" s="84"/>
      <c r="C894" s="84"/>
      <c r="D894" s="84"/>
      <c r="E894" s="84"/>
      <c r="F894" s="84"/>
      <c r="G894" s="84"/>
      <c r="H894" s="84"/>
      <c r="I894" s="84"/>
      <c r="J894" s="84"/>
      <c r="K894" s="84"/>
      <c r="L894" s="84"/>
      <c r="M894" s="84"/>
      <c r="N894" s="84"/>
      <c r="O894" s="163"/>
      <c r="Q894" s="84"/>
      <c r="R894" s="84"/>
      <c r="S894" s="84"/>
      <c r="T894" s="84"/>
      <c r="U894" s="84"/>
      <c r="V894" s="84"/>
      <c r="W894" s="84"/>
      <c r="X894" s="84"/>
      <c r="Y894" s="84"/>
      <c r="Z894" s="84"/>
      <c r="AA894" s="84"/>
      <c r="AB894" s="84"/>
      <c r="AC894" s="84"/>
      <c r="AD894" s="84"/>
      <c r="AE894" s="84"/>
      <c r="AF894" s="84"/>
      <c r="AG894" s="84"/>
      <c r="AH894" s="84"/>
      <c r="AI894" s="84"/>
      <c r="AJ894" s="84"/>
    </row>
    <row r="895" spans="1:36" ht="12.75" customHeight="1" x14ac:dyDescent="0.2">
      <c r="A895" s="84"/>
      <c r="B895" s="84"/>
      <c r="C895" s="84"/>
      <c r="D895" s="84"/>
      <c r="E895" s="84"/>
      <c r="F895" s="84"/>
      <c r="G895" s="84"/>
      <c r="H895" s="84"/>
      <c r="I895" s="84"/>
      <c r="J895" s="84"/>
      <c r="K895" s="84"/>
      <c r="L895" s="84"/>
      <c r="M895" s="84"/>
      <c r="N895" s="84"/>
      <c r="O895" s="163"/>
      <c r="Q895" s="84"/>
      <c r="R895" s="84"/>
      <c r="S895" s="84"/>
      <c r="T895" s="84"/>
      <c r="U895" s="84"/>
      <c r="V895" s="84"/>
      <c r="W895" s="84"/>
      <c r="X895" s="84"/>
      <c r="Y895" s="84"/>
      <c r="Z895" s="84"/>
      <c r="AA895" s="84"/>
      <c r="AB895" s="84"/>
      <c r="AC895" s="84"/>
      <c r="AD895" s="84"/>
      <c r="AE895" s="84"/>
      <c r="AF895" s="84"/>
      <c r="AG895" s="84"/>
      <c r="AH895" s="84"/>
      <c r="AI895" s="84"/>
      <c r="AJ895" s="84"/>
    </row>
    <row r="896" spans="1:36" ht="12.75" customHeight="1" x14ac:dyDescent="0.2">
      <c r="A896" s="84"/>
      <c r="B896" s="84"/>
      <c r="C896" s="84"/>
      <c r="D896" s="84"/>
      <c r="E896" s="84"/>
      <c r="F896" s="84"/>
      <c r="G896" s="84"/>
      <c r="H896" s="84"/>
      <c r="I896" s="84"/>
      <c r="J896" s="84"/>
      <c r="K896" s="84"/>
      <c r="L896" s="84"/>
      <c r="M896" s="84"/>
      <c r="N896" s="84"/>
      <c r="O896" s="163"/>
      <c r="Q896" s="84"/>
      <c r="R896" s="84"/>
      <c r="S896" s="84"/>
      <c r="T896" s="84"/>
      <c r="U896" s="84"/>
      <c r="V896" s="84"/>
      <c r="W896" s="84"/>
      <c r="X896" s="84"/>
      <c r="Y896" s="84"/>
      <c r="Z896" s="84"/>
      <c r="AA896" s="84"/>
      <c r="AB896" s="84"/>
      <c r="AC896" s="84"/>
      <c r="AD896" s="84"/>
      <c r="AE896" s="84"/>
      <c r="AF896" s="84"/>
      <c r="AG896" s="84"/>
      <c r="AH896" s="84"/>
      <c r="AI896" s="84"/>
      <c r="AJ896" s="84"/>
    </row>
    <row r="897" spans="1:36" ht="12.75" customHeight="1" x14ac:dyDescent="0.2">
      <c r="A897" s="84"/>
      <c r="B897" s="84"/>
      <c r="C897" s="84"/>
      <c r="D897" s="84"/>
      <c r="E897" s="84"/>
      <c r="F897" s="84"/>
      <c r="G897" s="84"/>
      <c r="H897" s="84"/>
      <c r="I897" s="84"/>
      <c r="J897" s="84"/>
      <c r="K897" s="84"/>
      <c r="L897" s="84"/>
      <c r="M897" s="84"/>
      <c r="N897" s="84"/>
      <c r="O897" s="163"/>
      <c r="Q897" s="84"/>
      <c r="R897" s="84"/>
      <c r="S897" s="84"/>
      <c r="T897" s="84"/>
      <c r="U897" s="84"/>
      <c r="V897" s="84"/>
      <c r="W897" s="84"/>
      <c r="X897" s="84"/>
      <c r="Y897" s="84"/>
      <c r="Z897" s="84"/>
      <c r="AA897" s="84"/>
      <c r="AB897" s="84"/>
      <c r="AC897" s="84"/>
      <c r="AD897" s="84"/>
      <c r="AE897" s="84"/>
      <c r="AF897" s="84"/>
      <c r="AG897" s="84"/>
      <c r="AH897" s="84"/>
      <c r="AI897" s="84"/>
      <c r="AJ897" s="84"/>
    </row>
    <row r="898" spans="1:36" ht="12.75" customHeight="1" x14ac:dyDescent="0.2">
      <c r="A898" s="84"/>
      <c r="B898" s="84"/>
      <c r="C898" s="84"/>
      <c r="D898" s="84"/>
      <c r="E898" s="84"/>
      <c r="F898" s="84"/>
      <c r="G898" s="84"/>
      <c r="H898" s="84"/>
      <c r="I898" s="84"/>
      <c r="J898" s="84"/>
      <c r="K898" s="84"/>
      <c r="L898" s="84"/>
      <c r="M898" s="84"/>
      <c r="N898" s="84"/>
      <c r="O898" s="163"/>
      <c r="Q898" s="84"/>
      <c r="R898" s="84"/>
      <c r="S898" s="84"/>
      <c r="T898" s="84"/>
      <c r="U898" s="84"/>
      <c r="V898" s="84"/>
      <c r="W898" s="84"/>
      <c r="X898" s="84"/>
      <c r="Y898" s="84"/>
      <c r="Z898" s="84"/>
      <c r="AA898" s="84"/>
      <c r="AB898" s="84"/>
      <c r="AC898" s="84"/>
      <c r="AD898" s="84"/>
      <c r="AE898" s="84"/>
      <c r="AF898" s="84"/>
      <c r="AG898" s="84"/>
      <c r="AH898" s="84"/>
      <c r="AI898" s="84"/>
      <c r="AJ898" s="84"/>
    </row>
    <row r="899" spans="1:36" ht="12.75" customHeight="1" x14ac:dyDescent="0.2">
      <c r="A899" s="84"/>
      <c r="B899" s="84"/>
      <c r="C899" s="84"/>
      <c r="D899" s="84"/>
      <c r="E899" s="84"/>
      <c r="F899" s="84"/>
      <c r="G899" s="84"/>
      <c r="H899" s="84"/>
      <c r="I899" s="84"/>
      <c r="J899" s="84"/>
      <c r="K899" s="84"/>
      <c r="L899" s="84"/>
      <c r="M899" s="84"/>
      <c r="N899" s="84"/>
      <c r="O899" s="163"/>
      <c r="Q899" s="84"/>
      <c r="R899" s="84"/>
      <c r="S899" s="84"/>
      <c r="T899" s="84"/>
      <c r="U899" s="84"/>
      <c r="V899" s="84"/>
      <c r="W899" s="84"/>
      <c r="X899" s="84"/>
      <c r="Y899" s="84"/>
      <c r="Z899" s="84"/>
      <c r="AA899" s="84"/>
      <c r="AB899" s="84"/>
      <c r="AC899" s="84"/>
      <c r="AD899" s="84"/>
      <c r="AE899" s="84"/>
      <c r="AF899" s="84"/>
      <c r="AG899" s="84"/>
      <c r="AH899" s="84"/>
      <c r="AI899" s="84"/>
      <c r="AJ899" s="84"/>
    </row>
    <row r="900" spans="1:36" ht="12.75" customHeight="1" x14ac:dyDescent="0.2">
      <c r="A900" s="84"/>
      <c r="B900" s="84"/>
      <c r="C900" s="84"/>
      <c r="D900" s="84"/>
      <c r="E900" s="84"/>
      <c r="F900" s="84"/>
      <c r="G900" s="84"/>
      <c r="H900" s="84"/>
      <c r="I900" s="84"/>
      <c r="J900" s="84"/>
      <c r="K900" s="84"/>
      <c r="L900" s="84"/>
      <c r="M900" s="84"/>
      <c r="N900" s="84"/>
      <c r="O900" s="163"/>
      <c r="Q900" s="84"/>
      <c r="R900" s="84"/>
      <c r="S900" s="84"/>
      <c r="T900" s="84"/>
      <c r="U900" s="84"/>
      <c r="V900" s="84"/>
      <c r="W900" s="84"/>
      <c r="X900" s="84"/>
      <c r="Y900" s="84"/>
      <c r="Z900" s="84"/>
      <c r="AA900" s="84"/>
      <c r="AB900" s="84"/>
      <c r="AC900" s="84"/>
      <c r="AD900" s="84"/>
      <c r="AE900" s="84"/>
      <c r="AF900" s="84"/>
      <c r="AG900" s="84"/>
      <c r="AH900" s="84"/>
      <c r="AI900" s="84"/>
      <c r="AJ900" s="84"/>
    </row>
    <row r="901" spans="1:36" ht="12.75" customHeight="1" x14ac:dyDescent="0.2">
      <c r="A901" s="84"/>
      <c r="B901" s="84"/>
      <c r="C901" s="84"/>
      <c r="D901" s="84"/>
      <c r="E901" s="84"/>
      <c r="F901" s="84"/>
      <c r="G901" s="84"/>
      <c r="H901" s="84"/>
      <c r="I901" s="84"/>
      <c r="J901" s="84"/>
      <c r="K901" s="84"/>
      <c r="L901" s="84"/>
      <c r="M901" s="84"/>
      <c r="N901" s="84"/>
      <c r="O901" s="163"/>
      <c r="Q901" s="84"/>
      <c r="R901" s="84"/>
      <c r="S901" s="84"/>
      <c r="T901" s="84"/>
      <c r="U901" s="84"/>
      <c r="V901" s="84"/>
      <c r="W901" s="84"/>
      <c r="X901" s="84"/>
      <c r="Y901" s="84"/>
      <c r="Z901" s="84"/>
      <c r="AA901" s="84"/>
      <c r="AB901" s="84"/>
      <c r="AC901" s="84"/>
      <c r="AD901" s="84"/>
      <c r="AE901" s="84"/>
      <c r="AF901" s="84"/>
      <c r="AG901" s="84"/>
      <c r="AH901" s="84"/>
      <c r="AI901" s="84"/>
      <c r="AJ901" s="84"/>
    </row>
    <row r="902" spans="1:36" ht="12.75" customHeight="1" x14ac:dyDescent="0.2">
      <c r="A902" s="84"/>
      <c r="B902" s="84"/>
      <c r="C902" s="84"/>
      <c r="D902" s="84"/>
      <c r="E902" s="84"/>
      <c r="F902" s="84"/>
      <c r="G902" s="84"/>
      <c r="H902" s="84"/>
      <c r="I902" s="84"/>
      <c r="J902" s="84"/>
      <c r="K902" s="84"/>
      <c r="L902" s="84"/>
      <c r="M902" s="84"/>
      <c r="N902" s="84"/>
      <c r="O902" s="163"/>
      <c r="Q902" s="84"/>
      <c r="R902" s="84"/>
      <c r="S902" s="84"/>
      <c r="T902" s="84"/>
      <c r="U902" s="84"/>
      <c r="V902" s="84"/>
      <c r="W902" s="84"/>
      <c r="X902" s="84"/>
      <c r="Y902" s="84"/>
      <c r="Z902" s="84"/>
      <c r="AA902" s="84"/>
      <c r="AB902" s="84"/>
      <c r="AC902" s="84"/>
      <c r="AD902" s="84"/>
      <c r="AE902" s="84"/>
      <c r="AF902" s="84"/>
      <c r="AG902" s="84"/>
      <c r="AH902" s="84"/>
      <c r="AI902" s="84"/>
      <c r="AJ902" s="84"/>
    </row>
    <row r="903" spans="1:36" ht="12.75" customHeight="1" x14ac:dyDescent="0.2">
      <c r="A903" s="84"/>
      <c r="B903" s="84"/>
      <c r="C903" s="84"/>
      <c r="D903" s="84"/>
      <c r="E903" s="84"/>
      <c r="F903" s="84"/>
      <c r="G903" s="84"/>
      <c r="H903" s="84"/>
      <c r="I903" s="84"/>
      <c r="J903" s="84"/>
      <c r="K903" s="84"/>
      <c r="L903" s="84"/>
      <c r="M903" s="84"/>
      <c r="N903" s="84"/>
      <c r="O903" s="163"/>
      <c r="Q903" s="84"/>
      <c r="R903" s="84"/>
      <c r="S903" s="84"/>
      <c r="T903" s="84"/>
      <c r="U903" s="84"/>
      <c r="V903" s="84"/>
      <c r="W903" s="84"/>
      <c r="X903" s="84"/>
      <c r="Y903" s="84"/>
      <c r="Z903" s="84"/>
      <c r="AA903" s="84"/>
      <c r="AB903" s="84"/>
      <c r="AC903" s="84"/>
      <c r="AD903" s="84"/>
      <c r="AE903" s="84"/>
      <c r="AF903" s="84"/>
      <c r="AG903" s="84"/>
      <c r="AH903" s="84"/>
      <c r="AI903" s="84"/>
      <c r="AJ903" s="84"/>
    </row>
    <row r="904" spans="1:36" ht="12.75" customHeight="1" x14ac:dyDescent="0.2">
      <c r="A904" s="84"/>
      <c r="B904" s="84"/>
      <c r="C904" s="84"/>
      <c r="D904" s="84"/>
      <c r="E904" s="84"/>
      <c r="F904" s="84"/>
      <c r="G904" s="84"/>
      <c r="H904" s="84"/>
      <c r="I904" s="84"/>
      <c r="J904" s="84"/>
      <c r="K904" s="84"/>
      <c r="L904" s="84"/>
      <c r="M904" s="84"/>
      <c r="N904" s="84"/>
      <c r="O904" s="163"/>
      <c r="Q904" s="84"/>
      <c r="R904" s="84"/>
      <c r="S904" s="84"/>
      <c r="T904" s="84"/>
      <c r="U904" s="84"/>
      <c r="V904" s="84"/>
      <c r="W904" s="84"/>
      <c r="X904" s="84"/>
      <c r="Y904" s="84"/>
      <c r="Z904" s="84"/>
      <c r="AA904" s="84"/>
      <c r="AB904" s="84"/>
      <c r="AC904" s="84"/>
      <c r="AD904" s="84"/>
      <c r="AE904" s="84"/>
      <c r="AF904" s="84"/>
      <c r="AG904" s="84"/>
      <c r="AH904" s="84"/>
      <c r="AI904" s="84"/>
      <c r="AJ904" s="84"/>
    </row>
    <row r="905" spans="1:36" ht="12.75" customHeight="1" x14ac:dyDescent="0.2">
      <c r="A905" s="84"/>
      <c r="B905" s="84"/>
      <c r="C905" s="84"/>
      <c r="D905" s="84"/>
      <c r="E905" s="84"/>
      <c r="F905" s="84"/>
      <c r="G905" s="84"/>
      <c r="H905" s="84"/>
      <c r="I905" s="84"/>
      <c r="J905" s="84"/>
      <c r="K905" s="84"/>
      <c r="L905" s="84"/>
      <c r="M905" s="84"/>
      <c r="N905" s="84"/>
      <c r="O905" s="163"/>
      <c r="Q905" s="84"/>
      <c r="R905" s="84"/>
      <c r="S905" s="84"/>
      <c r="T905" s="84"/>
      <c r="U905" s="84"/>
      <c r="V905" s="84"/>
      <c r="W905" s="84"/>
      <c r="X905" s="84"/>
      <c r="Y905" s="84"/>
      <c r="Z905" s="84"/>
      <c r="AA905" s="84"/>
      <c r="AB905" s="84"/>
      <c r="AC905" s="84"/>
      <c r="AD905" s="84"/>
      <c r="AE905" s="84"/>
      <c r="AF905" s="84"/>
      <c r="AG905" s="84"/>
      <c r="AH905" s="84"/>
      <c r="AI905" s="84"/>
      <c r="AJ905" s="84"/>
    </row>
    <row r="906" spans="1:36" ht="12.75" customHeight="1" x14ac:dyDescent="0.2">
      <c r="A906" s="84"/>
      <c r="B906" s="84"/>
      <c r="C906" s="84"/>
      <c r="D906" s="84"/>
      <c r="E906" s="84"/>
      <c r="F906" s="84"/>
      <c r="G906" s="84"/>
      <c r="H906" s="84"/>
      <c r="I906" s="84"/>
      <c r="J906" s="84"/>
      <c r="K906" s="84"/>
      <c r="L906" s="84"/>
      <c r="M906" s="84"/>
      <c r="N906" s="84"/>
      <c r="O906" s="163"/>
      <c r="Q906" s="84"/>
      <c r="R906" s="84"/>
      <c r="S906" s="84"/>
      <c r="T906" s="84"/>
      <c r="U906" s="84"/>
      <c r="V906" s="84"/>
      <c r="W906" s="84"/>
      <c r="X906" s="84"/>
      <c r="Y906" s="84"/>
      <c r="Z906" s="84"/>
      <c r="AA906" s="84"/>
      <c r="AB906" s="84"/>
      <c r="AC906" s="84"/>
      <c r="AD906" s="84"/>
      <c r="AE906" s="84"/>
      <c r="AF906" s="84"/>
      <c r="AG906" s="84"/>
      <c r="AH906" s="84"/>
      <c r="AI906" s="84"/>
      <c r="AJ906" s="84"/>
    </row>
    <row r="907" spans="1:36" ht="12.75" customHeight="1" x14ac:dyDescent="0.2">
      <c r="A907" s="84"/>
      <c r="B907" s="84"/>
      <c r="C907" s="84"/>
      <c r="D907" s="84"/>
      <c r="E907" s="84"/>
      <c r="F907" s="84"/>
      <c r="G907" s="84"/>
      <c r="H907" s="84"/>
      <c r="I907" s="84"/>
      <c r="J907" s="84"/>
      <c r="K907" s="84"/>
      <c r="L907" s="84"/>
      <c r="M907" s="84"/>
      <c r="N907" s="84"/>
      <c r="O907" s="163"/>
      <c r="Q907" s="84"/>
      <c r="R907" s="84"/>
      <c r="S907" s="84"/>
      <c r="T907" s="84"/>
      <c r="U907" s="84"/>
      <c r="V907" s="84"/>
      <c r="W907" s="84"/>
      <c r="X907" s="84"/>
      <c r="Y907" s="84"/>
      <c r="Z907" s="84"/>
      <c r="AA907" s="84"/>
      <c r="AB907" s="84"/>
      <c r="AC907" s="84"/>
      <c r="AD907" s="84"/>
      <c r="AE907" s="84"/>
      <c r="AF907" s="84"/>
      <c r="AG907" s="84"/>
      <c r="AH907" s="84"/>
      <c r="AI907" s="84"/>
      <c r="AJ907" s="84"/>
    </row>
    <row r="908" spans="1:36" ht="12.75" customHeight="1" x14ac:dyDescent="0.2">
      <c r="A908" s="84"/>
      <c r="B908" s="84"/>
      <c r="C908" s="84"/>
      <c r="D908" s="84"/>
      <c r="E908" s="84"/>
      <c r="F908" s="84"/>
      <c r="G908" s="84"/>
      <c r="H908" s="84"/>
      <c r="I908" s="84"/>
      <c r="J908" s="84"/>
      <c r="K908" s="84"/>
      <c r="L908" s="84"/>
      <c r="M908" s="84"/>
      <c r="N908" s="84"/>
      <c r="O908" s="163"/>
      <c r="Q908" s="84"/>
      <c r="R908" s="84"/>
      <c r="S908" s="84"/>
      <c r="T908" s="84"/>
      <c r="U908" s="84"/>
      <c r="V908" s="84"/>
      <c r="W908" s="84"/>
      <c r="X908" s="84"/>
      <c r="Y908" s="84"/>
      <c r="Z908" s="84"/>
      <c r="AA908" s="84"/>
      <c r="AB908" s="84"/>
      <c r="AC908" s="84"/>
      <c r="AD908" s="84"/>
      <c r="AE908" s="84"/>
      <c r="AF908" s="84"/>
      <c r="AG908" s="84"/>
      <c r="AH908" s="84"/>
      <c r="AI908" s="84"/>
      <c r="AJ908" s="84"/>
    </row>
    <row r="909" spans="1:36" ht="12.75" customHeight="1" x14ac:dyDescent="0.2">
      <c r="A909" s="84"/>
      <c r="B909" s="84"/>
      <c r="C909" s="84"/>
      <c r="D909" s="84"/>
      <c r="E909" s="84"/>
      <c r="F909" s="84"/>
      <c r="G909" s="84"/>
      <c r="H909" s="84"/>
      <c r="I909" s="84"/>
      <c r="J909" s="84"/>
      <c r="K909" s="84"/>
      <c r="L909" s="84"/>
      <c r="M909" s="84"/>
      <c r="N909" s="84"/>
      <c r="O909" s="163"/>
      <c r="Q909" s="84"/>
      <c r="R909" s="84"/>
      <c r="S909" s="84"/>
      <c r="T909" s="84"/>
      <c r="U909" s="84"/>
      <c r="V909" s="84"/>
      <c r="W909" s="84"/>
      <c r="X909" s="84"/>
      <c r="Y909" s="84"/>
      <c r="Z909" s="84"/>
      <c r="AA909" s="84"/>
      <c r="AB909" s="84"/>
      <c r="AC909" s="84"/>
      <c r="AD909" s="84"/>
      <c r="AE909" s="84"/>
      <c r="AF909" s="84"/>
      <c r="AG909" s="84"/>
      <c r="AH909" s="84"/>
      <c r="AI909" s="84"/>
      <c r="AJ909" s="84"/>
    </row>
    <row r="910" spans="1:36" ht="12.75" customHeight="1" x14ac:dyDescent="0.2">
      <c r="A910" s="84"/>
      <c r="B910" s="84"/>
      <c r="C910" s="84"/>
      <c r="D910" s="84"/>
      <c r="E910" s="84"/>
      <c r="F910" s="84"/>
      <c r="G910" s="84"/>
      <c r="H910" s="84"/>
      <c r="I910" s="84"/>
      <c r="J910" s="84"/>
      <c r="K910" s="84"/>
      <c r="L910" s="84"/>
      <c r="M910" s="84"/>
      <c r="N910" s="84"/>
      <c r="O910" s="163"/>
      <c r="Q910" s="84"/>
      <c r="R910" s="84"/>
      <c r="S910" s="84"/>
      <c r="T910" s="84"/>
      <c r="U910" s="84"/>
      <c r="V910" s="84"/>
      <c r="W910" s="84"/>
      <c r="X910" s="84"/>
      <c r="Y910" s="84"/>
      <c r="Z910" s="84"/>
      <c r="AA910" s="84"/>
      <c r="AB910" s="84"/>
      <c r="AC910" s="84"/>
      <c r="AD910" s="84"/>
      <c r="AE910" s="84"/>
      <c r="AF910" s="84"/>
      <c r="AG910" s="84"/>
      <c r="AH910" s="84"/>
      <c r="AI910" s="84"/>
      <c r="AJ910" s="84"/>
    </row>
    <row r="911" spans="1:36" ht="12.75" customHeight="1" x14ac:dyDescent="0.2">
      <c r="A911" s="84"/>
      <c r="B911" s="84"/>
      <c r="C911" s="84"/>
      <c r="D911" s="84"/>
      <c r="E911" s="84"/>
      <c r="F911" s="84"/>
      <c r="G911" s="84"/>
      <c r="H911" s="84"/>
      <c r="I911" s="84"/>
      <c r="J911" s="84"/>
      <c r="K911" s="84"/>
      <c r="L911" s="84"/>
      <c r="M911" s="84"/>
      <c r="N911" s="84"/>
      <c r="O911" s="163"/>
      <c r="Q911" s="84"/>
      <c r="R911" s="84"/>
      <c r="S911" s="84"/>
      <c r="T911" s="84"/>
      <c r="U911" s="84"/>
      <c r="V911" s="84"/>
      <c r="W911" s="84"/>
      <c r="X911" s="84"/>
      <c r="Y911" s="84"/>
      <c r="Z911" s="84"/>
      <c r="AA911" s="84"/>
      <c r="AB911" s="84"/>
      <c r="AC911" s="84"/>
      <c r="AD911" s="84"/>
      <c r="AE911" s="84"/>
      <c r="AF911" s="84"/>
      <c r="AG911" s="84"/>
      <c r="AH911" s="84"/>
      <c r="AI911" s="84"/>
      <c r="AJ911" s="84"/>
    </row>
    <row r="912" spans="1:36" ht="12.75" customHeight="1" x14ac:dyDescent="0.2">
      <c r="A912" s="84"/>
      <c r="B912" s="84"/>
      <c r="C912" s="84"/>
      <c r="D912" s="84"/>
      <c r="E912" s="84"/>
      <c r="F912" s="84"/>
      <c r="G912" s="84"/>
      <c r="H912" s="84"/>
      <c r="I912" s="84"/>
      <c r="J912" s="84"/>
      <c r="K912" s="84"/>
      <c r="L912" s="84"/>
      <c r="M912" s="84"/>
      <c r="N912" s="84"/>
      <c r="O912" s="163"/>
      <c r="Q912" s="84"/>
      <c r="R912" s="84"/>
      <c r="S912" s="84"/>
      <c r="T912" s="84"/>
      <c r="U912" s="84"/>
      <c r="V912" s="84"/>
      <c r="W912" s="84"/>
      <c r="X912" s="84"/>
      <c r="Y912" s="84"/>
      <c r="Z912" s="84"/>
      <c r="AA912" s="84"/>
      <c r="AB912" s="84"/>
      <c r="AC912" s="84"/>
      <c r="AD912" s="84"/>
      <c r="AE912" s="84"/>
      <c r="AF912" s="84"/>
      <c r="AG912" s="84"/>
      <c r="AH912" s="84"/>
      <c r="AI912" s="84"/>
      <c r="AJ912" s="84"/>
    </row>
    <row r="913" spans="1:36" ht="12.75" customHeight="1" x14ac:dyDescent="0.2">
      <c r="A913" s="84"/>
      <c r="B913" s="84"/>
      <c r="C913" s="84"/>
      <c r="D913" s="84"/>
      <c r="E913" s="84"/>
      <c r="F913" s="84"/>
      <c r="G913" s="84"/>
      <c r="H913" s="84"/>
      <c r="I913" s="84"/>
      <c r="J913" s="84"/>
      <c r="K913" s="84"/>
      <c r="L913" s="84"/>
      <c r="M913" s="84"/>
      <c r="N913" s="84"/>
      <c r="O913" s="163"/>
      <c r="Q913" s="84"/>
      <c r="R913" s="84"/>
      <c r="S913" s="84"/>
      <c r="T913" s="84"/>
      <c r="U913" s="84"/>
      <c r="V913" s="84"/>
      <c r="W913" s="84"/>
      <c r="X913" s="84"/>
      <c r="Y913" s="84"/>
      <c r="Z913" s="84"/>
      <c r="AA913" s="84"/>
      <c r="AB913" s="84"/>
      <c r="AC913" s="84"/>
      <c r="AD913" s="84"/>
      <c r="AE913" s="84"/>
      <c r="AF913" s="84"/>
      <c r="AG913" s="84"/>
      <c r="AH913" s="84"/>
      <c r="AI913" s="84"/>
      <c r="AJ913" s="84"/>
    </row>
    <row r="914" spans="1:36" ht="12.75" customHeight="1" x14ac:dyDescent="0.2">
      <c r="A914" s="84"/>
      <c r="B914" s="84"/>
      <c r="C914" s="84"/>
      <c r="D914" s="84"/>
      <c r="E914" s="84"/>
      <c r="F914" s="84"/>
      <c r="G914" s="84"/>
      <c r="H914" s="84"/>
      <c r="I914" s="84"/>
      <c r="J914" s="84"/>
      <c r="K914" s="84"/>
      <c r="L914" s="84"/>
      <c r="M914" s="84"/>
      <c r="N914" s="84"/>
      <c r="O914" s="163"/>
      <c r="Q914" s="84"/>
      <c r="R914" s="84"/>
      <c r="S914" s="84"/>
      <c r="T914" s="84"/>
      <c r="U914" s="84"/>
      <c r="V914" s="84"/>
      <c r="W914" s="84"/>
      <c r="X914" s="84"/>
      <c r="Y914" s="84"/>
      <c r="Z914" s="84"/>
      <c r="AA914" s="84"/>
      <c r="AB914" s="84"/>
      <c r="AC914" s="84"/>
      <c r="AD914" s="84"/>
      <c r="AE914" s="84"/>
      <c r="AF914" s="84"/>
      <c r="AG914" s="84"/>
      <c r="AH914" s="84"/>
      <c r="AI914" s="84"/>
      <c r="AJ914" s="84"/>
    </row>
    <row r="915" spans="1:36" ht="12.75" customHeight="1" x14ac:dyDescent="0.2">
      <c r="A915" s="84"/>
      <c r="B915" s="84"/>
      <c r="C915" s="84"/>
      <c r="D915" s="84"/>
      <c r="E915" s="84"/>
      <c r="F915" s="84"/>
      <c r="G915" s="84"/>
      <c r="H915" s="84"/>
      <c r="I915" s="84"/>
      <c r="J915" s="84"/>
      <c r="K915" s="84"/>
      <c r="L915" s="84"/>
      <c r="M915" s="84"/>
      <c r="N915" s="84"/>
      <c r="O915" s="163"/>
      <c r="Q915" s="84"/>
      <c r="R915" s="84"/>
      <c r="S915" s="84"/>
      <c r="T915" s="84"/>
      <c r="U915" s="84"/>
      <c r="V915" s="84"/>
      <c r="W915" s="84"/>
      <c r="X915" s="84"/>
      <c r="Y915" s="84"/>
      <c r="Z915" s="84"/>
      <c r="AA915" s="84"/>
      <c r="AB915" s="84"/>
      <c r="AC915" s="84"/>
      <c r="AD915" s="84"/>
      <c r="AE915" s="84"/>
      <c r="AF915" s="84"/>
      <c r="AG915" s="84"/>
      <c r="AH915" s="84"/>
      <c r="AI915" s="84"/>
      <c r="AJ915" s="84"/>
    </row>
    <row r="916" spans="1:36" ht="12.75" customHeight="1" x14ac:dyDescent="0.2">
      <c r="A916" s="84"/>
      <c r="B916" s="84"/>
      <c r="C916" s="84"/>
      <c r="D916" s="84"/>
      <c r="E916" s="84"/>
      <c r="F916" s="84"/>
      <c r="G916" s="84"/>
      <c r="H916" s="84"/>
      <c r="I916" s="84"/>
      <c r="J916" s="84"/>
      <c r="K916" s="84"/>
      <c r="L916" s="84"/>
      <c r="M916" s="84"/>
      <c r="N916" s="84"/>
      <c r="O916" s="163"/>
      <c r="Q916" s="84"/>
      <c r="R916" s="84"/>
      <c r="S916" s="84"/>
      <c r="T916" s="84"/>
      <c r="U916" s="84"/>
      <c r="V916" s="84"/>
      <c r="W916" s="84"/>
      <c r="X916" s="84"/>
      <c r="Y916" s="84"/>
      <c r="Z916" s="84"/>
      <c r="AA916" s="84"/>
      <c r="AB916" s="84"/>
      <c r="AC916" s="84"/>
      <c r="AD916" s="84"/>
      <c r="AE916" s="84"/>
      <c r="AF916" s="84"/>
      <c r="AG916" s="84"/>
      <c r="AH916" s="84"/>
      <c r="AI916" s="84"/>
      <c r="AJ916" s="84"/>
    </row>
    <row r="917" spans="1:36" ht="12.75" customHeight="1" x14ac:dyDescent="0.2">
      <c r="A917" s="84"/>
      <c r="B917" s="84"/>
      <c r="C917" s="84"/>
      <c r="D917" s="84"/>
      <c r="E917" s="84"/>
      <c r="F917" s="84"/>
      <c r="G917" s="84"/>
      <c r="H917" s="84"/>
      <c r="I917" s="84"/>
      <c r="J917" s="84"/>
      <c r="K917" s="84"/>
      <c r="L917" s="84"/>
      <c r="M917" s="84"/>
      <c r="N917" s="84"/>
      <c r="O917" s="163"/>
      <c r="Q917" s="84"/>
      <c r="R917" s="84"/>
      <c r="S917" s="84"/>
      <c r="T917" s="84"/>
      <c r="U917" s="84"/>
      <c r="V917" s="84"/>
      <c r="W917" s="84"/>
      <c r="X917" s="84"/>
      <c r="Y917" s="84"/>
      <c r="Z917" s="84"/>
      <c r="AA917" s="84"/>
      <c r="AB917" s="84"/>
      <c r="AC917" s="84"/>
      <c r="AD917" s="84"/>
      <c r="AE917" s="84"/>
      <c r="AF917" s="84"/>
      <c r="AG917" s="84"/>
      <c r="AH917" s="84"/>
      <c r="AI917" s="84"/>
      <c r="AJ917" s="84"/>
    </row>
    <row r="918" spans="1:36" ht="12.75" customHeight="1" x14ac:dyDescent="0.2">
      <c r="A918" s="84"/>
      <c r="B918" s="84"/>
      <c r="C918" s="84"/>
      <c r="D918" s="84"/>
      <c r="E918" s="84"/>
      <c r="F918" s="84"/>
      <c r="G918" s="84"/>
      <c r="H918" s="84"/>
      <c r="I918" s="84"/>
      <c r="J918" s="84"/>
      <c r="K918" s="84"/>
      <c r="L918" s="84"/>
      <c r="M918" s="84"/>
      <c r="N918" s="84"/>
      <c r="O918" s="163"/>
      <c r="Q918" s="84"/>
      <c r="R918" s="84"/>
      <c r="S918" s="84"/>
      <c r="T918" s="84"/>
      <c r="U918" s="84"/>
      <c r="V918" s="84"/>
      <c r="W918" s="84"/>
      <c r="X918" s="84"/>
      <c r="Y918" s="84"/>
      <c r="Z918" s="84"/>
      <c r="AA918" s="84"/>
      <c r="AB918" s="84"/>
      <c r="AC918" s="84"/>
      <c r="AD918" s="84"/>
      <c r="AE918" s="84"/>
      <c r="AF918" s="84"/>
      <c r="AG918" s="84"/>
      <c r="AH918" s="84"/>
      <c r="AI918" s="84"/>
      <c r="AJ918" s="84"/>
    </row>
    <row r="919" spans="1:36" ht="12.75" customHeight="1" x14ac:dyDescent="0.2">
      <c r="A919" s="84"/>
      <c r="B919" s="84"/>
      <c r="C919" s="84"/>
      <c r="D919" s="84"/>
      <c r="E919" s="84"/>
      <c r="F919" s="84"/>
      <c r="G919" s="84"/>
      <c r="H919" s="84"/>
      <c r="I919" s="84"/>
      <c r="J919" s="84"/>
      <c r="K919" s="84"/>
      <c r="L919" s="84"/>
      <c r="M919" s="84"/>
      <c r="N919" s="84"/>
      <c r="O919" s="163"/>
      <c r="Q919" s="84"/>
      <c r="R919" s="84"/>
      <c r="S919" s="84"/>
      <c r="T919" s="84"/>
      <c r="U919" s="84"/>
      <c r="V919" s="84"/>
      <c r="W919" s="84"/>
      <c r="X919" s="84"/>
      <c r="Y919" s="84"/>
      <c r="Z919" s="84"/>
      <c r="AA919" s="84"/>
      <c r="AB919" s="84"/>
      <c r="AC919" s="84"/>
      <c r="AD919" s="84"/>
      <c r="AE919" s="84"/>
      <c r="AF919" s="84"/>
      <c r="AG919" s="84"/>
      <c r="AH919" s="84"/>
      <c r="AI919" s="84"/>
      <c r="AJ919" s="84"/>
    </row>
    <row r="920" spans="1:36" ht="12.75" customHeight="1" x14ac:dyDescent="0.2">
      <c r="A920" s="84"/>
      <c r="B920" s="84"/>
      <c r="C920" s="84"/>
      <c r="D920" s="84"/>
      <c r="E920" s="84"/>
      <c r="F920" s="84"/>
      <c r="G920" s="84"/>
      <c r="H920" s="84"/>
      <c r="I920" s="84"/>
      <c r="J920" s="84"/>
      <c r="K920" s="84"/>
      <c r="L920" s="84"/>
      <c r="M920" s="84"/>
      <c r="N920" s="84"/>
      <c r="O920" s="163"/>
      <c r="Q920" s="84"/>
      <c r="R920" s="84"/>
      <c r="S920" s="84"/>
      <c r="T920" s="84"/>
      <c r="U920" s="84"/>
      <c r="V920" s="84"/>
      <c r="W920" s="84"/>
      <c r="X920" s="84"/>
      <c r="Y920" s="84"/>
      <c r="Z920" s="84"/>
      <c r="AA920" s="84"/>
      <c r="AB920" s="84"/>
      <c r="AC920" s="84"/>
      <c r="AD920" s="84"/>
      <c r="AE920" s="84"/>
      <c r="AF920" s="84"/>
      <c r="AG920" s="84"/>
      <c r="AH920" s="84"/>
      <c r="AI920" s="84"/>
      <c r="AJ920" s="84"/>
    </row>
    <row r="921" spans="1:36" ht="12.75" customHeight="1" x14ac:dyDescent="0.2">
      <c r="A921" s="84"/>
      <c r="B921" s="84"/>
      <c r="C921" s="84"/>
      <c r="D921" s="84"/>
      <c r="E921" s="84"/>
      <c r="F921" s="84"/>
      <c r="G921" s="84"/>
      <c r="H921" s="84"/>
      <c r="I921" s="84"/>
      <c r="J921" s="84"/>
      <c r="K921" s="84"/>
      <c r="L921" s="84"/>
      <c r="M921" s="84"/>
      <c r="N921" s="84"/>
      <c r="O921" s="163"/>
      <c r="Q921" s="84"/>
      <c r="R921" s="84"/>
      <c r="S921" s="84"/>
      <c r="T921" s="84"/>
      <c r="U921" s="84"/>
      <c r="V921" s="84"/>
      <c r="W921" s="84"/>
      <c r="X921" s="84"/>
      <c r="Y921" s="84"/>
      <c r="Z921" s="84"/>
      <c r="AA921" s="84"/>
      <c r="AB921" s="84"/>
      <c r="AC921" s="84"/>
      <c r="AD921" s="84"/>
      <c r="AE921" s="84"/>
      <c r="AF921" s="84"/>
      <c r="AG921" s="84"/>
      <c r="AH921" s="84"/>
      <c r="AI921" s="84"/>
      <c r="AJ921" s="84"/>
    </row>
    <row r="922" spans="1:36" ht="12.75" customHeight="1" x14ac:dyDescent="0.2">
      <c r="A922" s="84"/>
      <c r="B922" s="84"/>
      <c r="C922" s="84"/>
      <c r="D922" s="84"/>
      <c r="E922" s="84"/>
      <c r="F922" s="84"/>
      <c r="G922" s="84"/>
      <c r="H922" s="84"/>
      <c r="I922" s="84"/>
      <c r="J922" s="84"/>
      <c r="K922" s="84"/>
      <c r="L922" s="84"/>
      <c r="M922" s="84"/>
      <c r="N922" s="84"/>
      <c r="O922" s="163"/>
      <c r="Q922" s="84"/>
      <c r="R922" s="84"/>
      <c r="S922" s="84"/>
      <c r="T922" s="84"/>
      <c r="U922" s="84"/>
      <c r="V922" s="84"/>
      <c r="W922" s="84"/>
      <c r="X922" s="84"/>
      <c r="Y922" s="84"/>
      <c r="Z922" s="84"/>
      <c r="AA922" s="84"/>
      <c r="AB922" s="84"/>
      <c r="AC922" s="84"/>
      <c r="AD922" s="84"/>
      <c r="AE922" s="84"/>
      <c r="AF922" s="84"/>
      <c r="AG922" s="84"/>
      <c r="AH922" s="84"/>
      <c r="AI922" s="84"/>
      <c r="AJ922" s="84"/>
    </row>
    <row r="923" spans="1:36" ht="12.75" customHeight="1" x14ac:dyDescent="0.2">
      <c r="A923" s="84"/>
      <c r="B923" s="84"/>
      <c r="C923" s="84"/>
      <c r="D923" s="84"/>
      <c r="E923" s="84"/>
      <c r="F923" s="84"/>
      <c r="G923" s="84"/>
      <c r="H923" s="84"/>
      <c r="I923" s="84"/>
      <c r="J923" s="84"/>
      <c r="K923" s="84"/>
      <c r="L923" s="84"/>
      <c r="M923" s="84"/>
      <c r="N923" s="84"/>
      <c r="O923" s="163"/>
      <c r="Q923" s="84"/>
      <c r="R923" s="84"/>
      <c r="S923" s="84"/>
      <c r="T923" s="84"/>
      <c r="U923" s="84"/>
      <c r="V923" s="84"/>
      <c r="W923" s="84"/>
      <c r="X923" s="84"/>
      <c r="Y923" s="84"/>
      <c r="Z923" s="84"/>
      <c r="AA923" s="84"/>
      <c r="AB923" s="84"/>
      <c r="AC923" s="84"/>
      <c r="AD923" s="84"/>
      <c r="AE923" s="84"/>
      <c r="AF923" s="84"/>
      <c r="AG923" s="84"/>
      <c r="AH923" s="84"/>
      <c r="AI923" s="84"/>
      <c r="AJ923" s="84"/>
    </row>
    <row r="924" spans="1:36" ht="12.75" customHeight="1" x14ac:dyDescent="0.2">
      <c r="A924" s="84"/>
      <c r="B924" s="84"/>
      <c r="C924" s="84"/>
      <c r="D924" s="84"/>
      <c r="E924" s="84"/>
      <c r="F924" s="84"/>
      <c r="G924" s="84"/>
      <c r="H924" s="84"/>
      <c r="I924" s="84"/>
      <c r="J924" s="84"/>
      <c r="K924" s="84"/>
      <c r="L924" s="84"/>
      <c r="M924" s="84"/>
      <c r="N924" s="84"/>
      <c r="O924" s="163"/>
      <c r="Q924" s="84"/>
      <c r="R924" s="84"/>
      <c r="S924" s="84"/>
      <c r="T924" s="84"/>
      <c r="U924" s="84"/>
      <c r="V924" s="84"/>
      <c r="W924" s="84"/>
      <c r="X924" s="84"/>
      <c r="Y924" s="84"/>
      <c r="Z924" s="84"/>
      <c r="AA924" s="84"/>
      <c r="AB924" s="84"/>
      <c r="AC924" s="84"/>
      <c r="AD924" s="84"/>
      <c r="AE924" s="84"/>
      <c r="AF924" s="84"/>
      <c r="AG924" s="84"/>
      <c r="AH924" s="84"/>
      <c r="AI924" s="84"/>
      <c r="AJ924" s="84"/>
    </row>
    <row r="925" spans="1:36" ht="12.75" customHeight="1" x14ac:dyDescent="0.2">
      <c r="A925" s="84"/>
      <c r="B925" s="84"/>
      <c r="C925" s="84"/>
      <c r="D925" s="84"/>
      <c r="E925" s="84"/>
      <c r="F925" s="84"/>
      <c r="G925" s="84"/>
      <c r="H925" s="84"/>
      <c r="I925" s="84"/>
      <c r="J925" s="84"/>
      <c r="K925" s="84"/>
      <c r="L925" s="84"/>
      <c r="M925" s="84"/>
      <c r="N925" s="84"/>
      <c r="O925" s="163"/>
      <c r="Q925" s="84"/>
      <c r="R925" s="84"/>
      <c r="S925" s="84"/>
      <c r="T925" s="84"/>
      <c r="U925" s="84"/>
      <c r="V925" s="84"/>
      <c r="W925" s="84"/>
      <c r="X925" s="84"/>
      <c r="Y925" s="84"/>
      <c r="Z925" s="84"/>
      <c r="AA925" s="84"/>
      <c r="AB925" s="84"/>
      <c r="AC925" s="84"/>
      <c r="AD925" s="84"/>
      <c r="AE925" s="84"/>
      <c r="AF925" s="84"/>
      <c r="AG925" s="84"/>
      <c r="AH925" s="84"/>
      <c r="AI925" s="84"/>
      <c r="AJ925" s="84"/>
    </row>
    <row r="926" spans="1:36" ht="12.75" customHeight="1" x14ac:dyDescent="0.2">
      <c r="A926" s="84"/>
      <c r="B926" s="84"/>
      <c r="C926" s="84"/>
      <c r="D926" s="84"/>
      <c r="E926" s="84"/>
      <c r="F926" s="84"/>
      <c r="G926" s="84"/>
      <c r="H926" s="84"/>
      <c r="I926" s="84"/>
      <c r="J926" s="84"/>
      <c r="K926" s="84"/>
      <c r="L926" s="84"/>
      <c r="M926" s="84"/>
      <c r="N926" s="84"/>
      <c r="O926" s="163"/>
      <c r="Q926" s="84"/>
      <c r="R926" s="84"/>
      <c r="S926" s="84"/>
      <c r="T926" s="84"/>
      <c r="U926" s="84"/>
      <c r="V926" s="84"/>
      <c r="W926" s="84"/>
      <c r="X926" s="84"/>
      <c r="Y926" s="84"/>
      <c r="Z926" s="84"/>
      <c r="AA926" s="84"/>
      <c r="AB926" s="84"/>
      <c r="AC926" s="84"/>
      <c r="AD926" s="84"/>
      <c r="AE926" s="84"/>
      <c r="AF926" s="84"/>
      <c r="AG926" s="84"/>
      <c r="AH926" s="84"/>
      <c r="AI926" s="84"/>
      <c r="AJ926" s="84"/>
    </row>
    <row r="927" spans="1:36" ht="12.75" customHeight="1" x14ac:dyDescent="0.2">
      <c r="A927" s="84"/>
      <c r="B927" s="84"/>
      <c r="C927" s="84"/>
      <c r="D927" s="84"/>
      <c r="E927" s="84"/>
      <c r="F927" s="84"/>
      <c r="G927" s="84"/>
      <c r="H927" s="84"/>
      <c r="I927" s="84"/>
      <c r="J927" s="84"/>
      <c r="K927" s="84"/>
      <c r="L927" s="84"/>
      <c r="M927" s="84"/>
      <c r="N927" s="84"/>
      <c r="O927" s="163"/>
      <c r="Q927" s="84"/>
      <c r="R927" s="84"/>
      <c r="S927" s="84"/>
      <c r="T927" s="84"/>
      <c r="U927" s="84"/>
      <c r="V927" s="84"/>
      <c r="W927" s="84"/>
      <c r="X927" s="84"/>
      <c r="Y927" s="84"/>
      <c r="Z927" s="84"/>
      <c r="AA927" s="84"/>
      <c r="AB927" s="84"/>
      <c r="AC927" s="84"/>
      <c r="AD927" s="84"/>
      <c r="AE927" s="84"/>
      <c r="AF927" s="84"/>
      <c r="AG927" s="84"/>
      <c r="AH927" s="84"/>
      <c r="AI927" s="84"/>
      <c r="AJ927" s="84"/>
    </row>
    <row r="928" spans="1:36" ht="12.75" customHeight="1" x14ac:dyDescent="0.2">
      <c r="A928" s="84"/>
      <c r="B928" s="84"/>
      <c r="C928" s="84"/>
      <c r="D928" s="84"/>
      <c r="E928" s="84"/>
      <c r="F928" s="84"/>
      <c r="G928" s="84"/>
      <c r="H928" s="84"/>
      <c r="I928" s="84"/>
      <c r="J928" s="84"/>
      <c r="K928" s="84"/>
      <c r="L928" s="84"/>
      <c r="M928" s="84"/>
      <c r="N928" s="84"/>
      <c r="O928" s="163"/>
      <c r="Q928" s="84"/>
      <c r="R928" s="84"/>
      <c r="S928" s="84"/>
      <c r="T928" s="84"/>
      <c r="U928" s="84"/>
      <c r="V928" s="84"/>
      <c r="W928" s="84"/>
      <c r="X928" s="84"/>
      <c r="Y928" s="84"/>
      <c r="Z928" s="84"/>
      <c r="AA928" s="84"/>
      <c r="AB928" s="84"/>
      <c r="AC928" s="84"/>
      <c r="AD928" s="84"/>
      <c r="AE928" s="84"/>
      <c r="AF928" s="84"/>
      <c r="AG928" s="84"/>
      <c r="AH928" s="84"/>
      <c r="AI928" s="84"/>
      <c r="AJ928" s="84"/>
    </row>
    <row r="929" spans="1:36" ht="12.75" customHeight="1" x14ac:dyDescent="0.2">
      <c r="A929" s="84"/>
      <c r="B929" s="84"/>
      <c r="C929" s="84"/>
      <c r="D929" s="84"/>
      <c r="E929" s="84"/>
      <c r="F929" s="84"/>
      <c r="G929" s="84"/>
      <c r="H929" s="84"/>
      <c r="I929" s="84"/>
      <c r="J929" s="84"/>
      <c r="K929" s="84"/>
      <c r="L929" s="84"/>
      <c r="M929" s="84"/>
      <c r="N929" s="84"/>
      <c r="O929" s="163"/>
      <c r="Q929" s="84"/>
      <c r="R929" s="84"/>
      <c r="S929" s="84"/>
      <c r="T929" s="84"/>
      <c r="U929" s="84"/>
      <c r="V929" s="84"/>
      <c r="W929" s="84"/>
      <c r="X929" s="84"/>
      <c r="Y929" s="84"/>
      <c r="Z929" s="84"/>
      <c r="AA929" s="84"/>
      <c r="AB929" s="84"/>
      <c r="AC929" s="84"/>
      <c r="AD929" s="84"/>
      <c r="AE929" s="84"/>
      <c r="AF929" s="84"/>
      <c r="AG929" s="84"/>
      <c r="AH929" s="84"/>
      <c r="AI929" s="84"/>
      <c r="AJ929" s="84"/>
    </row>
    <row r="930" spans="1:36" ht="12.75" customHeight="1" x14ac:dyDescent="0.2">
      <c r="A930" s="84"/>
      <c r="B930" s="84"/>
      <c r="C930" s="84"/>
      <c r="D930" s="84"/>
      <c r="E930" s="84"/>
      <c r="F930" s="84"/>
      <c r="G930" s="84"/>
      <c r="H930" s="84"/>
      <c r="I930" s="84"/>
      <c r="J930" s="84"/>
      <c r="K930" s="84"/>
      <c r="L930" s="84"/>
      <c r="M930" s="84"/>
      <c r="N930" s="84"/>
      <c r="O930" s="163"/>
      <c r="Q930" s="84"/>
      <c r="R930" s="84"/>
      <c r="S930" s="84"/>
      <c r="T930" s="84"/>
      <c r="U930" s="84"/>
      <c r="V930" s="84"/>
      <c r="W930" s="84"/>
      <c r="X930" s="84"/>
      <c r="Y930" s="84"/>
      <c r="Z930" s="84"/>
      <c r="AA930" s="84"/>
      <c r="AB930" s="84"/>
      <c r="AC930" s="84"/>
      <c r="AD930" s="84"/>
      <c r="AE930" s="84"/>
      <c r="AF930" s="84"/>
      <c r="AG930" s="84"/>
      <c r="AH930" s="84"/>
      <c r="AI930" s="84"/>
      <c r="AJ930" s="84"/>
    </row>
    <row r="931" spans="1:36" ht="12.75" customHeight="1" x14ac:dyDescent="0.2">
      <c r="A931" s="84"/>
      <c r="B931" s="84"/>
      <c r="C931" s="84"/>
      <c r="D931" s="84"/>
      <c r="E931" s="84"/>
      <c r="F931" s="84"/>
      <c r="G931" s="84"/>
      <c r="H931" s="84"/>
      <c r="I931" s="84"/>
      <c r="J931" s="84"/>
      <c r="K931" s="84"/>
      <c r="L931" s="84"/>
      <c r="M931" s="84"/>
      <c r="N931" s="84"/>
      <c r="O931" s="163"/>
      <c r="Q931" s="84"/>
      <c r="R931" s="84"/>
      <c r="S931" s="84"/>
      <c r="T931" s="84"/>
      <c r="U931" s="84"/>
      <c r="V931" s="84"/>
      <c r="W931" s="84"/>
      <c r="X931" s="84"/>
      <c r="Y931" s="84"/>
      <c r="Z931" s="84"/>
      <c r="AA931" s="84"/>
      <c r="AB931" s="84"/>
      <c r="AC931" s="84"/>
      <c r="AD931" s="84"/>
      <c r="AE931" s="84"/>
      <c r="AF931" s="84"/>
      <c r="AG931" s="84"/>
      <c r="AH931" s="84"/>
      <c r="AI931" s="84"/>
      <c r="AJ931" s="84"/>
    </row>
    <row r="932" spans="1:36" ht="12.75" customHeight="1" x14ac:dyDescent="0.2">
      <c r="A932" s="84"/>
      <c r="B932" s="84"/>
      <c r="C932" s="84"/>
      <c r="D932" s="84"/>
      <c r="E932" s="84"/>
      <c r="F932" s="84"/>
      <c r="G932" s="84"/>
      <c r="H932" s="84"/>
      <c r="I932" s="84"/>
      <c r="J932" s="84"/>
      <c r="K932" s="84"/>
      <c r="L932" s="84"/>
      <c r="M932" s="84"/>
      <c r="N932" s="84"/>
      <c r="O932" s="163"/>
      <c r="Q932" s="84"/>
      <c r="R932" s="84"/>
      <c r="S932" s="84"/>
      <c r="T932" s="84"/>
      <c r="U932" s="84"/>
      <c r="V932" s="84"/>
      <c r="W932" s="84"/>
      <c r="X932" s="84"/>
      <c r="Y932" s="84"/>
      <c r="Z932" s="84"/>
      <c r="AA932" s="84"/>
      <c r="AB932" s="84"/>
      <c r="AC932" s="84"/>
      <c r="AD932" s="84"/>
      <c r="AE932" s="84"/>
      <c r="AF932" s="84"/>
      <c r="AG932" s="84"/>
      <c r="AH932" s="84"/>
      <c r="AI932" s="84"/>
      <c r="AJ932" s="84"/>
    </row>
    <row r="933" spans="1:36" ht="12.75" customHeight="1" x14ac:dyDescent="0.2">
      <c r="A933" s="84"/>
      <c r="B933" s="84"/>
      <c r="C933" s="84"/>
      <c r="D933" s="84"/>
      <c r="E933" s="84"/>
      <c r="F933" s="84"/>
      <c r="G933" s="84"/>
      <c r="H933" s="84"/>
      <c r="I933" s="84"/>
      <c r="J933" s="84"/>
      <c r="K933" s="84"/>
      <c r="L933" s="84"/>
      <c r="M933" s="84"/>
      <c r="N933" s="84"/>
      <c r="O933" s="163"/>
      <c r="Q933" s="84"/>
      <c r="R933" s="84"/>
      <c r="S933" s="84"/>
      <c r="T933" s="84"/>
      <c r="U933" s="84"/>
      <c r="V933" s="84"/>
      <c r="W933" s="84"/>
      <c r="X933" s="84"/>
      <c r="Y933" s="84"/>
      <c r="Z933" s="84"/>
      <c r="AA933" s="84"/>
      <c r="AB933" s="84"/>
      <c r="AC933" s="84"/>
      <c r="AD933" s="84"/>
      <c r="AE933" s="84"/>
      <c r="AF933" s="84"/>
      <c r="AG933" s="84"/>
      <c r="AH933" s="84"/>
      <c r="AI933" s="84"/>
      <c r="AJ933" s="84"/>
    </row>
    <row r="934" spans="1:36" ht="12.75" customHeight="1" x14ac:dyDescent="0.2">
      <c r="A934" s="84"/>
      <c r="B934" s="84"/>
      <c r="C934" s="84"/>
      <c r="D934" s="84"/>
      <c r="E934" s="84"/>
      <c r="F934" s="84"/>
      <c r="G934" s="84"/>
      <c r="H934" s="84"/>
      <c r="I934" s="84"/>
      <c r="J934" s="84"/>
      <c r="K934" s="84"/>
      <c r="L934" s="84"/>
      <c r="M934" s="84"/>
      <c r="N934" s="84"/>
      <c r="O934" s="163"/>
      <c r="Q934" s="84"/>
      <c r="R934" s="84"/>
      <c r="S934" s="84"/>
      <c r="T934" s="84"/>
      <c r="U934" s="84"/>
      <c r="V934" s="84"/>
      <c r="W934" s="84"/>
      <c r="X934" s="84"/>
      <c r="Y934" s="84"/>
      <c r="Z934" s="84"/>
      <c r="AA934" s="84"/>
      <c r="AB934" s="84"/>
      <c r="AC934" s="84"/>
      <c r="AD934" s="84"/>
      <c r="AE934" s="84"/>
      <c r="AF934" s="84"/>
      <c r="AG934" s="84"/>
      <c r="AH934" s="84"/>
      <c r="AI934" s="84"/>
      <c r="AJ934" s="84"/>
    </row>
    <row r="935" spans="1:36" ht="12.75" customHeight="1" x14ac:dyDescent="0.2">
      <c r="A935" s="84"/>
      <c r="B935" s="84"/>
      <c r="C935" s="84"/>
      <c r="D935" s="84"/>
      <c r="E935" s="84"/>
      <c r="F935" s="84"/>
      <c r="G935" s="84"/>
      <c r="H935" s="84"/>
      <c r="I935" s="84"/>
      <c r="J935" s="84"/>
      <c r="K935" s="84"/>
      <c r="L935" s="84"/>
      <c r="M935" s="84"/>
      <c r="N935" s="84"/>
      <c r="O935" s="163"/>
      <c r="Q935" s="84"/>
      <c r="R935" s="84"/>
      <c r="S935" s="84"/>
      <c r="T935" s="84"/>
      <c r="U935" s="84"/>
      <c r="V935" s="84"/>
      <c r="W935" s="84"/>
      <c r="X935" s="84"/>
      <c r="Y935" s="84"/>
      <c r="Z935" s="84"/>
      <c r="AA935" s="84"/>
      <c r="AB935" s="84"/>
      <c r="AC935" s="84"/>
      <c r="AD935" s="84"/>
      <c r="AE935" s="84"/>
      <c r="AF935" s="84"/>
      <c r="AG935" s="84"/>
      <c r="AH935" s="84"/>
      <c r="AI935" s="84"/>
      <c r="AJ935" s="84"/>
    </row>
    <row r="936" spans="1:36" ht="12.75" customHeight="1" x14ac:dyDescent="0.2">
      <c r="A936" s="84"/>
      <c r="B936" s="84"/>
      <c r="C936" s="84"/>
      <c r="D936" s="84"/>
      <c r="E936" s="84"/>
      <c r="F936" s="84"/>
      <c r="G936" s="84"/>
      <c r="H936" s="84"/>
      <c r="I936" s="84"/>
      <c r="J936" s="84"/>
      <c r="K936" s="84"/>
      <c r="L936" s="84"/>
      <c r="M936" s="84"/>
      <c r="N936" s="84"/>
      <c r="O936" s="163"/>
      <c r="Q936" s="84"/>
      <c r="R936" s="84"/>
      <c r="S936" s="84"/>
      <c r="T936" s="84"/>
      <c r="U936" s="84"/>
      <c r="V936" s="84"/>
      <c r="W936" s="84"/>
      <c r="X936" s="84"/>
      <c r="Y936" s="84"/>
      <c r="Z936" s="84"/>
      <c r="AA936" s="84"/>
      <c r="AB936" s="84"/>
      <c r="AC936" s="84"/>
      <c r="AD936" s="84"/>
      <c r="AE936" s="84"/>
      <c r="AF936" s="84"/>
      <c r="AG936" s="84"/>
      <c r="AH936" s="84"/>
      <c r="AI936" s="84"/>
      <c r="AJ936" s="84"/>
    </row>
    <row r="937" spans="1:36" ht="12.75" customHeight="1" x14ac:dyDescent="0.2">
      <c r="A937" s="84"/>
      <c r="B937" s="84"/>
      <c r="C937" s="84"/>
      <c r="D937" s="84"/>
      <c r="E937" s="84"/>
      <c r="F937" s="84"/>
      <c r="G937" s="84"/>
      <c r="H937" s="84"/>
      <c r="I937" s="84"/>
      <c r="J937" s="84"/>
      <c r="K937" s="84"/>
      <c r="L937" s="84"/>
      <c r="M937" s="84"/>
      <c r="N937" s="84"/>
      <c r="O937" s="163"/>
      <c r="Q937" s="84"/>
      <c r="R937" s="84"/>
      <c r="S937" s="84"/>
      <c r="T937" s="84"/>
      <c r="U937" s="84"/>
      <c r="V937" s="84"/>
      <c r="W937" s="84"/>
      <c r="X937" s="84"/>
      <c r="Y937" s="84"/>
      <c r="Z937" s="84"/>
      <c r="AA937" s="84"/>
      <c r="AB937" s="84"/>
      <c r="AC937" s="84"/>
      <c r="AD937" s="84"/>
      <c r="AE937" s="84"/>
      <c r="AF937" s="84"/>
      <c r="AG937" s="84"/>
      <c r="AH937" s="84"/>
      <c r="AI937" s="84"/>
      <c r="AJ937" s="84"/>
    </row>
    <row r="938" spans="1:36" ht="12.75" customHeight="1" x14ac:dyDescent="0.2">
      <c r="A938" s="84"/>
      <c r="B938" s="84"/>
      <c r="C938" s="84"/>
      <c r="D938" s="84"/>
      <c r="E938" s="84"/>
      <c r="F938" s="84"/>
      <c r="G938" s="84"/>
      <c r="H938" s="84"/>
      <c r="I938" s="84"/>
      <c r="J938" s="84"/>
      <c r="K938" s="84"/>
      <c r="L938" s="84"/>
      <c r="M938" s="84"/>
      <c r="N938" s="84"/>
      <c r="O938" s="163"/>
      <c r="Q938" s="84"/>
      <c r="R938" s="84"/>
      <c r="S938" s="84"/>
      <c r="T938" s="84"/>
      <c r="U938" s="84"/>
      <c r="V938" s="84"/>
      <c r="W938" s="84"/>
      <c r="X938" s="84"/>
      <c r="Y938" s="84"/>
      <c r="Z938" s="84"/>
      <c r="AA938" s="84"/>
      <c r="AB938" s="84"/>
      <c r="AC938" s="84"/>
      <c r="AD938" s="84"/>
      <c r="AE938" s="84"/>
      <c r="AF938" s="84"/>
      <c r="AG938" s="84"/>
      <c r="AH938" s="84"/>
      <c r="AI938" s="84"/>
      <c r="AJ938" s="84"/>
    </row>
    <row r="939" spans="1:36" ht="12.75" customHeight="1" x14ac:dyDescent="0.2">
      <c r="A939" s="84"/>
      <c r="B939" s="84"/>
      <c r="C939" s="84"/>
      <c r="D939" s="84"/>
      <c r="E939" s="84"/>
      <c r="F939" s="84"/>
      <c r="G939" s="84"/>
      <c r="H939" s="84"/>
      <c r="I939" s="84"/>
      <c r="J939" s="84"/>
      <c r="K939" s="84"/>
      <c r="L939" s="84"/>
      <c r="M939" s="84"/>
      <c r="N939" s="84"/>
      <c r="O939" s="163"/>
      <c r="Q939" s="84"/>
      <c r="R939" s="84"/>
      <c r="S939" s="84"/>
      <c r="T939" s="84"/>
      <c r="U939" s="84"/>
      <c r="V939" s="84"/>
      <c r="W939" s="84"/>
      <c r="X939" s="84"/>
      <c r="Y939" s="84"/>
      <c r="Z939" s="84"/>
      <c r="AA939" s="84"/>
      <c r="AB939" s="84"/>
      <c r="AC939" s="84"/>
      <c r="AD939" s="84"/>
      <c r="AE939" s="84"/>
      <c r="AF939" s="84"/>
      <c r="AG939" s="84"/>
      <c r="AH939" s="84"/>
      <c r="AI939" s="84"/>
      <c r="AJ939" s="84"/>
    </row>
    <row r="940" spans="1:36" ht="12.75" customHeight="1" x14ac:dyDescent="0.2">
      <c r="A940" s="84"/>
      <c r="B940" s="84"/>
      <c r="C940" s="84"/>
      <c r="D940" s="84"/>
      <c r="E940" s="84"/>
      <c r="F940" s="84"/>
      <c r="G940" s="84"/>
      <c r="H940" s="84"/>
      <c r="I940" s="84"/>
      <c r="J940" s="84"/>
      <c r="K940" s="84"/>
      <c r="L940" s="84"/>
      <c r="M940" s="84"/>
      <c r="N940" s="84"/>
      <c r="O940" s="163"/>
      <c r="Q940" s="84"/>
      <c r="R940" s="84"/>
      <c r="S940" s="84"/>
      <c r="T940" s="84"/>
      <c r="U940" s="84"/>
      <c r="V940" s="84"/>
      <c r="W940" s="84"/>
      <c r="X940" s="84"/>
      <c r="Y940" s="84"/>
      <c r="Z940" s="84"/>
      <c r="AA940" s="84"/>
      <c r="AB940" s="84"/>
      <c r="AC940" s="84"/>
      <c r="AD940" s="84"/>
      <c r="AE940" s="84"/>
      <c r="AF940" s="84"/>
      <c r="AG940" s="84"/>
      <c r="AH940" s="84"/>
      <c r="AI940" s="84"/>
      <c r="AJ940" s="84"/>
    </row>
    <row r="941" spans="1:36" ht="12.75" customHeight="1" x14ac:dyDescent="0.2">
      <c r="A941" s="84"/>
      <c r="B941" s="84"/>
      <c r="C941" s="84"/>
      <c r="D941" s="84"/>
      <c r="E941" s="84"/>
      <c r="F941" s="84"/>
      <c r="G941" s="84"/>
      <c r="H941" s="84"/>
      <c r="I941" s="84"/>
      <c r="J941" s="84"/>
      <c r="K941" s="84"/>
      <c r="L941" s="84"/>
      <c r="M941" s="84"/>
      <c r="N941" s="84"/>
      <c r="O941" s="163"/>
      <c r="Q941" s="84"/>
      <c r="R941" s="84"/>
      <c r="S941" s="84"/>
      <c r="T941" s="84"/>
      <c r="U941" s="84"/>
      <c r="V941" s="84"/>
      <c r="W941" s="84"/>
      <c r="X941" s="84"/>
      <c r="Y941" s="84"/>
      <c r="Z941" s="84"/>
      <c r="AA941" s="84"/>
      <c r="AB941" s="84"/>
      <c r="AC941" s="84"/>
      <c r="AD941" s="84"/>
      <c r="AE941" s="84"/>
      <c r="AF941" s="84"/>
      <c r="AG941" s="84"/>
      <c r="AH941" s="84"/>
      <c r="AI941" s="84"/>
      <c r="AJ941" s="84"/>
    </row>
    <row r="942" spans="1:36" ht="12.75" customHeight="1" x14ac:dyDescent="0.2">
      <c r="A942" s="84"/>
      <c r="B942" s="84"/>
      <c r="C942" s="84"/>
      <c r="D942" s="84"/>
      <c r="E942" s="84"/>
      <c r="F942" s="84"/>
      <c r="G942" s="84"/>
      <c r="H942" s="84"/>
      <c r="I942" s="84"/>
      <c r="J942" s="84"/>
      <c r="K942" s="84"/>
      <c r="L942" s="84"/>
      <c r="M942" s="84"/>
      <c r="N942" s="84"/>
      <c r="O942" s="163"/>
      <c r="Q942" s="84"/>
      <c r="R942" s="84"/>
      <c r="S942" s="84"/>
      <c r="T942" s="84"/>
      <c r="U942" s="84"/>
      <c r="V942" s="84"/>
      <c r="W942" s="84"/>
      <c r="X942" s="84"/>
      <c r="Y942" s="84"/>
      <c r="Z942" s="84"/>
      <c r="AA942" s="84"/>
      <c r="AB942" s="84"/>
      <c r="AC942" s="84"/>
      <c r="AD942" s="84"/>
      <c r="AE942" s="84"/>
      <c r="AF942" s="84"/>
      <c r="AG942" s="84"/>
      <c r="AH942" s="84"/>
      <c r="AI942" s="84"/>
      <c r="AJ942" s="84"/>
    </row>
    <row r="943" spans="1:36" ht="12.75" customHeight="1" x14ac:dyDescent="0.2">
      <c r="A943" s="84"/>
      <c r="B943" s="84"/>
      <c r="C943" s="84"/>
      <c r="D943" s="84"/>
      <c r="E943" s="84"/>
      <c r="F943" s="84"/>
      <c r="G943" s="84"/>
      <c r="H943" s="84"/>
      <c r="I943" s="84"/>
      <c r="J943" s="84"/>
      <c r="K943" s="84"/>
      <c r="L943" s="84"/>
      <c r="M943" s="84"/>
      <c r="N943" s="84"/>
      <c r="O943" s="163"/>
      <c r="Q943" s="84"/>
      <c r="R943" s="84"/>
      <c r="S943" s="84"/>
      <c r="T943" s="84"/>
      <c r="U943" s="84"/>
      <c r="V943" s="84"/>
      <c r="W943" s="84"/>
      <c r="X943" s="84"/>
      <c r="Y943" s="84"/>
      <c r="Z943" s="84"/>
      <c r="AA943" s="84"/>
      <c r="AB943" s="84"/>
      <c r="AC943" s="84"/>
      <c r="AD943" s="84"/>
      <c r="AE943" s="84"/>
      <c r="AF943" s="84"/>
      <c r="AG943" s="84"/>
      <c r="AH943" s="84"/>
      <c r="AI943" s="84"/>
      <c r="AJ943" s="84"/>
    </row>
    <row r="944" spans="1:36" ht="12.75" customHeight="1" x14ac:dyDescent="0.2">
      <c r="A944" s="84"/>
      <c r="B944" s="84"/>
      <c r="C944" s="84"/>
      <c r="D944" s="84"/>
      <c r="E944" s="84"/>
      <c r="F944" s="84"/>
      <c r="G944" s="84"/>
      <c r="H944" s="84"/>
      <c r="I944" s="84"/>
      <c r="J944" s="84"/>
      <c r="K944" s="84"/>
      <c r="L944" s="84"/>
      <c r="M944" s="84"/>
      <c r="N944" s="84"/>
      <c r="O944" s="163"/>
      <c r="Q944" s="84"/>
      <c r="R944" s="84"/>
      <c r="S944" s="84"/>
      <c r="T944" s="84"/>
      <c r="U944" s="84"/>
      <c r="V944" s="84"/>
      <c r="W944" s="84"/>
      <c r="X944" s="84"/>
      <c r="Y944" s="84"/>
      <c r="Z944" s="84"/>
      <c r="AA944" s="84"/>
      <c r="AB944" s="84"/>
      <c r="AC944" s="84"/>
      <c r="AD944" s="84"/>
      <c r="AE944" s="84"/>
      <c r="AF944" s="84"/>
      <c r="AG944" s="84"/>
      <c r="AH944" s="84"/>
      <c r="AI944" s="84"/>
      <c r="AJ944" s="84"/>
    </row>
    <row r="945" spans="1:36" ht="12.75" customHeight="1" x14ac:dyDescent="0.2">
      <c r="A945" s="84"/>
      <c r="B945" s="84"/>
      <c r="C945" s="84"/>
      <c r="D945" s="84"/>
      <c r="E945" s="84"/>
      <c r="F945" s="84"/>
      <c r="G945" s="84"/>
      <c r="H945" s="84"/>
      <c r="I945" s="84"/>
      <c r="J945" s="84"/>
      <c r="K945" s="84"/>
      <c r="L945" s="84"/>
      <c r="M945" s="84"/>
      <c r="N945" s="84"/>
      <c r="O945" s="163"/>
      <c r="Q945" s="84"/>
      <c r="R945" s="84"/>
      <c r="S945" s="84"/>
      <c r="T945" s="84"/>
      <c r="U945" s="84"/>
      <c r="V945" s="84"/>
      <c r="W945" s="84"/>
      <c r="X945" s="84"/>
      <c r="Y945" s="84"/>
      <c r="Z945" s="84"/>
      <c r="AA945" s="84"/>
      <c r="AB945" s="84"/>
      <c r="AC945" s="84"/>
      <c r="AD945" s="84"/>
      <c r="AE945" s="84"/>
      <c r="AF945" s="84"/>
      <c r="AG945" s="84"/>
      <c r="AH945" s="84"/>
      <c r="AI945" s="84"/>
      <c r="AJ945" s="84"/>
    </row>
    <row r="946" spans="1:36" ht="12.75" customHeight="1" x14ac:dyDescent="0.2">
      <c r="A946" s="84"/>
      <c r="B946" s="84"/>
      <c r="C946" s="84"/>
      <c r="D946" s="84"/>
      <c r="E946" s="84"/>
      <c r="F946" s="84"/>
      <c r="G946" s="84"/>
      <c r="H946" s="84"/>
      <c r="I946" s="84"/>
      <c r="J946" s="84"/>
      <c r="K946" s="84"/>
      <c r="L946" s="84"/>
      <c r="M946" s="84"/>
      <c r="N946" s="84"/>
      <c r="O946" s="163"/>
      <c r="Q946" s="84"/>
      <c r="R946" s="84"/>
      <c r="S946" s="84"/>
      <c r="T946" s="84"/>
      <c r="U946" s="84"/>
      <c r="V946" s="84"/>
      <c r="W946" s="84"/>
      <c r="X946" s="84"/>
      <c r="Y946" s="84"/>
      <c r="Z946" s="84"/>
      <c r="AA946" s="84"/>
      <c r="AB946" s="84"/>
      <c r="AC946" s="84"/>
      <c r="AD946" s="84"/>
      <c r="AE946" s="84"/>
      <c r="AF946" s="84"/>
      <c r="AG946" s="84"/>
      <c r="AH946" s="84"/>
      <c r="AI946" s="84"/>
      <c r="AJ946" s="84"/>
    </row>
    <row r="947" spans="1:36" ht="12.75" customHeight="1" x14ac:dyDescent="0.2">
      <c r="A947" s="84"/>
      <c r="B947" s="84"/>
      <c r="C947" s="84"/>
      <c r="D947" s="84"/>
      <c r="E947" s="84"/>
      <c r="F947" s="84"/>
      <c r="G947" s="84"/>
      <c r="H947" s="84"/>
      <c r="I947" s="84"/>
      <c r="J947" s="84"/>
      <c r="K947" s="84"/>
      <c r="L947" s="84"/>
      <c r="M947" s="84"/>
      <c r="N947" s="84"/>
      <c r="O947" s="163"/>
      <c r="Q947" s="84"/>
      <c r="R947" s="84"/>
      <c r="S947" s="84"/>
      <c r="T947" s="84"/>
      <c r="U947" s="84"/>
      <c r="V947" s="84"/>
      <c r="W947" s="84"/>
      <c r="X947" s="84"/>
      <c r="Y947" s="84"/>
      <c r="Z947" s="84"/>
      <c r="AA947" s="84"/>
      <c r="AB947" s="84"/>
      <c r="AC947" s="84"/>
      <c r="AD947" s="84"/>
      <c r="AE947" s="84"/>
      <c r="AF947" s="84"/>
      <c r="AG947" s="84"/>
      <c r="AH947" s="84"/>
      <c r="AI947" s="84"/>
      <c r="AJ947" s="84"/>
    </row>
    <row r="948" spans="1:36" ht="12.75" customHeight="1" x14ac:dyDescent="0.2">
      <c r="A948" s="84"/>
      <c r="B948" s="84"/>
      <c r="C948" s="84"/>
      <c r="D948" s="84"/>
      <c r="E948" s="84"/>
      <c r="F948" s="84"/>
      <c r="G948" s="84"/>
      <c r="H948" s="84"/>
      <c r="I948" s="84"/>
      <c r="J948" s="84"/>
      <c r="K948" s="84"/>
      <c r="L948" s="84"/>
      <c r="M948" s="84"/>
      <c r="N948" s="84"/>
      <c r="O948" s="163"/>
      <c r="Q948" s="84"/>
      <c r="R948" s="84"/>
      <c r="S948" s="84"/>
      <c r="T948" s="84"/>
      <c r="U948" s="84"/>
      <c r="V948" s="84"/>
      <c r="W948" s="84"/>
      <c r="X948" s="84"/>
      <c r="Y948" s="84"/>
      <c r="Z948" s="84"/>
      <c r="AA948" s="84"/>
      <c r="AB948" s="84"/>
      <c r="AC948" s="84"/>
      <c r="AD948" s="84"/>
      <c r="AE948" s="84"/>
      <c r="AF948" s="84"/>
      <c r="AG948" s="84"/>
      <c r="AH948" s="84"/>
      <c r="AI948" s="84"/>
      <c r="AJ948" s="84"/>
    </row>
    <row r="949" spans="1:36" ht="12.75" customHeight="1" x14ac:dyDescent="0.2">
      <c r="A949" s="84"/>
      <c r="B949" s="84"/>
      <c r="C949" s="84"/>
      <c r="D949" s="84"/>
      <c r="E949" s="84"/>
      <c r="F949" s="84"/>
      <c r="G949" s="84"/>
      <c r="H949" s="84"/>
      <c r="I949" s="84"/>
      <c r="J949" s="84"/>
      <c r="K949" s="84"/>
      <c r="L949" s="84"/>
      <c r="M949" s="84"/>
      <c r="N949" s="84"/>
      <c r="O949" s="163"/>
      <c r="Q949" s="84"/>
      <c r="R949" s="84"/>
      <c r="S949" s="84"/>
      <c r="T949" s="84"/>
      <c r="U949" s="84"/>
      <c r="V949" s="84"/>
      <c r="W949" s="84"/>
      <c r="X949" s="84"/>
      <c r="Y949" s="84"/>
      <c r="Z949" s="84"/>
      <c r="AA949" s="84"/>
      <c r="AB949" s="84"/>
      <c r="AC949" s="84"/>
      <c r="AD949" s="84"/>
      <c r="AE949" s="84"/>
      <c r="AF949" s="84"/>
      <c r="AG949" s="84"/>
      <c r="AH949" s="84"/>
      <c r="AI949" s="84"/>
      <c r="AJ949" s="84"/>
    </row>
    <row r="950" spans="1:36" ht="12.75" customHeight="1" x14ac:dyDescent="0.2">
      <c r="A950" s="84"/>
      <c r="B950" s="84"/>
      <c r="C950" s="84"/>
      <c r="D950" s="84"/>
      <c r="E950" s="84"/>
      <c r="F950" s="84"/>
      <c r="G950" s="84"/>
      <c r="H950" s="84"/>
      <c r="I950" s="84"/>
      <c r="J950" s="84"/>
      <c r="K950" s="84"/>
      <c r="L950" s="84"/>
      <c r="M950" s="84"/>
      <c r="N950" s="84"/>
      <c r="O950" s="163"/>
      <c r="Q950" s="84"/>
      <c r="R950" s="84"/>
      <c r="S950" s="84"/>
      <c r="T950" s="84"/>
      <c r="U950" s="84"/>
      <c r="V950" s="84"/>
      <c r="W950" s="84"/>
      <c r="X950" s="84"/>
      <c r="Y950" s="84"/>
      <c r="Z950" s="84"/>
      <c r="AA950" s="84"/>
      <c r="AB950" s="84"/>
      <c r="AC950" s="84"/>
      <c r="AD950" s="84"/>
      <c r="AE950" s="84"/>
      <c r="AF950" s="84"/>
      <c r="AG950" s="84"/>
      <c r="AH950" s="84"/>
      <c r="AI950" s="84"/>
      <c r="AJ950" s="84"/>
    </row>
    <row r="951" spans="1:36" ht="12.75" customHeight="1" x14ac:dyDescent="0.2">
      <c r="A951" s="84"/>
      <c r="B951" s="84"/>
      <c r="C951" s="84"/>
      <c r="D951" s="84"/>
      <c r="E951" s="84"/>
      <c r="F951" s="84"/>
      <c r="G951" s="84"/>
      <c r="H951" s="84"/>
      <c r="I951" s="84"/>
      <c r="J951" s="84"/>
      <c r="K951" s="84"/>
      <c r="L951" s="84"/>
      <c r="M951" s="84"/>
      <c r="N951" s="84"/>
      <c r="O951" s="163"/>
      <c r="Q951" s="84"/>
      <c r="R951" s="84"/>
      <c r="S951" s="84"/>
      <c r="T951" s="84"/>
      <c r="U951" s="84"/>
      <c r="V951" s="84"/>
      <c r="W951" s="84"/>
      <c r="X951" s="84"/>
      <c r="Y951" s="84"/>
      <c r="Z951" s="84"/>
      <c r="AA951" s="84"/>
      <c r="AB951" s="84"/>
      <c r="AC951" s="84"/>
      <c r="AD951" s="84"/>
      <c r="AE951" s="84"/>
      <c r="AF951" s="84"/>
      <c r="AG951" s="84"/>
      <c r="AH951" s="84"/>
      <c r="AI951" s="84"/>
      <c r="AJ951" s="84"/>
    </row>
    <row r="952" spans="1:36" ht="12.75" customHeight="1" x14ac:dyDescent="0.2">
      <c r="A952" s="84"/>
      <c r="B952" s="84"/>
      <c r="C952" s="84"/>
      <c r="D952" s="84"/>
      <c r="E952" s="84"/>
      <c r="F952" s="84"/>
      <c r="G952" s="84"/>
      <c r="H952" s="84"/>
      <c r="I952" s="84"/>
      <c r="J952" s="84"/>
      <c r="K952" s="84"/>
      <c r="L952" s="84"/>
      <c r="M952" s="84"/>
      <c r="N952" s="84"/>
      <c r="O952" s="163"/>
      <c r="Q952" s="84"/>
      <c r="R952" s="84"/>
      <c r="S952" s="84"/>
      <c r="T952" s="84"/>
      <c r="U952" s="84"/>
      <c r="V952" s="84"/>
      <c r="W952" s="84"/>
      <c r="X952" s="84"/>
      <c r="Y952" s="84"/>
      <c r="Z952" s="84"/>
      <c r="AA952" s="84"/>
      <c r="AB952" s="84"/>
      <c r="AC952" s="84"/>
      <c r="AD952" s="84"/>
      <c r="AE952" s="84"/>
      <c r="AF952" s="84"/>
      <c r="AG952" s="84"/>
      <c r="AH952" s="84"/>
      <c r="AI952" s="84"/>
      <c r="AJ952" s="84"/>
    </row>
    <row r="953" spans="1:36" ht="12.75" customHeight="1" x14ac:dyDescent="0.2">
      <c r="A953" s="84"/>
      <c r="B953" s="84"/>
      <c r="C953" s="84"/>
      <c r="D953" s="84"/>
      <c r="E953" s="84"/>
      <c r="F953" s="84"/>
      <c r="G953" s="84"/>
      <c r="H953" s="84"/>
      <c r="I953" s="84"/>
      <c r="J953" s="84"/>
      <c r="K953" s="84"/>
      <c r="L953" s="84"/>
      <c r="M953" s="84"/>
      <c r="N953" s="84"/>
      <c r="O953" s="163"/>
      <c r="Q953" s="84"/>
      <c r="R953" s="84"/>
      <c r="S953" s="84"/>
      <c r="T953" s="84"/>
      <c r="U953" s="84"/>
      <c r="V953" s="84"/>
      <c r="W953" s="84"/>
      <c r="X953" s="84"/>
      <c r="Y953" s="84"/>
      <c r="Z953" s="84"/>
      <c r="AA953" s="84"/>
      <c r="AB953" s="84"/>
      <c r="AC953" s="84"/>
      <c r="AD953" s="84"/>
      <c r="AE953" s="84"/>
      <c r="AF953" s="84"/>
      <c r="AG953" s="84"/>
      <c r="AH953" s="84"/>
      <c r="AI953" s="84"/>
      <c r="AJ953" s="84"/>
    </row>
    <row r="954" spans="1:36" ht="12.75" customHeight="1" x14ac:dyDescent="0.2">
      <c r="A954" s="84"/>
      <c r="B954" s="84"/>
      <c r="C954" s="84"/>
      <c r="D954" s="84"/>
      <c r="E954" s="84"/>
      <c r="F954" s="84"/>
      <c r="G954" s="84"/>
      <c r="H954" s="84"/>
      <c r="I954" s="84"/>
      <c r="J954" s="84"/>
      <c r="K954" s="84"/>
      <c r="L954" s="84"/>
      <c r="M954" s="84"/>
      <c r="N954" s="84"/>
      <c r="O954" s="163"/>
      <c r="Q954" s="84"/>
      <c r="R954" s="84"/>
      <c r="S954" s="84"/>
      <c r="T954" s="84"/>
      <c r="U954" s="84"/>
      <c r="V954" s="84"/>
      <c r="W954" s="84"/>
      <c r="X954" s="84"/>
      <c r="Y954" s="84"/>
      <c r="Z954" s="84"/>
      <c r="AA954" s="84"/>
      <c r="AB954" s="84"/>
      <c r="AC954" s="84"/>
      <c r="AD954" s="84"/>
      <c r="AE954" s="84"/>
      <c r="AF954" s="84"/>
      <c r="AG954" s="84"/>
      <c r="AH954" s="84"/>
      <c r="AI954" s="84"/>
      <c r="AJ954" s="84"/>
    </row>
    <row r="955" spans="1:36" ht="12.75" customHeight="1" x14ac:dyDescent="0.2">
      <c r="A955" s="84"/>
      <c r="B955" s="84"/>
      <c r="C955" s="84"/>
      <c r="D955" s="84"/>
      <c r="E955" s="84"/>
      <c r="F955" s="84"/>
      <c r="G955" s="84"/>
      <c r="H955" s="84"/>
      <c r="I955" s="84"/>
      <c r="J955" s="84"/>
      <c r="K955" s="84"/>
      <c r="L955" s="84"/>
      <c r="M955" s="84"/>
      <c r="N955" s="84"/>
      <c r="O955" s="163"/>
      <c r="Q955" s="84"/>
      <c r="R955" s="84"/>
      <c r="S955" s="84"/>
      <c r="T955" s="84"/>
      <c r="U955" s="84"/>
      <c r="V955" s="84"/>
      <c r="W955" s="84"/>
      <c r="X955" s="84"/>
      <c r="Y955" s="84"/>
      <c r="Z955" s="84"/>
      <c r="AA955" s="84"/>
      <c r="AB955" s="84"/>
      <c r="AC955" s="84"/>
      <c r="AD955" s="84"/>
      <c r="AE955" s="84"/>
      <c r="AF955" s="84"/>
      <c r="AG955" s="84"/>
      <c r="AH955" s="84"/>
      <c r="AI955" s="84"/>
      <c r="AJ955" s="84"/>
    </row>
    <row r="956" spans="1:36" ht="12.75" customHeight="1" x14ac:dyDescent="0.2">
      <c r="A956" s="84"/>
      <c r="B956" s="84"/>
      <c r="C956" s="84"/>
      <c r="D956" s="84"/>
      <c r="E956" s="84"/>
      <c r="F956" s="84"/>
      <c r="G956" s="84"/>
      <c r="H956" s="84"/>
      <c r="I956" s="84"/>
      <c r="J956" s="84"/>
      <c r="K956" s="84"/>
      <c r="L956" s="84"/>
      <c r="M956" s="84"/>
      <c r="N956" s="84"/>
      <c r="O956" s="163"/>
      <c r="Q956" s="84"/>
      <c r="R956" s="84"/>
      <c r="S956" s="84"/>
      <c r="T956" s="84"/>
      <c r="U956" s="84"/>
      <c r="V956" s="84"/>
      <c r="W956" s="84"/>
      <c r="X956" s="84"/>
      <c r="Y956" s="84"/>
      <c r="Z956" s="84"/>
      <c r="AA956" s="84"/>
      <c r="AB956" s="84"/>
      <c r="AC956" s="84"/>
      <c r="AD956" s="84"/>
      <c r="AE956" s="84"/>
      <c r="AF956" s="84"/>
      <c r="AG956" s="84"/>
      <c r="AH956" s="84"/>
      <c r="AI956" s="84"/>
      <c r="AJ956" s="84"/>
    </row>
    <row r="957" spans="1:36" ht="12.75" customHeight="1" x14ac:dyDescent="0.2">
      <c r="A957" s="84"/>
      <c r="B957" s="84"/>
      <c r="C957" s="84"/>
      <c r="D957" s="84"/>
      <c r="E957" s="84"/>
      <c r="F957" s="84"/>
      <c r="G957" s="84"/>
      <c r="H957" s="84"/>
      <c r="I957" s="84"/>
      <c r="J957" s="84"/>
      <c r="K957" s="84"/>
      <c r="L957" s="84"/>
      <c r="M957" s="84"/>
      <c r="N957" s="84"/>
      <c r="O957" s="163"/>
      <c r="Q957" s="84"/>
      <c r="R957" s="84"/>
      <c r="S957" s="84"/>
      <c r="T957" s="84"/>
      <c r="U957" s="84"/>
      <c r="V957" s="84"/>
      <c r="W957" s="84"/>
      <c r="X957" s="84"/>
      <c r="Y957" s="84"/>
      <c r="Z957" s="84"/>
      <c r="AA957" s="84"/>
      <c r="AB957" s="84"/>
      <c r="AC957" s="84"/>
      <c r="AD957" s="84"/>
      <c r="AE957" s="84"/>
      <c r="AF957" s="84"/>
      <c r="AG957" s="84"/>
      <c r="AH957" s="84"/>
      <c r="AI957" s="84"/>
      <c r="AJ957" s="84"/>
    </row>
    <row r="958" spans="1:36" ht="12.75" customHeight="1" x14ac:dyDescent="0.2">
      <c r="A958" s="84"/>
      <c r="B958" s="84"/>
      <c r="C958" s="84"/>
      <c r="D958" s="84"/>
      <c r="E958" s="84"/>
      <c r="F958" s="84"/>
      <c r="G958" s="84"/>
      <c r="H958" s="84"/>
      <c r="I958" s="84"/>
      <c r="J958" s="84"/>
      <c r="K958" s="84"/>
      <c r="L958" s="84"/>
      <c r="M958" s="84"/>
      <c r="N958" s="84"/>
      <c r="O958" s="163"/>
      <c r="Q958" s="84"/>
      <c r="R958" s="84"/>
      <c r="S958" s="84"/>
      <c r="T958" s="84"/>
      <c r="U958" s="84"/>
      <c r="V958" s="84"/>
      <c r="W958" s="84"/>
      <c r="X958" s="84"/>
      <c r="Y958" s="84"/>
      <c r="Z958" s="84"/>
      <c r="AA958" s="84"/>
      <c r="AB958" s="84"/>
      <c r="AC958" s="84"/>
      <c r="AD958" s="84"/>
      <c r="AE958" s="84"/>
      <c r="AF958" s="84"/>
      <c r="AG958" s="84"/>
      <c r="AH958" s="84"/>
      <c r="AI958" s="84"/>
      <c r="AJ958" s="84"/>
    </row>
    <row r="959" spans="1:36" ht="12.75" customHeight="1" x14ac:dyDescent="0.2">
      <c r="A959" s="84"/>
      <c r="B959" s="84"/>
      <c r="C959" s="84"/>
      <c r="D959" s="84"/>
      <c r="E959" s="84"/>
      <c r="F959" s="84"/>
      <c r="G959" s="84"/>
      <c r="H959" s="84"/>
      <c r="I959" s="84"/>
      <c r="J959" s="84"/>
      <c r="K959" s="84"/>
      <c r="L959" s="84"/>
      <c r="M959" s="84"/>
      <c r="N959" s="84"/>
      <c r="O959" s="163"/>
      <c r="Q959" s="84"/>
      <c r="R959" s="84"/>
      <c r="S959" s="84"/>
      <c r="T959" s="84"/>
      <c r="U959" s="84"/>
      <c r="V959" s="84"/>
      <c r="W959" s="84"/>
      <c r="X959" s="84"/>
      <c r="Y959" s="84"/>
      <c r="Z959" s="84"/>
      <c r="AA959" s="84"/>
      <c r="AB959" s="84"/>
      <c r="AC959" s="84"/>
      <c r="AD959" s="84"/>
      <c r="AE959" s="84"/>
      <c r="AF959" s="84"/>
      <c r="AG959" s="84"/>
      <c r="AH959" s="84"/>
      <c r="AI959" s="84"/>
      <c r="AJ959" s="84"/>
    </row>
    <row r="960" spans="1:36" ht="12.75" customHeight="1" x14ac:dyDescent="0.2">
      <c r="A960" s="84"/>
      <c r="B960" s="84"/>
      <c r="C960" s="84"/>
      <c r="D960" s="84"/>
      <c r="E960" s="84"/>
      <c r="F960" s="84"/>
      <c r="G960" s="84"/>
      <c r="H960" s="84"/>
      <c r="I960" s="84"/>
      <c r="J960" s="84"/>
      <c r="K960" s="84"/>
      <c r="L960" s="84"/>
      <c r="M960" s="84"/>
      <c r="N960" s="84"/>
      <c r="O960" s="163"/>
      <c r="Q960" s="84"/>
      <c r="R960" s="84"/>
      <c r="S960" s="84"/>
      <c r="T960" s="84"/>
      <c r="U960" s="84"/>
      <c r="V960" s="84"/>
      <c r="W960" s="84"/>
      <c r="X960" s="84"/>
      <c r="Y960" s="84"/>
      <c r="Z960" s="84"/>
      <c r="AA960" s="84"/>
      <c r="AB960" s="84"/>
      <c r="AC960" s="84"/>
      <c r="AD960" s="84"/>
      <c r="AE960" s="84"/>
      <c r="AF960" s="84"/>
      <c r="AG960" s="84"/>
      <c r="AH960" s="84"/>
      <c r="AI960" s="84"/>
      <c r="AJ960" s="84"/>
    </row>
    <row r="961" spans="1:36" ht="12.75" customHeight="1" x14ac:dyDescent="0.2">
      <c r="A961" s="84"/>
      <c r="B961" s="84"/>
      <c r="C961" s="84"/>
      <c r="D961" s="84"/>
      <c r="E961" s="84"/>
      <c r="F961" s="84"/>
      <c r="G961" s="84"/>
      <c r="H961" s="84"/>
      <c r="I961" s="84"/>
      <c r="J961" s="84"/>
      <c r="K961" s="84"/>
      <c r="L961" s="84"/>
      <c r="M961" s="84"/>
      <c r="N961" s="84"/>
      <c r="O961" s="163"/>
      <c r="Q961" s="84"/>
      <c r="R961" s="84"/>
      <c r="S961" s="84"/>
      <c r="T961" s="84"/>
      <c r="U961" s="84"/>
      <c r="V961" s="84"/>
      <c r="W961" s="84"/>
      <c r="X961" s="84"/>
      <c r="Y961" s="84"/>
      <c r="Z961" s="84"/>
      <c r="AA961" s="84"/>
      <c r="AB961" s="84"/>
      <c r="AC961" s="84"/>
      <c r="AD961" s="84"/>
      <c r="AE961" s="84"/>
      <c r="AF961" s="84"/>
      <c r="AG961" s="84"/>
      <c r="AH961" s="84"/>
      <c r="AI961" s="84"/>
      <c r="AJ961" s="84"/>
    </row>
    <row r="962" spans="1:36" ht="12.75" customHeight="1" x14ac:dyDescent="0.2">
      <c r="A962" s="84"/>
      <c r="B962" s="84"/>
      <c r="C962" s="84"/>
      <c r="D962" s="84"/>
      <c r="E962" s="84"/>
      <c r="F962" s="84"/>
      <c r="G962" s="84"/>
      <c r="H962" s="84"/>
      <c r="I962" s="84"/>
      <c r="J962" s="84"/>
      <c r="K962" s="84"/>
      <c r="L962" s="84"/>
      <c r="M962" s="84"/>
      <c r="N962" s="84"/>
      <c r="O962" s="163"/>
      <c r="Q962" s="84"/>
      <c r="R962" s="84"/>
      <c r="S962" s="84"/>
      <c r="T962" s="84"/>
      <c r="U962" s="84"/>
      <c r="V962" s="84"/>
      <c r="W962" s="84"/>
      <c r="X962" s="84"/>
      <c r="Y962" s="84"/>
      <c r="Z962" s="84"/>
      <c r="AA962" s="84"/>
      <c r="AB962" s="84"/>
      <c r="AC962" s="84"/>
      <c r="AD962" s="84"/>
      <c r="AE962" s="84"/>
      <c r="AF962" s="84"/>
      <c r="AG962" s="84"/>
      <c r="AH962" s="84"/>
      <c r="AI962" s="84"/>
      <c r="AJ962" s="84"/>
    </row>
    <row r="963" spans="1:36" ht="12.75" customHeight="1" x14ac:dyDescent="0.2">
      <c r="A963" s="84"/>
      <c r="B963" s="84"/>
      <c r="C963" s="84"/>
      <c r="D963" s="84"/>
      <c r="E963" s="84"/>
      <c r="F963" s="84"/>
      <c r="G963" s="84"/>
      <c r="H963" s="84"/>
      <c r="I963" s="84"/>
      <c r="J963" s="84"/>
      <c r="K963" s="84"/>
      <c r="L963" s="84"/>
      <c r="M963" s="84"/>
      <c r="N963" s="84"/>
      <c r="O963" s="163"/>
      <c r="Q963" s="84"/>
      <c r="R963" s="84"/>
      <c r="S963" s="84"/>
      <c r="T963" s="84"/>
      <c r="U963" s="84"/>
      <c r="V963" s="84"/>
      <c r="W963" s="84"/>
      <c r="X963" s="84"/>
      <c r="Y963" s="84"/>
      <c r="Z963" s="84"/>
      <c r="AA963" s="84"/>
      <c r="AB963" s="84"/>
      <c r="AC963" s="84"/>
      <c r="AD963" s="84"/>
      <c r="AE963" s="84"/>
      <c r="AF963" s="84"/>
      <c r="AG963" s="84"/>
      <c r="AH963" s="84"/>
      <c r="AI963" s="84"/>
      <c r="AJ963" s="84"/>
    </row>
    <row r="964" spans="1:36" ht="12.75" customHeight="1" x14ac:dyDescent="0.2">
      <c r="A964" s="84"/>
      <c r="B964" s="84"/>
      <c r="C964" s="84"/>
      <c r="D964" s="84"/>
      <c r="E964" s="84"/>
      <c r="F964" s="84"/>
      <c r="G964" s="84"/>
      <c r="H964" s="84"/>
      <c r="I964" s="84"/>
      <c r="J964" s="84"/>
      <c r="K964" s="84"/>
      <c r="L964" s="84"/>
      <c r="M964" s="84"/>
      <c r="N964" s="84"/>
      <c r="O964" s="163"/>
      <c r="Q964" s="84"/>
      <c r="R964" s="84"/>
      <c r="S964" s="84"/>
      <c r="T964" s="84"/>
      <c r="U964" s="84"/>
      <c r="V964" s="84"/>
      <c r="W964" s="84"/>
      <c r="X964" s="84"/>
      <c r="Y964" s="84"/>
      <c r="Z964" s="84"/>
      <c r="AA964" s="84"/>
      <c r="AB964" s="84"/>
      <c r="AC964" s="84"/>
      <c r="AD964" s="84"/>
      <c r="AE964" s="84"/>
      <c r="AF964" s="84"/>
      <c r="AG964" s="84"/>
      <c r="AH964" s="84"/>
      <c r="AI964" s="84"/>
      <c r="AJ964" s="84"/>
    </row>
    <row r="965" spans="1:36" ht="12.75" customHeight="1" x14ac:dyDescent="0.2">
      <c r="A965" s="84"/>
      <c r="B965" s="84"/>
      <c r="C965" s="84"/>
      <c r="D965" s="84"/>
      <c r="E965" s="84"/>
      <c r="F965" s="84"/>
      <c r="G965" s="84"/>
      <c r="H965" s="84"/>
      <c r="I965" s="84"/>
      <c r="J965" s="84"/>
      <c r="K965" s="84"/>
      <c r="L965" s="84"/>
      <c r="M965" s="84"/>
      <c r="N965" s="84"/>
      <c r="O965" s="163"/>
      <c r="Q965" s="84"/>
      <c r="R965" s="84"/>
      <c r="S965" s="84"/>
      <c r="T965" s="84"/>
      <c r="U965" s="84"/>
      <c r="V965" s="84"/>
      <c r="W965" s="84"/>
      <c r="X965" s="84"/>
      <c r="Y965" s="84"/>
      <c r="Z965" s="84"/>
      <c r="AA965" s="84"/>
      <c r="AB965" s="84"/>
      <c r="AC965" s="84"/>
      <c r="AD965" s="84"/>
      <c r="AE965" s="84"/>
      <c r="AF965" s="84"/>
      <c r="AG965" s="84"/>
      <c r="AH965" s="84"/>
      <c r="AI965" s="84"/>
      <c r="AJ965" s="84"/>
    </row>
    <row r="966" spans="1:36" ht="12.75" customHeight="1" x14ac:dyDescent="0.2">
      <c r="A966" s="84"/>
      <c r="B966" s="84"/>
      <c r="C966" s="84"/>
      <c r="D966" s="84"/>
      <c r="E966" s="84"/>
      <c r="F966" s="84"/>
      <c r="G966" s="84"/>
      <c r="H966" s="84"/>
      <c r="I966" s="84"/>
      <c r="J966" s="84"/>
      <c r="K966" s="84"/>
      <c r="L966" s="84"/>
      <c r="M966" s="84"/>
      <c r="N966" s="84"/>
      <c r="O966" s="163"/>
      <c r="Q966" s="84"/>
      <c r="R966" s="84"/>
      <c r="S966" s="84"/>
      <c r="T966" s="84"/>
      <c r="U966" s="84"/>
      <c r="V966" s="84"/>
      <c r="W966" s="84"/>
      <c r="X966" s="84"/>
      <c r="Y966" s="84"/>
      <c r="Z966" s="84"/>
      <c r="AA966" s="84"/>
      <c r="AB966" s="84"/>
      <c r="AC966" s="84"/>
      <c r="AD966" s="84"/>
      <c r="AE966" s="84"/>
      <c r="AF966" s="84"/>
      <c r="AG966" s="84"/>
      <c r="AH966" s="84"/>
      <c r="AI966" s="84"/>
      <c r="AJ966" s="84"/>
    </row>
    <row r="967" spans="1:36" ht="12.75" customHeight="1" x14ac:dyDescent="0.2">
      <c r="A967" s="84"/>
      <c r="B967" s="84"/>
      <c r="C967" s="84"/>
      <c r="D967" s="84"/>
      <c r="E967" s="84"/>
      <c r="F967" s="84"/>
      <c r="G967" s="84"/>
      <c r="H967" s="84"/>
      <c r="I967" s="84"/>
      <c r="J967" s="84"/>
      <c r="K967" s="84"/>
      <c r="L967" s="84"/>
      <c r="M967" s="84"/>
      <c r="N967" s="84"/>
      <c r="O967" s="163"/>
      <c r="Q967" s="84"/>
      <c r="R967" s="84"/>
      <c r="S967" s="84"/>
      <c r="T967" s="84"/>
      <c r="U967" s="84"/>
      <c r="V967" s="84"/>
      <c r="W967" s="84"/>
      <c r="X967" s="84"/>
      <c r="Y967" s="84"/>
      <c r="Z967" s="84"/>
      <c r="AA967" s="84"/>
      <c r="AB967" s="84"/>
      <c r="AC967" s="84"/>
      <c r="AD967" s="84"/>
      <c r="AE967" s="84"/>
      <c r="AF967" s="84"/>
      <c r="AG967" s="84"/>
      <c r="AH967" s="84"/>
      <c r="AI967" s="84"/>
      <c r="AJ967" s="84"/>
    </row>
    <row r="968" spans="1:36" ht="12.75" customHeight="1" x14ac:dyDescent="0.2">
      <c r="A968" s="84"/>
      <c r="B968" s="84"/>
      <c r="C968" s="84"/>
      <c r="D968" s="84"/>
      <c r="E968" s="84"/>
      <c r="F968" s="84"/>
      <c r="G968" s="84"/>
      <c r="H968" s="84"/>
      <c r="I968" s="84"/>
      <c r="J968" s="84"/>
      <c r="K968" s="84"/>
      <c r="L968" s="84"/>
      <c r="M968" s="84"/>
      <c r="N968" s="84"/>
      <c r="O968" s="163"/>
      <c r="Q968" s="84"/>
      <c r="R968" s="84"/>
      <c r="S968" s="84"/>
      <c r="T968" s="84"/>
      <c r="U968" s="84"/>
      <c r="V968" s="84"/>
      <c r="W968" s="84"/>
      <c r="X968" s="84"/>
      <c r="Y968" s="84"/>
      <c r="Z968" s="84"/>
      <c r="AA968" s="84"/>
      <c r="AB968" s="84"/>
      <c r="AC968" s="84"/>
      <c r="AD968" s="84"/>
      <c r="AE968" s="84"/>
      <c r="AF968" s="84"/>
      <c r="AG968" s="84"/>
      <c r="AH968" s="84"/>
      <c r="AI968" s="84"/>
      <c r="AJ968" s="84"/>
    </row>
    <row r="969" spans="1:36" ht="12.75" customHeight="1" x14ac:dyDescent="0.2">
      <c r="A969" s="84"/>
      <c r="B969" s="84"/>
      <c r="C969" s="84"/>
      <c r="D969" s="84"/>
      <c r="E969" s="84"/>
      <c r="F969" s="84"/>
      <c r="G969" s="84"/>
      <c r="H969" s="84"/>
      <c r="I969" s="84"/>
      <c r="J969" s="84"/>
      <c r="K969" s="84"/>
      <c r="L969" s="84"/>
      <c r="M969" s="84"/>
      <c r="N969" s="84"/>
      <c r="O969" s="163"/>
      <c r="Q969" s="84"/>
      <c r="R969" s="84"/>
      <c r="S969" s="84"/>
      <c r="T969" s="84"/>
      <c r="U969" s="84"/>
      <c r="V969" s="84"/>
      <c r="W969" s="84"/>
      <c r="X969" s="84"/>
      <c r="Y969" s="84"/>
      <c r="Z969" s="84"/>
      <c r="AA969" s="84"/>
      <c r="AB969" s="84"/>
      <c r="AC969" s="84"/>
      <c r="AD969" s="84"/>
      <c r="AE969" s="84"/>
      <c r="AF969" s="84"/>
      <c r="AG969" s="84"/>
      <c r="AH969" s="84"/>
      <c r="AI969" s="84"/>
      <c r="AJ969" s="84"/>
    </row>
    <row r="970" spans="1:36" ht="12.75" customHeight="1" x14ac:dyDescent="0.2">
      <c r="A970" s="84"/>
      <c r="B970" s="84"/>
      <c r="C970" s="84"/>
      <c r="D970" s="84"/>
      <c r="E970" s="84"/>
      <c r="F970" s="84"/>
      <c r="G970" s="84"/>
      <c r="H970" s="84"/>
      <c r="I970" s="84"/>
      <c r="J970" s="84"/>
      <c r="K970" s="84"/>
      <c r="L970" s="84"/>
      <c r="M970" s="84"/>
      <c r="N970" s="84"/>
      <c r="O970" s="163"/>
      <c r="Q970" s="84"/>
      <c r="R970" s="84"/>
      <c r="S970" s="84"/>
      <c r="T970" s="84"/>
      <c r="U970" s="84"/>
      <c r="V970" s="84"/>
      <c r="W970" s="84"/>
      <c r="X970" s="84"/>
      <c r="Y970" s="84"/>
      <c r="Z970" s="84"/>
      <c r="AA970" s="84"/>
      <c r="AB970" s="84"/>
      <c r="AC970" s="84"/>
      <c r="AD970" s="84"/>
      <c r="AE970" s="84"/>
      <c r="AF970" s="84"/>
      <c r="AG970" s="84"/>
      <c r="AH970" s="84"/>
      <c r="AI970" s="84"/>
      <c r="AJ970" s="84"/>
    </row>
    <row r="971" spans="1:36" ht="12.75" customHeight="1" x14ac:dyDescent="0.2">
      <c r="A971" s="84"/>
      <c r="B971" s="84"/>
      <c r="C971" s="84"/>
      <c r="D971" s="84"/>
      <c r="E971" s="84"/>
      <c r="F971" s="84"/>
      <c r="G971" s="84"/>
      <c r="H971" s="84"/>
      <c r="I971" s="84"/>
      <c r="J971" s="84"/>
      <c r="K971" s="84"/>
      <c r="L971" s="84"/>
      <c r="M971" s="84"/>
      <c r="N971" s="84"/>
      <c r="O971" s="163"/>
      <c r="Q971" s="84"/>
      <c r="R971" s="84"/>
      <c r="S971" s="84"/>
      <c r="T971" s="84"/>
      <c r="U971" s="84"/>
      <c r="V971" s="84"/>
      <c r="W971" s="84"/>
      <c r="X971" s="84"/>
      <c r="Y971" s="84"/>
      <c r="Z971" s="84"/>
      <c r="AA971" s="84"/>
      <c r="AB971" s="84"/>
      <c r="AC971" s="84"/>
      <c r="AD971" s="84"/>
      <c r="AE971" s="84"/>
      <c r="AF971" s="84"/>
      <c r="AG971" s="84"/>
      <c r="AH971" s="84"/>
      <c r="AI971" s="84"/>
      <c r="AJ971" s="84"/>
    </row>
    <row r="972" spans="1:36" ht="12.75" customHeight="1" x14ac:dyDescent="0.2">
      <c r="A972" s="84"/>
      <c r="B972" s="84"/>
      <c r="C972" s="84"/>
      <c r="D972" s="84"/>
      <c r="E972" s="84"/>
      <c r="F972" s="84"/>
      <c r="G972" s="84"/>
      <c r="H972" s="84"/>
      <c r="I972" s="84"/>
      <c r="J972" s="84"/>
      <c r="K972" s="84"/>
      <c r="L972" s="84"/>
      <c r="M972" s="84"/>
      <c r="N972" s="84"/>
      <c r="O972" s="163"/>
      <c r="Q972" s="84"/>
      <c r="R972" s="84"/>
      <c r="S972" s="84"/>
      <c r="T972" s="84"/>
      <c r="U972" s="84"/>
      <c r="V972" s="84"/>
      <c r="W972" s="84"/>
      <c r="X972" s="84"/>
      <c r="Y972" s="84"/>
      <c r="Z972" s="84"/>
      <c r="AA972" s="84"/>
      <c r="AB972" s="84"/>
      <c r="AC972" s="84"/>
      <c r="AD972" s="84"/>
      <c r="AE972" s="84"/>
      <c r="AF972" s="84"/>
      <c r="AG972" s="84"/>
      <c r="AH972" s="84"/>
      <c r="AI972" s="84"/>
      <c r="AJ972" s="84"/>
    </row>
    <row r="973" spans="1:36" ht="12.75" customHeight="1" x14ac:dyDescent="0.2">
      <c r="A973" s="84"/>
      <c r="B973" s="84"/>
      <c r="C973" s="84"/>
      <c r="D973" s="84"/>
      <c r="E973" s="84"/>
      <c r="F973" s="84"/>
      <c r="G973" s="84"/>
      <c r="H973" s="84"/>
      <c r="I973" s="84"/>
      <c r="J973" s="84"/>
      <c r="K973" s="84"/>
      <c r="L973" s="84"/>
      <c r="M973" s="84"/>
      <c r="N973" s="84"/>
      <c r="O973" s="163"/>
      <c r="Q973" s="84"/>
      <c r="R973" s="84"/>
      <c r="S973" s="84"/>
      <c r="T973" s="84"/>
      <c r="U973" s="84"/>
      <c r="V973" s="84"/>
      <c r="W973" s="84"/>
      <c r="X973" s="84"/>
      <c r="Y973" s="84"/>
      <c r="Z973" s="84"/>
      <c r="AA973" s="84"/>
      <c r="AB973" s="84"/>
      <c r="AC973" s="84"/>
      <c r="AD973" s="84"/>
      <c r="AE973" s="84"/>
      <c r="AF973" s="84"/>
      <c r="AG973" s="84"/>
      <c r="AH973" s="84"/>
      <c r="AI973" s="84"/>
      <c r="AJ973" s="84"/>
    </row>
    <row r="974" spans="1:36" ht="12.75" customHeight="1" x14ac:dyDescent="0.2">
      <c r="A974" s="84"/>
      <c r="B974" s="84"/>
      <c r="C974" s="84"/>
      <c r="D974" s="84"/>
      <c r="E974" s="84"/>
      <c r="F974" s="84"/>
      <c r="G974" s="84"/>
      <c r="H974" s="84"/>
      <c r="I974" s="84"/>
      <c r="J974" s="84"/>
      <c r="K974" s="84"/>
      <c r="L974" s="84"/>
      <c r="M974" s="84"/>
      <c r="N974" s="84"/>
      <c r="O974" s="163"/>
      <c r="Q974" s="84"/>
      <c r="R974" s="84"/>
      <c r="S974" s="84"/>
      <c r="T974" s="84"/>
      <c r="U974" s="84"/>
      <c r="V974" s="84"/>
      <c r="W974" s="84"/>
      <c r="X974" s="84"/>
      <c r="Y974" s="84"/>
      <c r="Z974" s="84"/>
      <c r="AA974" s="84"/>
      <c r="AB974" s="84"/>
      <c r="AC974" s="84"/>
      <c r="AD974" s="84"/>
      <c r="AE974" s="84"/>
      <c r="AF974" s="84"/>
      <c r="AG974" s="84"/>
      <c r="AH974" s="84"/>
      <c r="AI974" s="84"/>
      <c r="AJ974" s="84"/>
    </row>
    <row r="975" spans="1:36" ht="12.75" customHeight="1" x14ac:dyDescent="0.2">
      <c r="A975" s="84"/>
      <c r="B975" s="84"/>
      <c r="C975" s="84"/>
      <c r="D975" s="84"/>
      <c r="E975" s="84"/>
      <c r="F975" s="84"/>
      <c r="G975" s="84"/>
      <c r="H975" s="84"/>
      <c r="I975" s="84"/>
      <c r="J975" s="84"/>
      <c r="K975" s="84"/>
      <c r="L975" s="84"/>
      <c r="M975" s="84"/>
      <c r="N975" s="84"/>
      <c r="O975" s="163"/>
      <c r="Q975" s="84"/>
      <c r="R975" s="84"/>
      <c r="S975" s="84"/>
      <c r="T975" s="84"/>
      <c r="U975" s="84"/>
      <c r="V975" s="84"/>
      <c r="W975" s="84"/>
      <c r="X975" s="84"/>
      <c r="Y975" s="84"/>
      <c r="Z975" s="84"/>
      <c r="AA975" s="84"/>
      <c r="AB975" s="84"/>
      <c r="AC975" s="84"/>
      <c r="AD975" s="84"/>
      <c r="AE975" s="84"/>
      <c r="AF975" s="84"/>
      <c r="AG975" s="84"/>
      <c r="AH975" s="84"/>
      <c r="AI975" s="84"/>
      <c r="AJ975" s="84"/>
    </row>
    <row r="976" spans="1:36" ht="12.75" customHeight="1" x14ac:dyDescent="0.2">
      <c r="A976" s="84"/>
      <c r="B976" s="84"/>
      <c r="C976" s="84"/>
      <c r="D976" s="84"/>
      <c r="E976" s="84"/>
      <c r="F976" s="84"/>
      <c r="G976" s="84"/>
      <c r="H976" s="84"/>
      <c r="I976" s="84"/>
      <c r="J976" s="84"/>
      <c r="K976" s="84"/>
      <c r="L976" s="84"/>
      <c r="M976" s="84"/>
      <c r="N976" s="84"/>
      <c r="O976" s="163"/>
      <c r="Q976" s="84"/>
      <c r="R976" s="84"/>
      <c r="S976" s="84"/>
      <c r="T976" s="84"/>
      <c r="U976" s="84"/>
      <c r="V976" s="84"/>
      <c r="W976" s="84"/>
      <c r="X976" s="84"/>
      <c r="Y976" s="84"/>
      <c r="Z976" s="84"/>
      <c r="AA976" s="84"/>
      <c r="AB976" s="84"/>
      <c r="AC976" s="84"/>
      <c r="AD976" s="84"/>
      <c r="AE976" s="84"/>
      <c r="AF976" s="84"/>
      <c r="AG976" s="84"/>
      <c r="AH976" s="84"/>
      <c r="AI976" s="84"/>
      <c r="AJ976" s="84"/>
    </row>
    <row r="977" spans="1:36" ht="12.75" customHeight="1" x14ac:dyDescent="0.2">
      <c r="A977" s="84"/>
      <c r="B977" s="84"/>
      <c r="C977" s="84"/>
      <c r="D977" s="84"/>
      <c r="E977" s="84"/>
      <c r="F977" s="84"/>
      <c r="G977" s="84"/>
      <c r="H977" s="84"/>
      <c r="I977" s="84"/>
      <c r="J977" s="84"/>
      <c r="K977" s="84"/>
      <c r="L977" s="84"/>
      <c r="M977" s="84"/>
      <c r="N977" s="84"/>
      <c r="O977" s="163"/>
      <c r="Q977" s="84"/>
      <c r="R977" s="84"/>
      <c r="S977" s="84"/>
      <c r="T977" s="84"/>
      <c r="U977" s="84"/>
      <c r="V977" s="84"/>
      <c r="W977" s="84"/>
      <c r="X977" s="84"/>
      <c r="Y977" s="84"/>
      <c r="Z977" s="84"/>
      <c r="AA977" s="84"/>
      <c r="AB977" s="84"/>
      <c r="AC977" s="84"/>
      <c r="AD977" s="84"/>
      <c r="AE977" s="84"/>
      <c r="AF977" s="84"/>
      <c r="AG977" s="84"/>
      <c r="AH977" s="84"/>
      <c r="AI977" s="84"/>
      <c r="AJ977" s="84"/>
    </row>
    <row r="978" spans="1:36" ht="12.75" customHeight="1" x14ac:dyDescent="0.2">
      <c r="A978" s="84"/>
      <c r="B978" s="84"/>
      <c r="C978" s="84"/>
      <c r="D978" s="84"/>
      <c r="E978" s="84"/>
      <c r="F978" s="84"/>
      <c r="G978" s="84"/>
      <c r="H978" s="84"/>
      <c r="I978" s="84"/>
      <c r="J978" s="84"/>
      <c r="K978" s="84"/>
      <c r="L978" s="84"/>
      <c r="M978" s="84"/>
      <c r="N978" s="84"/>
      <c r="O978" s="163"/>
      <c r="Q978" s="84"/>
      <c r="R978" s="84"/>
      <c r="S978" s="84"/>
      <c r="T978" s="84"/>
      <c r="U978" s="84"/>
      <c r="V978" s="84"/>
      <c r="W978" s="84"/>
      <c r="X978" s="84"/>
      <c r="Y978" s="84"/>
      <c r="Z978" s="84"/>
      <c r="AA978" s="84"/>
      <c r="AB978" s="84"/>
      <c r="AC978" s="84"/>
      <c r="AD978" s="84"/>
      <c r="AE978" s="84"/>
      <c r="AF978" s="84"/>
      <c r="AG978" s="84"/>
      <c r="AH978" s="84"/>
      <c r="AI978" s="84"/>
      <c r="AJ978" s="84"/>
    </row>
    <row r="979" spans="1:36" ht="12.75" customHeight="1" x14ac:dyDescent="0.2">
      <c r="A979" s="84"/>
      <c r="B979" s="84"/>
      <c r="C979" s="84"/>
      <c r="D979" s="84"/>
      <c r="E979" s="84"/>
      <c r="F979" s="84"/>
      <c r="G979" s="84"/>
      <c r="H979" s="84"/>
      <c r="I979" s="84"/>
      <c r="J979" s="84"/>
      <c r="K979" s="84"/>
      <c r="L979" s="84"/>
      <c r="M979" s="84"/>
      <c r="N979" s="84"/>
      <c r="O979" s="163"/>
      <c r="Q979" s="84"/>
      <c r="R979" s="84"/>
      <c r="S979" s="84"/>
      <c r="T979" s="84"/>
      <c r="U979" s="84"/>
      <c r="V979" s="84"/>
      <c r="W979" s="84"/>
      <c r="X979" s="84"/>
      <c r="Y979" s="84"/>
      <c r="Z979" s="84"/>
      <c r="AA979" s="84"/>
      <c r="AB979" s="84"/>
      <c r="AC979" s="84"/>
      <c r="AD979" s="84"/>
      <c r="AE979" s="84"/>
      <c r="AF979" s="84"/>
      <c r="AG979" s="84"/>
      <c r="AH979" s="84"/>
      <c r="AI979" s="84"/>
      <c r="AJ979" s="84"/>
    </row>
    <row r="980" spans="1:36" ht="12.75" customHeight="1" x14ac:dyDescent="0.2">
      <c r="A980" s="84"/>
      <c r="B980" s="84"/>
      <c r="C980" s="84"/>
      <c r="D980" s="84"/>
      <c r="E980" s="84"/>
      <c r="F980" s="84"/>
      <c r="G980" s="84"/>
      <c r="H980" s="84"/>
      <c r="I980" s="84"/>
      <c r="J980" s="84"/>
      <c r="K980" s="84"/>
      <c r="L980" s="84"/>
      <c r="M980" s="84"/>
      <c r="N980" s="84"/>
      <c r="O980" s="163"/>
      <c r="Q980" s="84"/>
      <c r="R980" s="84"/>
      <c r="S980" s="84"/>
      <c r="T980" s="84"/>
      <c r="U980" s="84"/>
      <c r="V980" s="84"/>
      <c r="W980" s="84"/>
      <c r="X980" s="84"/>
      <c r="Y980" s="84"/>
      <c r="Z980" s="84"/>
      <c r="AA980" s="84"/>
      <c r="AB980" s="84"/>
      <c r="AC980" s="84"/>
      <c r="AD980" s="84"/>
      <c r="AE980" s="84"/>
      <c r="AF980" s="84"/>
      <c r="AG980" s="84"/>
      <c r="AH980" s="84"/>
      <c r="AI980" s="84"/>
      <c r="AJ980" s="84"/>
    </row>
    <row r="981" spans="1:36" ht="12.75" customHeight="1" x14ac:dyDescent="0.2">
      <c r="A981" s="84"/>
      <c r="B981" s="84"/>
      <c r="C981" s="84"/>
      <c r="D981" s="84"/>
      <c r="E981" s="84"/>
      <c r="F981" s="84"/>
      <c r="G981" s="84"/>
      <c r="H981" s="84"/>
      <c r="I981" s="84"/>
      <c r="J981" s="84"/>
      <c r="K981" s="84"/>
      <c r="L981" s="84"/>
      <c r="M981" s="84"/>
      <c r="N981" s="84"/>
      <c r="O981" s="163"/>
      <c r="Q981" s="84"/>
      <c r="R981" s="84"/>
      <c r="S981" s="84"/>
      <c r="T981" s="84"/>
      <c r="U981" s="84"/>
      <c r="V981" s="84"/>
      <c r="W981" s="84"/>
      <c r="X981" s="84"/>
      <c r="Y981" s="84"/>
      <c r="Z981" s="84"/>
      <c r="AA981" s="84"/>
      <c r="AB981" s="84"/>
      <c r="AC981" s="84"/>
      <c r="AD981" s="84"/>
      <c r="AE981" s="84"/>
      <c r="AF981" s="84"/>
      <c r="AG981" s="84"/>
      <c r="AH981" s="84"/>
      <c r="AI981" s="84"/>
      <c r="AJ981" s="84"/>
    </row>
    <row r="982" spans="1:36" ht="12.75" customHeight="1" x14ac:dyDescent="0.2">
      <c r="A982" s="84"/>
      <c r="B982" s="84"/>
      <c r="C982" s="84"/>
      <c r="D982" s="84"/>
      <c r="E982" s="84"/>
      <c r="F982" s="84"/>
      <c r="G982" s="84"/>
      <c r="H982" s="84"/>
      <c r="I982" s="84"/>
      <c r="J982" s="84"/>
      <c r="K982" s="84"/>
      <c r="L982" s="84"/>
      <c r="M982" s="84"/>
      <c r="N982" s="84"/>
      <c r="O982" s="163"/>
      <c r="Q982" s="84"/>
      <c r="R982" s="84"/>
      <c r="S982" s="84"/>
      <c r="T982" s="84"/>
      <c r="U982" s="84"/>
      <c r="V982" s="84"/>
      <c r="W982" s="84"/>
      <c r="X982" s="84"/>
      <c r="Y982" s="84"/>
      <c r="Z982" s="84"/>
      <c r="AA982" s="84"/>
      <c r="AB982" s="84"/>
      <c r="AC982" s="84"/>
      <c r="AD982" s="84"/>
      <c r="AE982" s="84"/>
      <c r="AF982" s="84"/>
      <c r="AG982" s="84"/>
      <c r="AH982" s="84"/>
      <c r="AI982" s="84"/>
      <c r="AJ982" s="84"/>
    </row>
    <row r="983" spans="1:36" ht="12.75" customHeight="1" x14ac:dyDescent="0.2">
      <c r="A983" s="84"/>
      <c r="B983" s="84"/>
      <c r="C983" s="84"/>
      <c r="D983" s="84"/>
      <c r="E983" s="84"/>
      <c r="F983" s="84"/>
      <c r="G983" s="84"/>
      <c r="H983" s="84"/>
      <c r="I983" s="84"/>
      <c r="J983" s="84"/>
      <c r="K983" s="84"/>
      <c r="L983" s="84"/>
      <c r="M983" s="84"/>
      <c r="N983" s="84"/>
      <c r="O983" s="163"/>
      <c r="Q983" s="84"/>
      <c r="R983" s="84"/>
      <c r="S983" s="84"/>
      <c r="T983" s="84"/>
      <c r="U983" s="84"/>
      <c r="V983" s="84"/>
      <c r="W983" s="84"/>
      <c r="X983" s="84"/>
      <c r="Y983" s="84"/>
      <c r="Z983" s="84"/>
      <c r="AA983" s="84"/>
      <c r="AB983" s="84"/>
      <c r="AC983" s="84"/>
      <c r="AD983" s="84"/>
      <c r="AE983" s="84"/>
      <c r="AF983" s="84"/>
      <c r="AG983" s="84"/>
      <c r="AH983" s="84"/>
      <c r="AI983" s="84"/>
      <c r="AJ983" s="84"/>
    </row>
    <row r="984" spans="1:36" ht="12.75" customHeight="1" x14ac:dyDescent="0.2">
      <c r="A984" s="84"/>
      <c r="B984" s="84"/>
      <c r="C984" s="84"/>
      <c r="D984" s="84"/>
      <c r="E984" s="84"/>
      <c r="F984" s="84"/>
      <c r="G984" s="84"/>
      <c r="H984" s="84"/>
      <c r="I984" s="84"/>
      <c r="J984" s="84"/>
      <c r="K984" s="84"/>
      <c r="L984" s="84"/>
      <c r="M984" s="84"/>
      <c r="N984" s="84"/>
      <c r="O984" s="163"/>
      <c r="Q984" s="84"/>
      <c r="R984" s="84"/>
      <c r="S984" s="84"/>
      <c r="T984" s="84"/>
      <c r="U984" s="84"/>
      <c r="V984" s="84"/>
      <c r="W984" s="84"/>
      <c r="X984" s="84"/>
      <c r="Y984" s="84"/>
      <c r="Z984" s="84"/>
      <c r="AA984" s="84"/>
      <c r="AB984" s="84"/>
      <c r="AC984" s="84"/>
      <c r="AD984" s="84"/>
      <c r="AE984" s="84"/>
      <c r="AF984" s="84"/>
      <c r="AG984" s="84"/>
      <c r="AH984" s="84"/>
      <c r="AI984" s="84"/>
      <c r="AJ984" s="84"/>
    </row>
    <row r="985" spans="1:36" ht="12.75" customHeight="1" x14ac:dyDescent="0.2">
      <c r="A985" s="84"/>
      <c r="B985" s="84"/>
      <c r="C985" s="84"/>
      <c r="D985" s="84"/>
      <c r="E985" s="84"/>
      <c r="F985" s="84"/>
      <c r="G985" s="84"/>
      <c r="H985" s="84"/>
      <c r="I985" s="84"/>
      <c r="J985" s="84"/>
      <c r="K985" s="84"/>
      <c r="L985" s="84"/>
      <c r="M985" s="84"/>
      <c r="N985" s="84"/>
      <c r="O985" s="163"/>
      <c r="Q985" s="84"/>
      <c r="R985" s="84"/>
      <c r="S985" s="84"/>
      <c r="T985" s="84"/>
      <c r="U985" s="84"/>
      <c r="V985" s="84"/>
      <c r="W985" s="84"/>
      <c r="X985" s="84"/>
      <c r="Y985" s="84"/>
      <c r="Z985" s="84"/>
      <c r="AA985" s="84"/>
      <c r="AB985" s="84"/>
      <c r="AC985" s="84"/>
      <c r="AD985" s="84"/>
      <c r="AE985" s="84"/>
      <c r="AF985" s="84"/>
      <c r="AG985" s="84"/>
      <c r="AH985" s="84"/>
      <c r="AI985" s="84"/>
      <c r="AJ985" s="84"/>
    </row>
    <row r="986" spans="1:36" ht="12.75" customHeight="1" x14ac:dyDescent="0.2">
      <c r="A986" s="84"/>
      <c r="B986" s="84"/>
      <c r="C986" s="84"/>
      <c r="D986" s="84"/>
      <c r="E986" s="84"/>
      <c r="F986" s="84"/>
      <c r="G986" s="84"/>
      <c r="H986" s="84"/>
      <c r="I986" s="84"/>
      <c r="J986" s="84"/>
      <c r="K986" s="84"/>
      <c r="L986" s="84"/>
      <c r="M986" s="84"/>
      <c r="N986" s="84"/>
      <c r="O986" s="163"/>
      <c r="Q986" s="84"/>
      <c r="R986" s="84"/>
      <c r="S986" s="84"/>
      <c r="T986" s="84"/>
      <c r="U986" s="84"/>
      <c r="V986" s="84"/>
      <c r="W986" s="84"/>
      <c r="X986" s="84"/>
      <c r="Y986" s="84"/>
      <c r="Z986" s="84"/>
      <c r="AA986" s="84"/>
      <c r="AB986" s="84"/>
      <c r="AC986" s="84"/>
      <c r="AD986" s="84"/>
      <c r="AE986" s="84"/>
      <c r="AF986" s="84"/>
      <c r="AG986" s="84"/>
      <c r="AH986" s="84"/>
      <c r="AI986" s="84"/>
      <c r="AJ986" s="84"/>
    </row>
    <row r="987" spans="1:36" ht="12.75" customHeight="1" x14ac:dyDescent="0.2">
      <c r="A987" s="84"/>
      <c r="B987" s="84"/>
      <c r="C987" s="84"/>
      <c r="D987" s="84"/>
      <c r="E987" s="84"/>
      <c r="F987" s="84"/>
      <c r="G987" s="84"/>
      <c r="H987" s="84"/>
      <c r="I987" s="84"/>
      <c r="J987" s="84"/>
      <c r="K987" s="84"/>
      <c r="L987" s="84"/>
      <c r="M987" s="84"/>
      <c r="N987" s="84"/>
      <c r="O987" s="163"/>
      <c r="Q987" s="84"/>
      <c r="R987" s="84"/>
      <c r="S987" s="84"/>
      <c r="T987" s="84"/>
      <c r="U987" s="84"/>
      <c r="V987" s="84"/>
      <c r="W987" s="84"/>
      <c r="X987" s="84"/>
      <c r="Y987" s="84"/>
      <c r="Z987" s="84"/>
      <c r="AA987" s="84"/>
      <c r="AB987" s="84"/>
      <c r="AC987" s="84"/>
      <c r="AD987" s="84"/>
      <c r="AE987" s="84"/>
      <c r="AF987" s="84"/>
      <c r="AG987" s="84"/>
      <c r="AH987" s="84"/>
      <c r="AI987" s="84"/>
      <c r="AJ987" s="84"/>
    </row>
    <row r="988" spans="1:36" ht="12.75" customHeight="1" x14ac:dyDescent="0.2">
      <c r="A988" s="84"/>
      <c r="B988" s="84"/>
      <c r="C988" s="84"/>
      <c r="D988" s="84"/>
      <c r="E988" s="84"/>
      <c r="F988" s="84"/>
      <c r="G988" s="84"/>
      <c r="H988" s="84"/>
      <c r="I988" s="84"/>
      <c r="J988" s="84"/>
      <c r="K988" s="84"/>
      <c r="L988" s="84"/>
      <c r="M988" s="84"/>
      <c r="N988" s="84"/>
      <c r="O988" s="163"/>
      <c r="Q988" s="84"/>
      <c r="R988" s="84"/>
      <c r="S988" s="84"/>
      <c r="T988" s="84"/>
      <c r="U988" s="84"/>
      <c r="V988" s="84"/>
      <c r="W988" s="84"/>
      <c r="X988" s="84"/>
      <c r="Y988" s="84"/>
      <c r="Z988" s="84"/>
      <c r="AA988" s="84"/>
      <c r="AB988" s="84"/>
      <c r="AC988" s="84"/>
      <c r="AD988" s="84"/>
      <c r="AE988" s="84"/>
      <c r="AF988" s="84"/>
      <c r="AG988" s="84"/>
      <c r="AH988" s="84"/>
      <c r="AI988" s="84"/>
      <c r="AJ988" s="84"/>
    </row>
  </sheetData>
  <hyperlinks>
    <hyperlink ref="A5" location="INDICE!A8" display="VOLVER AL INDICE" xr:uid="{C85D3655-CF3F-42D4-9F03-87A889D63354}"/>
    <hyperlink ref="B9" location="'5'!B299" display="Establecimientos (1)" xr:uid="{90252D62-F820-443C-8767-3CAE6715981C}"/>
    <hyperlink ref="C9" location="'5'!B300" display="Habitaciones o unidades disponibles (2)" xr:uid="{26C46134-5F33-425A-A5C7-0D4F00BAF263}"/>
    <hyperlink ref="D9" location="'5'!B301" display="Habitaciones o unidades ocupadas (3)" xr:uid="{C247F3A2-DD25-4CEB-B2F9-F5492BA52B57}"/>
    <hyperlink ref="E9" location="'5'!B302" display="Plazas disponibles (4)" xr:uid="{BC44EC45-E38F-4B47-87A3-A29BF591E406}"/>
    <hyperlink ref="F9" location="'5'!B303" display="Plazas ocupadas (5)" xr:uid="{7930FB3F-5C87-49A6-836D-32B4D07E52C0}"/>
    <hyperlink ref="I9" location="'5'!B304" display="Porcentaje de ocupación de las habitaciones o unidades" xr:uid="{0141F15D-D3A9-40FA-BE8A-00ED23FED32F}"/>
    <hyperlink ref="J9" location="'5'!B305" display="Porcentaje de ocupación de plazas" xr:uid="{95B1CE9C-57AF-49FF-A279-80C9ED1139CA}"/>
    <hyperlink ref="K9" location="'5'!B306" display="Viajeros" xr:uid="{EA5E416E-C379-4066-A001-6D10154A369F}"/>
    <hyperlink ref="N9" location="'5'!B307" display="Duración de estadía promedio de los turistas (en días)" xr:uid="{AEAC4841-9F0B-4563-BFCB-4B13CB168D6A}"/>
  </hyperlink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86EB7-84AF-48DF-9747-084CC0F21C9D}">
  <dimension ref="A1:AR999"/>
  <sheetViews>
    <sheetView zoomScale="130" zoomScaleNormal="130" workbookViewId="0">
      <pane xSplit="1" ySplit="9" topLeftCell="E22" activePane="bottomRight" state="frozen"/>
      <selection pane="topRight" activeCell="B1" sqref="B1"/>
      <selection pane="bottomLeft" activeCell="A10" sqref="A10"/>
      <selection pane="bottomRight" activeCell="I28" sqref="I28"/>
    </sheetView>
  </sheetViews>
  <sheetFormatPr baseColWidth="10" defaultColWidth="14.42578125" defaultRowHeight="12.75" x14ac:dyDescent="0.2"/>
  <cols>
    <col min="1" max="1" width="9.85546875" customWidth="1"/>
    <col min="2" max="27" width="15.7109375" customWidth="1"/>
    <col min="28" max="28" width="10.85546875" customWidth="1"/>
    <col min="29" max="44" width="11.42578125" customWidth="1"/>
  </cols>
  <sheetData>
    <row r="1" spans="1:44" ht="3" customHeight="1" x14ac:dyDescent="0.2">
      <c r="A1" s="436"/>
      <c r="B1" s="90"/>
      <c r="C1" s="90"/>
      <c r="D1" s="90"/>
      <c r="E1" s="90"/>
      <c r="F1" s="90"/>
      <c r="G1" s="90"/>
      <c r="H1" s="90"/>
      <c r="I1" s="90"/>
      <c r="J1" s="90"/>
      <c r="K1" s="90"/>
      <c r="L1" s="90"/>
      <c r="M1" s="90"/>
      <c r="N1" s="90"/>
      <c r="O1" s="90"/>
      <c r="P1" s="90"/>
      <c r="Q1" s="90"/>
      <c r="R1" s="90"/>
      <c r="S1" s="90"/>
      <c r="T1" s="90"/>
      <c r="U1" s="35"/>
      <c r="V1" s="35"/>
      <c r="W1" s="35"/>
      <c r="X1" s="35"/>
      <c r="Y1" s="35"/>
      <c r="Z1" s="35"/>
      <c r="AA1" s="36"/>
      <c r="AB1" s="31"/>
      <c r="AC1" s="31"/>
      <c r="AD1" s="31"/>
      <c r="AE1" s="31"/>
      <c r="AF1" s="31"/>
      <c r="AG1" s="31"/>
      <c r="AH1" s="31"/>
      <c r="AI1" s="31"/>
      <c r="AJ1" s="31"/>
      <c r="AK1" s="31"/>
      <c r="AL1" s="31"/>
      <c r="AM1" s="31"/>
      <c r="AN1" s="31"/>
      <c r="AO1" s="31"/>
      <c r="AP1" s="31"/>
      <c r="AQ1" s="31"/>
      <c r="AR1" s="31"/>
    </row>
    <row r="2" spans="1:44" ht="11.25" customHeight="1" x14ac:dyDescent="0.2">
      <c r="A2" s="488" t="s">
        <v>13</v>
      </c>
      <c r="B2" s="450" t="s">
        <v>186</v>
      </c>
      <c r="C2" s="450"/>
      <c r="D2" s="450"/>
      <c r="E2" s="450"/>
      <c r="F2" s="450"/>
      <c r="G2" s="450"/>
      <c r="H2" s="450"/>
      <c r="I2" s="450"/>
      <c r="J2" s="450"/>
      <c r="K2" s="450"/>
      <c r="L2" s="450"/>
      <c r="M2" s="450"/>
      <c r="N2" s="450"/>
      <c r="O2" s="450"/>
      <c r="P2" s="450" t="str">
        <f>B2</f>
        <v>Sector de la construcción: evolución de expedientes de obra ingresados. Ciudad de Santa Fe</v>
      </c>
      <c r="Q2" s="450"/>
      <c r="R2" s="450"/>
      <c r="S2" s="450"/>
      <c r="T2" s="450"/>
      <c r="U2" s="450"/>
      <c r="V2" s="450"/>
      <c r="W2" s="450"/>
      <c r="X2" s="450"/>
      <c r="Y2" s="450"/>
      <c r="Z2" s="450"/>
      <c r="AA2" s="514"/>
      <c r="AB2" s="31"/>
      <c r="AC2" s="31"/>
      <c r="AD2" s="31"/>
      <c r="AE2" s="31"/>
      <c r="AF2" s="31"/>
      <c r="AG2" s="31"/>
      <c r="AH2" s="31"/>
      <c r="AI2" s="31"/>
      <c r="AJ2" s="31"/>
      <c r="AK2" s="31"/>
      <c r="AL2" s="31"/>
      <c r="AM2" s="31"/>
      <c r="AN2" s="31"/>
      <c r="AO2" s="31"/>
      <c r="AP2" s="31"/>
      <c r="AQ2" s="31"/>
      <c r="AR2" s="31"/>
    </row>
    <row r="3" spans="1:44" ht="11.25" customHeight="1" x14ac:dyDescent="0.2">
      <c r="A3" s="488" t="s">
        <v>14</v>
      </c>
      <c r="B3" s="450" t="s">
        <v>162</v>
      </c>
      <c r="C3" s="450"/>
      <c r="D3" s="450"/>
      <c r="E3" s="450"/>
      <c r="F3" s="450"/>
      <c r="G3" s="450"/>
      <c r="H3" s="450"/>
      <c r="I3" s="450"/>
      <c r="J3" s="450"/>
      <c r="K3" s="450"/>
      <c r="L3" s="450"/>
      <c r="M3" s="450"/>
      <c r="N3" s="450"/>
      <c r="O3" s="450"/>
      <c r="P3" s="450" t="str">
        <f>B3</f>
        <v>Secretaría de Gestión Urbana y Ambiente - MCSF</v>
      </c>
      <c r="Q3" s="450"/>
      <c r="R3" s="450"/>
      <c r="S3" s="450"/>
      <c r="T3" s="450"/>
      <c r="U3" s="450"/>
      <c r="V3" s="450"/>
      <c r="W3" s="450"/>
      <c r="X3" s="450"/>
      <c r="Y3" s="450"/>
      <c r="Z3" s="450"/>
      <c r="AA3" s="514"/>
      <c r="AB3" s="31"/>
      <c r="AC3" s="31"/>
      <c r="AD3" s="31"/>
      <c r="AE3" s="31"/>
      <c r="AF3" s="31"/>
      <c r="AG3" s="31"/>
      <c r="AH3" s="31"/>
      <c r="AI3" s="31"/>
      <c r="AJ3" s="31"/>
      <c r="AK3" s="31"/>
      <c r="AL3" s="31"/>
      <c r="AM3" s="31"/>
      <c r="AN3" s="31"/>
      <c r="AO3" s="31"/>
      <c r="AP3" s="31"/>
      <c r="AQ3" s="31"/>
      <c r="AR3" s="31"/>
    </row>
    <row r="4" spans="1:44" ht="3" customHeight="1" x14ac:dyDescent="0.2">
      <c r="A4" s="489"/>
      <c r="B4" s="90"/>
      <c r="C4" s="90"/>
      <c r="D4" s="90"/>
      <c r="E4" s="90"/>
      <c r="F4" s="90"/>
      <c r="G4" s="90"/>
      <c r="H4" s="90"/>
      <c r="I4" s="90"/>
      <c r="J4" s="90"/>
      <c r="K4" s="90"/>
      <c r="L4" s="90"/>
      <c r="M4" s="90"/>
      <c r="N4" s="90"/>
      <c r="O4" s="90"/>
      <c r="P4" s="90"/>
      <c r="Q4" s="90"/>
      <c r="R4" s="90"/>
      <c r="S4" s="90"/>
      <c r="T4" s="90"/>
      <c r="U4" s="35"/>
      <c r="V4" s="35"/>
      <c r="W4" s="35"/>
      <c r="X4" s="35"/>
      <c r="Y4" s="35"/>
      <c r="Z4" s="35"/>
      <c r="AA4" s="36"/>
      <c r="AB4" s="31"/>
      <c r="AC4" s="31"/>
      <c r="AD4" s="31"/>
      <c r="AE4" s="31"/>
      <c r="AF4" s="31"/>
      <c r="AG4" s="31"/>
      <c r="AH4" s="31"/>
      <c r="AI4" s="31"/>
      <c r="AJ4" s="31"/>
      <c r="AK4" s="31"/>
      <c r="AL4" s="31"/>
      <c r="AM4" s="31"/>
      <c r="AN4" s="31"/>
      <c r="AO4" s="31"/>
      <c r="AP4" s="31"/>
      <c r="AQ4" s="31"/>
      <c r="AR4" s="31"/>
    </row>
    <row r="5" spans="1:44" ht="21" customHeight="1" x14ac:dyDescent="0.2">
      <c r="A5" s="438" t="s">
        <v>84</v>
      </c>
      <c r="B5" s="364"/>
      <c r="C5" s="41"/>
      <c r="D5" s="41"/>
      <c r="E5" s="364"/>
      <c r="F5" s="364"/>
      <c r="G5" s="364"/>
      <c r="H5" s="364"/>
      <c r="I5" s="364"/>
      <c r="J5" s="364"/>
      <c r="K5" s="364"/>
      <c r="L5" s="364"/>
      <c r="M5" s="364"/>
      <c r="N5" s="364"/>
      <c r="O5" s="364"/>
      <c r="P5" s="364"/>
      <c r="Q5" s="364"/>
      <c r="R5" s="364"/>
      <c r="S5" s="364"/>
      <c r="T5" s="364"/>
      <c r="U5" s="41"/>
      <c r="V5" s="41"/>
      <c r="W5" s="41"/>
      <c r="X5" s="41"/>
      <c r="Y5" s="41"/>
      <c r="Z5" s="41"/>
      <c r="AA5" s="42"/>
      <c r="AB5" s="31"/>
      <c r="AC5" s="31"/>
      <c r="AD5" s="31"/>
      <c r="AE5" s="31"/>
      <c r="AF5" s="31"/>
      <c r="AG5" s="31"/>
      <c r="AH5" s="31"/>
      <c r="AI5" s="31"/>
      <c r="AJ5" s="31"/>
      <c r="AK5" s="31"/>
      <c r="AL5" s="31"/>
      <c r="AM5" s="31"/>
      <c r="AN5" s="31"/>
      <c r="AO5" s="31"/>
      <c r="AP5" s="31"/>
      <c r="AQ5" s="31"/>
      <c r="AR5" s="31"/>
    </row>
    <row r="6" spans="1:44" s="1108" customFormat="1" ht="13.5" customHeight="1" x14ac:dyDescent="0.2">
      <c r="A6" s="1106"/>
      <c r="B6" s="1110" t="s">
        <v>224</v>
      </c>
      <c r="C6" s="1110"/>
      <c r="D6" s="1111"/>
      <c r="E6" s="1112" t="s">
        <v>165</v>
      </c>
      <c r="F6" s="1113"/>
      <c r="G6" s="1113"/>
      <c r="H6" s="1113"/>
      <c r="I6" s="1113"/>
      <c r="J6" s="1113"/>
      <c r="K6" s="1113"/>
      <c r="L6" s="1114"/>
      <c r="M6" s="1112" t="s">
        <v>174</v>
      </c>
      <c r="N6" s="1113"/>
      <c r="O6" s="1113"/>
      <c r="P6" s="1113"/>
      <c r="Q6" s="1113"/>
      <c r="R6" s="1113"/>
      <c r="S6" s="1113"/>
      <c r="T6" s="1114"/>
      <c r="U6" s="1112" t="s">
        <v>175</v>
      </c>
      <c r="V6" s="1113"/>
      <c r="W6" s="1113"/>
      <c r="X6" s="1117"/>
      <c r="Y6" s="1115" t="s">
        <v>180</v>
      </c>
      <c r="Z6" s="1115"/>
      <c r="AA6" s="1116"/>
      <c r="AB6" s="1107"/>
      <c r="AC6" s="1107"/>
      <c r="AD6" s="1107"/>
      <c r="AE6" s="1107"/>
      <c r="AF6" s="1107"/>
      <c r="AG6" s="1107"/>
      <c r="AH6" s="1107"/>
      <c r="AI6" s="1107"/>
      <c r="AJ6" s="1107"/>
      <c r="AK6" s="1107"/>
      <c r="AL6" s="1107"/>
      <c r="AM6" s="1107"/>
      <c r="AN6" s="1107"/>
      <c r="AO6" s="1107"/>
      <c r="AP6" s="1107"/>
      <c r="AQ6" s="1107"/>
      <c r="AR6" s="1107"/>
    </row>
    <row r="7" spans="1:44" ht="21" customHeight="1" x14ac:dyDescent="0.2">
      <c r="A7" s="441" t="s">
        <v>15</v>
      </c>
      <c r="B7" s="524" t="s">
        <v>19</v>
      </c>
      <c r="C7" s="53" t="s">
        <v>19</v>
      </c>
      <c r="D7" s="296" t="s">
        <v>19</v>
      </c>
      <c r="E7" s="52" t="s">
        <v>19</v>
      </c>
      <c r="F7" s="360" t="s">
        <v>19</v>
      </c>
      <c r="G7" s="360" t="s">
        <v>19</v>
      </c>
      <c r="H7" s="360" t="s">
        <v>19</v>
      </c>
      <c r="I7" s="360" t="s">
        <v>19</v>
      </c>
      <c r="J7" s="360" t="s">
        <v>19</v>
      </c>
      <c r="K7" s="360" t="s">
        <v>19</v>
      </c>
      <c r="L7" s="53" t="s">
        <v>19</v>
      </c>
      <c r="M7" s="52" t="s">
        <v>19</v>
      </c>
      <c r="N7" s="360" t="s">
        <v>19</v>
      </c>
      <c r="O7" s="360" t="s">
        <v>19</v>
      </c>
      <c r="P7" s="360" t="s">
        <v>19</v>
      </c>
      <c r="Q7" s="360" t="s">
        <v>19</v>
      </c>
      <c r="R7" s="360" t="s">
        <v>19</v>
      </c>
      <c r="S7" s="360" t="s">
        <v>19</v>
      </c>
      <c r="T7" s="366" t="s">
        <v>19</v>
      </c>
      <c r="U7" s="52" t="s">
        <v>19</v>
      </c>
      <c r="V7" s="360" t="s">
        <v>19</v>
      </c>
      <c r="W7" s="360" t="s">
        <v>19</v>
      </c>
      <c r="X7" s="366" t="s">
        <v>19</v>
      </c>
      <c r="Y7" s="52" t="s">
        <v>32</v>
      </c>
      <c r="Z7" s="360" t="s">
        <v>32</v>
      </c>
      <c r="AA7" s="60" t="s">
        <v>32</v>
      </c>
      <c r="AB7" s="31"/>
      <c r="AC7" s="31"/>
      <c r="AD7" s="31"/>
      <c r="AE7" s="31"/>
      <c r="AF7" s="31"/>
      <c r="AG7" s="31"/>
      <c r="AH7" s="31"/>
      <c r="AI7" s="31"/>
      <c r="AJ7" s="31"/>
      <c r="AK7" s="31"/>
      <c r="AL7" s="31"/>
      <c r="AM7" s="31"/>
      <c r="AN7" s="31"/>
      <c r="AO7" s="31"/>
      <c r="AP7" s="31"/>
      <c r="AQ7" s="31"/>
      <c r="AR7" s="31"/>
    </row>
    <row r="8" spans="1:44" ht="3" hidden="1" customHeight="1" x14ac:dyDescent="0.2">
      <c r="A8" s="489"/>
      <c r="B8" s="361"/>
      <c r="C8" s="363"/>
      <c r="D8" s="87"/>
      <c r="E8" s="365"/>
      <c r="F8" s="362"/>
      <c r="G8" s="362"/>
      <c r="H8" s="362"/>
      <c r="I8" s="362"/>
      <c r="J8" s="362"/>
      <c r="K8" s="362"/>
      <c r="L8" s="363"/>
      <c r="M8" s="365"/>
      <c r="N8" s="362"/>
      <c r="O8" s="362"/>
      <c r="P8" s="362"/>
      <c r="Q8" s="362"/>
      <c r="R8" s="362"/>
      <c r="S8" s="362"/>
      <c r="T8" s="367"/>
      <c r="U8" s="54"/>
      <c r="V8" s="274"/>
      <c r="W8" s="274"/>
      <c r="X8" s="372"/>
      <c r="Y8" s="54"/>
      <c r="Z8" s="274"/>
      <c r="AA8" s="61"/>
      <c r="AB8" s="31"/>
      <c r="AC8" s="31"/>
      <c r="AD8" s="31"/>
      <c r="AE8" s="31"/>
      <c r="AF8" s="31"/>
      <c r="AG8" s="31"/>
      <c r="AH8" s="31"/>
      <c r="AI8" s="31"/>
      <c r="AJ8" s="31"/>
      <c r="AK8" s="31"/>
      <c r="AL8" s="31"/>
      <c r="AM8" s="31"/>
      <c r="AN8" s="31"/>
      <c r="AO8" s="31"/>
      <c r="AP8" s="31"/>
      <c r="AQ8" s="31"/>
      <c r="AR8" s="31"/>
    </row>
    <row r="9" spans="1:44" ht="21.75" customHeight="1" thickBot="1" x14ac:dyDescent="0.25">
      <c r="A9" s="507" t="s">
        <v>24</v>
      </c>
      <c r="B9" s="533" t="s">
        <v>163</v>
      </c>
      <c r="C9" s="534" t="s">
        <v>164</v>
      </c>
      <c r="D9" s="535" t="s">
        <v>28</v>
      </c>
      <c r="E9" s="536" t="s">
        <v>166</v>
      </c>
      <c r="F9" s="537" t="s">
        <v>167</v>
      </c>
      <c r="G9" s="537" t="s">
        <v>168</v>
      </c>
      <c r="H9" s="537" t="s">
        <v>169</v>
      </c>
      <c r="I9" s="537" t="s">
        <v>170</v>
      </c>
      <c r="J9" s="537" t="s">
        <v>171</v>
      </c>
      <c r="K9" s="537" t="s">
        <v>172</v>
      </c>
      <c r="L9" s="534" t="s">
        <v>173</v>
      </c>
      <c r="M9" s="536" t="s">
        <v>166</v>
      </c>
      <c r="N9" s="537" t="s">
        <v>167</v>
      </c>
      <c r="O9" s="537" t="s">
        <v>168</v>
      </c>
      <c r="P9" s="537" t="s">
        <v>169</v>
      </c>
      <c r="Q9" s="537" t="s">
        <v>170</v>
      </c>
      <c r="R9" s="537" t="s">
        <v>171</v>
      </c>
      <c r="S9" s="537" t="s">
        <v>172</v>
      </c>
      <c r="T9" s="538" t="s">
        <v>173</v>
      </c>
      <c r="U9" s="536" t="s">
        <v>176</v>
      </c>
      <c r="V9" s="1109" t="s">
        <v>226</v>
      </c>
      <c r="W9" s="537" t="s">
        <v>178</v>
      </c>
      <c r="X9" s="539" t="s">
        <v>179</v>
      </c>
      <c r="Y9" s="536" t="s">
        <v>18</v>
      </c>
      <c r="Z9" s="537" t="s">
        <v>177</v>
      </c>
      <c r="AA9" s="540" t="s">
        <v>178</v>
      </c>
      <c r="AB9" s="31"/>
      <c r="AC9" s="32"/>
      <c r="AD9" s="32"/>
      <c r="AE9" s="32"/>
      <c r="AF9" s="32"/>
      <c r="AG9" s="32"/>
      <c r="AH9" s="32"/>
      <c r="AI9" s="32"/>
      <c r="AJ9" s="32"/>
      <c r="AK9" s="32"/>
      <c r="AL9" s="32"/>
      <c r="AM9" s="32"/>
      <c r="AN9" s="32"/>
      <c r="AO9" s="32"/>
      <c r="AP9" s="32"/>
      <c r="AQ9" s="32"/>
      <c r="AR9" s="32"/>
    </row>
    <row r="10" spans="1:44" ht="15" customHeight="1" x14ac:dyDescent="0.2">
      <c r="A10" s="526">
        <v>2008</v>
      </c>
      <c r="B10" s="529"/>
      <c r="C10" s="743"/>
      <c r="D10" s="745">
        <v>1599</v>
      </c>
      <c r="E10" s="744"/>
      <c r="F10" s="382"/>
      <c r="G10" s="382"/>
      <c r="H10" s="382"/>
      <c r="I10" s="382"/>
      <c r="J10" s="382"/>
      <c r="K10" s="382"/>
      <c r="L10" s="383"/>
      <c r="M10" s="381"/>
      <c r="N10" s="382"/>
      <c r="O10" s="382"/>
      <c r="P10" s="382"/>
      <c r="Q10" s="382"/>
      <c r="R10" s="382"/>
      <c r="S10" s="382"/>
      <c r="T10" s="383"/>
      <c r="U10" s="530">
        <v>1075</v>
      </c>
      <c r="V10" s="531">
        <v>404</v>
      </c>
      <c r="W10" s="531">
        <v>120</v>
      </c>
      <c r="X10" s="532"/>
      <c r="Y10" s="370">
        <v>280271.37799999997</v>
      </c>
      <c r="Z10" s="371">
        <v>45043.258000000002</v>
      </c>
      <c r="AA10" s="250">
        <v>37994.68</v>
      </c>
      <c r="AB10" s="31"/>
      <c r="AC10" s="32"/>
      <c r="AD10" s="32"/>
      <c r="AE10" s="32"/>
      <c r="AF10" s="32"/>
      <c r="AG10" s="32"/>
      <c r="AH10" s="32"/>
      <c r="AI10" s="32"/>
      <c r="AJ10" s="32"/>
      <c r="AK10" s="32"/>
      <c r="AL10" s="32"/>
      <c r="AM10" s="32"/>
      <c r="AN10" s="32"/>
      <c r="AO10" s="32"/>
      <c r="AP10" s="32"/>
      <c r="AQ10" s="32"/>
      <c r="AR10" s="32"/>
    </row>
    <row r="11" spans="1:44" ht="12.75" customHeight="1" x14ac:dyDescent="0.2">
      <c r="A11" s="527">
        <v>2009</v>
      </c>
      <c r="B11" s="525"/>
      <c r="C11" s="386"/>
      <c r="D11" s="354">
        <v>1410</v>
      </c>
      <c r="E11" s="378"/>
      <c r="F11" s="379"/>
      <c r="G11" s="379"/>
      <c r="H11" s="379"/>
      <c r="I11" s="379"/>
      <c r="J11" s="379"/>
      <c r="K11" s="379"/>
      <c r="L11" s="380"/>
      <c r="M11" s="378"/>
      <c r="N11" s="379"/>
      <c r="O11" s="379"/>
      <c r="P11" s="379"/>
      <c r="Q11" s="379"/>
      <c r="R11" s="379"/>
      <c r="S11" s="379"/>
      <c r="T11" s="380"/>
      <c r="U11" s="356">
        <v>917</v>
      </c>
      <c r="V11" s="357">
        <v>360</v>
      </c>
      <c r="W11" s="357">
        <v>133</v>
      </c>
      <c r="X11" s="380"/>
      <c r="Y11" s="56">
        <v>199982.88999999996</v>
      </c>
      <c r="Z11" s="357">
        <v>37389.978999999999</v>
      </c>
      <c r="AA11" s="62">
        <v>32969.22</v>
      </c>
      <c r="AB11" s="31"/>
      <c r="AC11" s="32"/>
      <c r="AD11" s="32"/>
      <c r="AE11" s="32"/>
      <c r="AF11" s="32"/>
      <c r="AG11" s="32"/>
      <c r="AH11" s="32"/>
      <c r="AI11" s="32"/>
      <c r="AJ11" s="32"/>
      <c r="AK11" s="32"/>
      <c r="AL11" s="32"/>
      <c r="AM11" s="32"/>
      <c r="AN11" s="32"/>
      <c r="AO11" s="32"/>
      <c r="AP11" s="32"/>
      <c r="AQ11" s="32"/>
      <c r="AR11" s="32"/>
    </row>
    <row r="12" spans="1:44" ht="12.75" customHeight="1" x14ac:dyDescent="0.2">
      <c r="A12" s="527">
        <v>2010</v>
      </c>
      <c r="B12" s="525"/>
      <c r="C12" s="386"/>
      <c r="D12" s="354">
        <v>3100</v>
      </c>
      <c r="E12" s="378"/>
      <c r="F12" s="379"/>
      <c r="G12" s="379"/>
      <c r="H12" s="379"/>
      <c r="I12" s="379"/>
      <c r="J12" s="379"/>
      <c r="K12" s="379"/>
      <c r="L12" s="380"/>
      <c r="M12" s="378"/>
      <c r="N12" s="379"/>
      <c r="O12" s="379"/>
      <c r="P12" s="379"/>
      <c r="Q12" s="379"/>
      <c r="R12" s="379"/>
      <c r="S12" s="379"/>
      <c r="T12" s="380"/>
      <c r="U12" s="356">
        <v>921</v>
      </c>
      <c r="V12" s="357">
        <v>1991</v>
      </c>
      <c r="W12" s="357">
        <v>188</v>
      </c>
      <c r="X12" s="380"/>
      <c r="Y12" s="56">
        <v>430512.7965</v>
      </c>
      <c r="Z12" s="357">
        <v>562930.64809999987</v>
      </c>
      <c r="AA12" s="62">
        <v>33571.154999999999</v>
      </c>
      <c r="AB12" s="31"/>
      <c r="AC12" s="277"/>
      <c r="AD12" s="32"/>
      <c r="AE12" s="32"/>
      <c r="AF12" s="32"/>
      <c r="AG12" s="32"/>
      <c r="AH12" s="32"/>
      <c r="AI12" s="32"/>
      <c r="AJ12" s="32"/>
      <c r="AK12" s="32"/>
      <c r="AL12" s="32"/>
      <c r="AM12" s="32"/>
      <c r="AN12" s="32"/>
      <c r="AO12" s="32"/>
      <c r="AP12" s="32"/>
      <c r="AQ12" s="32"/>
      <c r="AR12" s="32"/>
    </row>
    <row r="13" spans="1:44" ht="12.75" customHeight="1" x14ac:dyDescent="0.2">
      <c r="A13" s="527">
        <v>2011</v>
      </c>
      <c r="B13" s="525"/>
      <c r="C13" s="386"/>
      <c r="D13" s="354">
        <v>3393</v>
      </c>
      <c r="E13" s="378"/>
      <c r="F13" s="379"/>
      <c r="G13" s="379"/>
      <c r="H13" s="379"/>
      <c r="I13" s="379"/>
      <c r="J13" s="379"/>
      <c r="K13" s="379"/>
      <c r="L13" s="380"/>
      <c r="M13" s="378"/>
      <c r="N13" s="379"/>
      <c r="O13" s="379"/>
      <c r="P13" s="379"/>
      <c r="Q13" s="379"/>
      <c r="R13" s="379"/>
      <c r="S13" s="379"/>
      <c r="T13" s="380"/>
      <c r="U13" s="356">
        <v>862</v>
      </c>
      <c r="V13" s="357">
        <v>2343</v>
      </c>
      <c r="W13" s="357">
        <v>188</v>
      </c>
      <c r="X13" s="380"/>
      <c r="Y13" s="56">
        <v>313611.56299999997</v>
      </c>
      <c r="Z13" s="357">
        <v>269822.54599999997</v>
      </c>
      <c r="AA13" s="62">
        <v>42665.089500000002</v>
      </c>
      <c r="AB13" s="2"/>
      <c r="AC13" s="277"/>
      <c r="AD13" s="2"/>
      <c r="AE13" s="2"/>
      <c r="AF13" s="2"/>
      <c r="AG13" s="2"/>
      <c r="AH13" s="2"/>
      <c r="AI13" s="2"/>
      <c r="AJ13" s="2"/>
      <c r="AK13" s="2"/>
      <c r="AL13" s="2"/>
      <c r="AM13" s="2"/>
      <c r="AN13" s="2"/>
      <c r="AO13" s="2"/>
      <c r="AP13" s="2"/>
      <c r="AQ13" s="2"/>
      <c r="AR13" s="2"/>
    </row>
    <row r="14" spans="1:44" ht="12.75" customHeight="1" x14ac:dyDescent="0.2">
      <c r="A14" s="527">
        <v>2012</v>
      </c>
      <c r="B14" s="525"/>
      <c r="C14" s="386"/>
      <c r="D14" s="354">
        <v>1626</v>
      </c>
      <c r="E14" s="378"/>
      <c r="F14" s="379"/>
      <c r="G14" s="379"/>
      <c r="H14" s="379"/>
      <c r="I14" s="379"/>
      <c r="J14" s="379"/>
      <c r="K14" s="379"/>
      <c r="L14" s="380"/>
      <c r="M14" s="378"/>
      <c r="N14" s="379"/>
      <c r="O14" s="379"/>
      <c r="P14" s="379"/>
      <c r="Q14" s="379"/>
      <c r="R14" s="379"/>
      <c r="S14" s="379"/>
      <c r="T14" s="380"/>
      <c r="U14" s="356">
        <v>967</v>
      </c>
      <c r="V14" s="357">
        <v>507</v>
      </c>
      <c r="W14" s="357">
        <v>152</v>
      </c>
      <c r="X14" s="380"/>
      <c r="Y14" s="56">
        <v>216163.58499999999</v>
      </c>
      <c r="Z14" s="357">
        <v>82901.155000000013</v>
      </c>
      <c r="AA14" s="62">
        <v>28312.223000000002</v>
      </c>
      <c r="AB14" s="2"/>
      <c r="AC14" s="37"/>
      <c r="AD14" s="2"/>
      <c r="AE14" s="2"/>
      <c r="AF14" s="2"/>
      <c r="AG14" s="2"/>
      <c r="AH14" s="2"/>
      <c r="AI14" s="2"/>
      <c r="AJ14" s="2"/>
      <c r="AK14" s="2"/>
      <c r="AL14" s="2"/>
      <c r="AM14" s="2"/>
      <c r="AN14" s="2"/>
      <c r="AO14" s="2"/>
      <c r="AP14" s="2"/>
      <c r="AQ14" s="2"/>
      <c r="AR14" s="2"/>
    </row>
    <row r="15" spans="1:44" ht="12.75" customHeight="1" x14ac:dyDescent="0.2">
      <c r="A15" s="527">
        <v>2013</v>
      </c>
      <c r="B15" s="525"/>
      <c r="C15" s="386"/>
      <c r="D15" s="354">
        <v>1736</v>
      </c>
      <c r="E15" s="378"/>
      <c r="F15" s="379"/>
      <c r="G15" s="379"/>
      <c r="H15" s="379"/>
      <c r="I15" s="379"/>
      <c r="J15" s="379"/>
      <c r="K15" s="379"/>
      <c r="L15" s="380"/>
      <c r="M15" s="378"/>
      <c r="N15" s="379"/>
      <c r="O15" s="379"/>
      <c r="P15" s="379"/>
      <c r="Q15" s="379"/>
      <c r="R15" s="379"/>
      <c r="S15" s="379"/>
      <c r="T15" s="380"/>
      <c r="U15" s="356">
        <v>1133</v>
      </c>
      <c r="V15" s="357">
        <v>442</v>
      </c>
      <c r="W15" s="357">
        <v>161</v>
      </c>
      <c r="X15" s="380"/>
      <c r="Y15" s="56">
        <v>224854.14600000001</v>
      </c>
      <c r="Z15" s="357">
        <v>51505.473000000013</v>
      </c>
      <c r="AA15" s="62">
        <v>84459.89899999999</v>
      </c>
      <c r="AB15" s="2"/>
      <c r="AC15" s="37"/>
      <c r="AD15" s="2"/>
      <c r="AE15" s="2"/>
      <c r="AF15" s="2"/>
      <c r="AG15" s="2"/>
      <c r="AH15" s="2"/>
      <c r="AI15" s="2"/>
      <c r="AJ15" s="2"/>
      <c r="AK15" s="2"/>
      <c r="AL15" s="2"/>
      <c r="AM15" s="2"/>
      <c r="AN15" s="2"/>
      <c r="AO15" s="2"/>
      <c r="AP15" s="2"/>
      <c r="AQ15" s="2"/>
      <c r="AR15" s="2"/>
    </row>
    <row r="16" spans="1:44" ht="12.75" customHeight="1" x14ac:dyDescent="0.2">
      <c r="A16" s="527">
        <v>2014</v>
      </c>
      <c r="B16" s="525"/>
      <c r="C16" s="386"/>
      <c r="D16" s="354">
        <v>1644</v>
      </c>
      <c r="E16" s="378"/>
      <c r="F16" s="379"/>
      <c r="G16" s="379"/>
      <c r="H16" s="379"/>
      <c r="I16" s="379"/>
      <c r="J16" s="379"/>
      <c r="K16" s="379"/>
      <c r="L16" s="380"/>
      <c r="M16" s="378"/>
      <c r="N16" s="379"/>
      <c r="O16" s="379"/>
      <c r="P16" s="379"/>
      <c r="Q16" s="379"/>
      <c r="R16" s="379"/>
      <c r="S16" s="379"/>
      <c r="T16" s="380"/>
      <c r="U16" s="356">
        <v>1085</v>
      </c>
      <c r="V16" s="357">
        <v>404</v>
      </c>
      <c r="W16" s="357">
        <v>155</v>
      </c>
      <c r="X16" s="380"/>
      <c r="Y16" s="56">
        <v>299640.74170000007</v>
      </c>
      <c r="Z16" s="373">
        <v>42408.815800000004</v>
      </c>
      <c r="AA16" s="64">
        <v>33250.987999999998</v>
      </c>
      <c r="AB16" s="2"/>
      <c r="AC16" s="37"/>
      <c r="AD16" s="2"/>
      <c r="AE16" s="2"/>
      <c r="AF16" s="2"/>
      <c r="AG16" s="2"/>
      <c r="AH16" s="2"/>
      <c r="AI16" s="2"/>
      <c r="AJ16" s="2"/>
      <c r="AK16" s="2"/>
      <c r="AL16" s="2"/>
      <c r="AM16" s="2"/>
      <c r="AN16" s="2"/>
      <c r="AO16" s="2"/>
      <c r="AP16" s="2"/>
      <c r="AQ16" s="2"/>
      <c r="AR16" s="2"/>
    </row>
    <row r="17" spans="1:44" ht="12.75" customHeight="1" x14ac:dyDescent="0.2">
      <c r="A17" s="527">
        <v>2015</v>
      </c>
      <c r="B17" s="525"/>
      <c r="C17" s="386"/>
      <c r="D17" s="354">
        <v>1918</v>
      </c>
      <c r="E17" s="378"/>
      <c r="F17" s="379"/>
      <c r="G17" s="379"/>
      <c r="H17" s="379"/>
      <c r="I17" s="379"/>
      <c r="J17" s="379"/>
      <c r="K17" s="379"/>
      <c r="L17" s="380"/>
      <c r="M17" s="378"/>
      <c r="N17" s="379"/>
      <c r="O17" s="379"/>
      <c r="P17" s="379"/>
      <c r="Q17" s="379"/>
      <c r="R17" s="379"/>
      <c r="S17" s="379"/>
      <c r="T17" s="380"/>
      <c r="U17" s="356">
        <v>1346</v>
      </c>
      <c r="V17" s="357">
        <v>432</v>
      </c>
      <c r="W17" s="357">
        <v>140</v>
      </c>
      <c r="X17" s="380"/>
      <c r="Y17" s="56">
        <v>290094.32895000005</v>
      </c>
      <c r="Z17" s="373">
        <v>45186.954499999993</v>
      </c>
      <c r="AA17" s="64">
        <v>33399.264299999995</v>
      </c>
      <c r="AB17" s="2"/>
      <c r="AC17" s="37"/>
      <c r="AD17" s="2"/>
      <c r="AE17" s="2"/>
      <c r="AF17" s="2"/>
      <c r="AG17" s="2"/>
      <c r="AH17" s="2"/>
      <c r="AI17" s="2"/>
      <c r="AJ17" s="2"/>
      <c r="AK17" s="2"/>
      <c r="AL17" s="2"/>
      <c r="AM17" s="2"/>
      <c r="AN17" s="2"/>
      <c r="AO17" s="2"/>
      <c r="AP17" s="2"/>
      <c r="AQ17" s="2"/>
      <c r="AR17" s="2"/>
    </row>
    <row r="18" spans="1:44" ht="12.75" customHeight="1" x14ac:dyDescent="0.2">
      <c r="A18" s="527">
        <v>2016</v>
      </c>
      <c r="B18" s="525"/>
      <c r="C18" s="386"/>
      <c r="D18" s="354">
        <v>1176</v>
      </c>
      <c r="E18" s="378"/>
      <c r="F18" s="379"/>
      <c r="G18" s="379"/>
      <c r="H18" s="379"/>
      <c r="I18" s="379"/>
      <c r="J18" s="379"/>
      <c r="K18" s="379"/>
      <c r="L18" s="380"/>
      <c r="M18" s="378"/>
      <c r="N18" s="379"/>
      <c r="O18" s="379"/>
      <c r="P18" s="379"/>
      <c r="Q18" s="379"/>
      <c r="R18" s="379"/>
      <c r="S18" s="379"/>
      <c r="T18" s="380"/>
      <c r="U18" s="356">
        <v>604</v>
      </c>
      <c r="V18" s="357">
        <v>418</v>
      </c>
      <c r="W18" s="357">
        <v>154</v>
      </c>
      <c r="X18" s="380"/>
      <c r="Y18" s="56">
        <v>204514.33300000001</v>
      </c>
      <c r="Z18" s="373">
        <v>35936.398300000001</v>
      </c>
      <c r="AA18" s="64">
        <v>32873.365000000005</v>
      </c>
      <c r="AB18" s="2"/>
      <c r="AC18" s="37"/>
      <c r="AD18" s="2"/>
      <c r="AE18" s="2"/>
      <c r="AF18" s="2"/>
      <c r="AG18" s="2"/>
      <c r="AH18" s="2"/>
      <c r="AI18" s="2"/>
      <c r="AJ18" s="2"/>
      <c r="AK18" s="2"/>
      <c r="AL18" s="2"/>
      <c r="AM18" s="2"/>
      <c r="AN18" s="2"/>
      <c r="AO18" s="2"/>
      <c r="AP18" s="2"/>
      <c r="AQ18" s="2"/>
      <c r="AR18" s="2"/>
    </row>
    <row r="19" spans="1:44" ht="12.75" customHeight="1" x14ac:dyDescent="0.2">
      <c r="A19" s="527">
        <v>2017</v>
      </c>
      <c r="B19" s="525"/>
      <c r="C19" s="386"/>
      <c r="D19" s="354">
        <v>1026</v>
      </c>
      <c r="E19" s="378"/>
      <c r="F19" s="379"/>
      <c r="G19" s="379"/>
      <c r="H19" s="379"/>
      <c r="I19" s="379"/>
      <c r="J19" s="379"/>
      <c r="K19" s="379"/>
      <c r="L19" s="380"/>
      <c r="M19" s="378"/>
      <c r="N19" s="379"/>
      <c r="O19" s="379"/>
      <c r="P19" s="379"/>
      <c r="Q19" s="379"/>
      <c r="R19" s="379"/>
      <c r="S19" s="379"/>
      <c r="T19" s="380"/>
      <c r="U19" s="356">
        <v>561</v>
      </c>
      <c r="V19" s="357">
        <v>357</v>
      </c>
      <c r="W19" s="357">
        <v>108</v>
      </c>
      <c r="X19" s="380"/>
      <c r="Y19" s="56">
        <v>171263</v>
      </c>
      <c r="Z19" s="373">
        <v>36163</v>
      </c>
      <c r="AA19" s="64">
        <v>27925</v>
      </c>
      <c r="AB19" s="2"/>
      <c r="AC19" s="37"/>
      <c r="AD19" s="2"/>
      <c r="AE19" s="2"/>
      <c r="AF19" s="2"/>
      <c r="AG19" s="2"/>
      <c r="AH19" s="2"/>
      <c r="AI19" s="2"/>
      <c r="AJ19" s="2"/>
      <c r="AK19" s="2"/>
      <c r="AL19" s="2"/>
      <c r="AM19" s="2"/>
      <c r="AN19" s="2"/>
      <c r="AO19" s="2"/>
      <c r="AP19" s="2"/>
      <c r="AQ19" s="2"/>
      <c r="AR19" s="2"/>
    </row>
    <row r="20" spans="1:44" ht="12.75" customHeight="1" x14ac:dyDescent="0.2">
      <c r="A20" s="527">
        <v>2018</v>
      </c>
      <c r="B20" s="525"/>
      <c r="C20" s="386"/>
      <c r="D20" s="354">
        <v>1100</v>
      </c>
      <c r="E20" s="378"/>
      <c r="F20" s="379"/>
      <c r="G20" s="379"/>
      <c r="H20" s="379"/>
      <c r="I20" s="379"/>
      <c r="J20" s="379"/>
      <c r="K20" s="379"/>
      <c r="L20" s="380"/>
      <c r="M20" s="378"/>
      <c r="N20" s="379"/>
      <c r="O20" s="379"/>
      <c r="P20" s="379"/>
      <c r="Q20" s="379"/>
      <c r="R20" s="379"/>
      <c r="S20" s="379"/>
      <c r="T20" s="380"/>
      <c r="U20" s="356">
        <v>637</v>
      </c>
      <c r="V20" s="357">
        <v>314</v>
      </c>
      <c r="W20" s="357">
        <v>149</v>
      </c>
      <c r="X20" s="380"/>
      <c r="Y20" s="56">
        <v>206408.04999999996</v>
      </c>
      <c r="Z20" s="373">
        <v>28436</v>
      </c>
      <c r="AA20" s="64">
        <v>33159.280000000006</v>
      </c>
      <c r="AB20" s="2"/>
      <c r="AC20" s="37"/>
      <c r="AD20" s="2"/>
      <c r="AE20" s="2"/>
      <c r="AF20" s="2"/>
      <c r="AG20" s="2"/>
      <c r="AH20" s="2"/>
      <c r="AI20" s="2"/>
      <c r="AJ20" s="2"/>
      <c r="AK20" s="2"/>
      <c r="AL20" s="2"/>
      <c r="AM20" s="2"/>
      <c r="AN20" s="2"/>
      <c r="AO20" s="2"/>
      <c r="AP20" s="2"/>
      <c r="AQ20" s="2"/>
      <c r="AR20" s="2"/>
    </row>
    <row r="21" spans="1:44" ht="12.75" customHeight="1" x14ac:dyDescent="0.2">
      <c r="A21" s="527">
        <v>2019</v>
      </c>
      <c r="B21" s="525"/>
      <c r="C21" s="386"/>
      <c r="D21" s="354">
        <v>1013</v>
      </c>
      <c r="E21" s="378"/>
      <c r="F21" s="379"/>
      <c r="G21" s="379"/>
      <c r="H21" s="379"/>
      <c r="I21" s="379"/>
      <c r="J21" s="379"/>
      <c r="K21" s="379"/>
      <c r="L21" s="380"/>
      <c r="M21" s="378"/>
      <c r="N21" s="379"/>
      <c r="O21" s="379"/>
      <c r="P21" s="379"/>
      <c r="Q21" s="379"/>
      <c r="R21" s="379"/>
      <c r="S21" s="379"/>
      <c r="T21" s="380"/>
      <c r="U21" s="356">
        <v>471</v>
      </c>
      <c r="V21" s="357">
        <v>318</v>
      </c>
      <c r="W21" s="357">
        <v>224</v>
      </c>
      <c r="X21" s="380"/>
      <c r="Y21" s="56">
        <v>332334</v>
      </c>
      <c r="Z21" s="373">
        <v>25794.5</v>
      </c>
      <c r="AA21" s="64">
        <v>39732.699999999997</v>
      </c>
      <c r="AB21" s="2"/>
      <c r="AC21" s="37"/>
      <c r="AD21" s="2"/>
      <c r="AE21" s="2"/>
      <c r="AF21" s="2"/>
      <c r="AG21" s="2"/>
      <c r="AH21" s="2"/>
      <c r="AI21" s="2"/>
      <c r="AJ21" s="2"/>
      <c r="AK21" s="2"/>
      <c r="AL21" s="2"/>
      <c r="AM21" s="2"/>
      <c r="AN21" s="2"/>
      <c r="AO21" s="2"/>
      <c r="AP21" s="2"/>
      <c r="AQ21" s="2"/>
      <c r="AR21" s="2"/>
    </row>
    <row r="22" spans="1:44" ht="12.75" customHeight="1" x14ac:dyDescent="0.2">
      <c r="A22" s="527">
        <v>2020</v>
      </c>
      <c r="B22" s="525"/>
      <c r="C22" s="386"/>
      <c r="D22" s="354">
        <v>864</v>
      </c>
      <c r="E22" s="381"/>
      <c r="F22" s="382"/>
      <c r="G22" s="382"/>
      <c r="H22" s="382"/>
      <c r="I22" s="382"/>
      <c r="J22" s="382"/>
      <c r="K22" s="382"/>
      <c r="L22" s="383"/>
      <c r="M22" s="381"/>
      <c r="N22" s="382"/>
      <c r="O22" s="382"/>
      <c r="P22" s="382"/>
      <c r="Q22" s="382"/>
      <c r="R22" s="382"/>
      <c r="S22" s="382"/>
      <c r="T22" s="383"/>
      <c r="U22" s="356">
        <v>361</v>
      </c>
      <c r="V22" s="357">
        <v>334</v>
      </c>
      <c r="W22" s="357">
        <v>169</v>
      </c>
      <c r="X22" s="383"/>
      <c r="Y22" s="56">
        <v>121934</v>
      </c>
      <c r="Z22" s="373">
        <v>28783.3</v>
      </c>
      <c r="AA22" s="64">
        <v>97885.5</v>
      </c>
      <c r="AB22" s="2"/>
      <c r="AC22" s="37"/>
      <c r="AD22" s="2"/>
      <c r="AE22" s="2"/>
      <c r="AF22" s="2"/>
      <c r="AG22" s="2"/>
      <c r="AH22" s="2"/>
      <c r="AI22" s="2"/>
      <c r="AJ22" s="2"/>
      <c r="AK22" s="2"/>
      <c r="AL22" s="2"/>
      <c r="AM22" s="2"/>
      <c r="AN22" s="2"/>
      <c r="AO22" s="2"/>
      <c r="AP22" s="2"/>
      <c r="AQ22" s="2"/>
      <c r="AR22" s="2"/>
    </row>
    <row r="23" spans="1:44" ht="12.75" customHeight="1" x14ac:dyDescent="0.2">
      <c r="A23" s="527">
        <v>2021</v>
      </c>
      <c r="B23" s="525"/>
      <c r="C23" s="386"/>
      <c r="D23" s="354">
        <v>1353</v>
      </c>
      <c r="E23" s="378"/>
      <c r="F23" s="379"/>
      <c r="G23" s="379"/>
      <c r="H23" s="379"/>
      <c r="I23" s="379"/>
      <c r="J23" s="379"/>
      <c r="K23" s="379"/>
      <c r="L23" s="380"/>
      <c r="M23" s="378"/>
      <c r="N23" s="379"/>
      <c r="O23" s="379"/>
      <c r="P23" s="379"/>
      <c r="Q23" s="379"/>
      <c r="R23" s="379"/>
      <c r="S23" s="379"/>
      <c r="T23" s="380"/>
      <c r="U23" s="356">
        <v>567</v>
      </c>
      <c r="V23" s="357">
        <v>582</v>
      </c>
      <c r="W23" s="357">
        <v>204</v>
      </c>
      <c r="X23" s="380"/>
      <c r="Y23" s="56">
        <v>260674.5</v>
      </c>
      <c r="Z23" s="373">
        <v>57999.199999999997</v>
      </c>
      <c r="AA23" s="64">
        <v>25632.2</v>
      </c>
      <c r="AB23" s="39"/>
      <c r="AC23" s="37"/>
      <c r="AD23" s="37"/>
      <c r="AE23" s="37"/>
      <c r="AF23" s="37"/>
      <c r="AG23" s="37"/>
      <c r="AH23" s="37"/>
      <c r="AI23" s="37"/>
      <c r="AJ23" s="37"/>
      <c r="AK23" s="37"/>
      <c r="AL23" s="37"/>
      <c r="AM23" s="37"/>
      <c r="AN23" s="37"/>
      <c r="AO23" s="37"/>
      <c r="AP23" s="37"/>
      <c r="AQ23" s="37"/>
      <c r="AR23" s="37"/>
    </row>
    <row r="24" spans="1:44" ht="12.75" customHeight="1" x14ac:dyDescent="0.2">
      <c r="A24" s="527">
        <v>2022</v>
      </c>
      <c r="B24" s="385">
        <v>773</v>
      </c>
      <c r="C24" s="515">
        <v>153</v>
      </c>
      <c r="D24" s="354">
        <v>926</v>
      </c>
      <c r="E24" s="516">
        <v>422</v>
      </c>
      <c r="F24" s="384">
        <v>125</v>
      </c>
      <c r="G24" s="384">
        <v>19</v>
      </c>
      <c r="H24" s="384">
        <v>0</v>
      </c>
      <c r="I24" s="384">
        <v>43</v>
      </c>
      <c r="J24" s="385">
        <v>112</v>
      </c>
      <c r="K24" s="384">
        <v>27</v>
      </c>
      <c r="L24" s="515">
        <v>178</v>
      </c>
      <c r="M24" s="385">
        <v>353</v>
      </c>
      <c r="N24" s="384">
        <v>101</v>
      </c>
      <c r="O24" s="384">
        <v>18</v>
      </c>
      <c r="P24" s="384">
        <v>18</v>
      </c>
      <c r="Q24" s="384">
        <v>27</v>
      </c>
      <c r="R24" s="385">
        <v>107</v>
      </c>
      <c r="S24" s="384">
        <v>22</v>
      </c>
      <c r="T24" s="515">
        <v>127</v>
      </c>
      <c r="U24" s="356">
        <v>461</v>
      </c>
      <c r="V24" s="357">
        <v>255</v>
      </c>
      <c r="W24" s="357">
        <v>105</v>
      </c>
      <c r="X24" s="249">
        <v>105</v>
      </c>
      <c r="Y24" s="356">
        <v>297307.15999999997</v>
      </c>
      <c r="Z24" s="373">
        <v>63262.44</v>
      </c>
      <c r="AA24" s="374">
        <v>52232.91</v>
      </c>
      <c r="AB24" s="39"/>
      <c r="AC24" s="37"/>
      <c r="AD24" s="37"/>
      <c r="AE24" s="37"/>
      <c r="AF24" s="37"/>
      <c r="AG24" s="37"/>
      <c r="AH24" s="37"/>
      <c r="AI24" s="37"/>
      <c r="AJ24" s="37"/>
      <c r="AK24" s="37"/>
      <c r="AL24" s="37"/>
      <c r="AM24" s="37"/>
      <c r="AN24" s="37"/>
      <c r="AO24" s="37"/>
      <c r="AP24" s="37"/>
      <c r="AQ24" s="37"/>
      <c r="AR24" s="37"/>
    </row>
    <row r="25" spans="1:44" ht="12.75" customHeight="1" x14ac:dyDescent="0.2">
      <c r="A25" s="527">
        <v>2023</v>
      </c>
      <c r="B25" s="356">
        <v>615</v>
      </c>
      <c r="C25" s="57">
        <v>183</v>
      </c>
      <c r="D25" s="354">
        <v>798</v>
      </c>
      <c r="E25" s="56">
        <v>328</v>
      </c>
      <c r="F25" s="357">
        <v>145</v>
      </c>
      <c r="G25" s="357">
        <v>33</v>
      </c>
      <c r="H25" s="357">
        <v>31</v>
      </c>
      <c r="I25" s="357">
        <v>44</v>
      </c>
      <c r="J25" s="357">
        <v>98</v>
      </c>
      <c r="K25" s="357">
        <v>48</v>
      </c>
      <c r="L25" s="57">
        <v>71</v>
      </c>
      <c r="M25" s="56">
        <v>259</v>
      </c>
      <c r="N25" s="357">
        <v>114</v>
      </c>
      <c r="O25" s="357">
        <v>26</v>
      </c>
      <c r="P25" s="357">
        <v>16</v>
      </c>
      <c r="Q25" s="357">
        <v>31</v>
      </c>
      <c r="R25" s="357">
        <v>88</v>
      </c>
      <c r="S25" s="357">
        <v>34</v>
      </c>
      <c r="T25" s="368">
        <v>47</v>
      </c>
      <c r="U25" s="56">
        <v>392</v>
      </c>
      <c r="V25" s="357">
        <v>248</v>
      </c>
      <c r="W25" s="357">
        <v>95</v>
      </c>
      <c r="X25" s="368">
        <v>63</v>
      </c>
      <c r="Y25" s="56">
        <v>325778.13</v>
      </c>
      <c r="Z25" s="373">
        <v>36865.18</v>
      </c>
      <c r="AA25" s="64">
        <v>22385.67</v>
      </c>
      <c r="AB25" s="37"/>
      <c r="AC25" s="37"/>
      <c r="AD25" s="37"/>
      <c r="AE25" s="37"/>
      <c r="AF25" s="37"/>
      <c r="AG25" s="37"/>
      <c r="AH25" s="37"/>
      <c r="AI25" s="37"/>
      <c r="AJ25" s="37"/>
      <c r="AK25" s="37"/>
      <c r="AL25" s="37"/>
      <c r="AM25" s="37"/>
      <c r="AN25" s="37"/>
      <c r="AO25" s="37"/>
      <c r="AP25" s="37"/>
      <c r="AQ25" s="37"/>
      <c r="AR25" s="37"/>
    </row>
    <row r="26" spans="1:44" ht="12.75" customHeight="1" x14ac:dyDescent="0.2">
      <c r="A26" s="527">
        <v>2024</v>
      </c>
      <c r="B26" s="356">
        <v>466</v>
      </c>
      <c r="C26" s="57">
        <v>226</v>
      </c>
      <c r="D26" s="354">
        <v>692</v>
      </c>
      <c r="E26" s="56">
        <v>302</v>
      </c>
      <c r="F26" s="357">
        <v>70</v>
      </c>
      <c r="G26" s="357">
        <v>27</v>
      </c>
      <c r="H26" s="357">
        <v>18</v>
      </c>
      <c r="I26" s="357">
        <v>55</v>
      </c>
      <c r="J26" s="357">
        <v>96</v>
      </c>
      <c r="K26" s="357">
        <v>31</v>
      </c>
      <c r="L26" s="57">
        <v>93</v>
      </c>
      <c r="M26" s="56">
        <v>221</v>
      </c>
      <c r="N26" s="357">
        <v>44</v>
      </c>
      <c r="O26" s="357">
        <v>7</v>
      </c>
      <c r="P26" s="357">
        <v>3</v>
      </c>
      <c r="Q26" s="357">
        <v>26</v>
      </c>
      <c r="R26" s="357">
        <v>87</v>
      </c>
      <c r="S26" s="357">
        <v>19</v>
      </c>
      <c r="T26" s="368">
        <v>59</v>
      </c>
      <c r="U26" s="56">
        <v>346</v>
      </c>
      <c r="V26" s="357">
        <v>198</v>
      </c>
      <c r="W26" s="357">
        <v>86</v>
      </c>
      <c r="X26" s="368">
        <v>62</v>
      </c>
      <c r="Y26" s="56">
        <v>128170.24000000001</v>
      </c>
      <c r="Z26" s="373">
        <v>21324.59</v>
      </c>
      <c r="AA26" s="64">
        <v>34441.33</v>
      </c>
      <c r="AB26" s="37"/>
      <c r="AC26" s="277"/>
      <c r="AD26" s="37"/>
      <c r="AE26" s="37"/>
      <c r="AF26" s="37"/>
      <c r="AG26" s="37"/>
      <c r="AH26" s="37"/>
      <c r="AI26" s="37"/>
      <c r="AJ26" s="37"/>
      <c r="AK26" s="37"/>
      <c r="AL26" s="37"/>
      <c r="AM26" s="37"/>
      <c r="AN26" s="37"/>
      <c r="AO26" s="37"/>
      <c r="AP26" s="37"/>
      <c r="AQ26" s="37"/>
      <c r="AR26" s="37"/>
    </row>
    <row r="27" spans="1:44" ht="12.75" customHeight="1" x14ac:dyDescent="0.2">
      <c r="A27" s="527">
        <v>2025</v>
      </c>
      <c r="B27" s="1130">
        <v>560</v>
      </c>
      <c r="C27" s="1131">
        <v>252</v>
      </c>
      <c r="D27" s="1132">
        <v>812</v>
      </c>
      <c r="E27" s="1133">
        <v>399</v>
      </c>
      <c r="F27" s="1134">
        <v>89</v>
      </c>
      <c r="G27" s="1134">
        <v>23</v>
      </c>
      <c r="H27" s="1134">
        <v>4</v>
      </c>
      <c r="I27" s="1134">
        <v>62</v>
      </c>
      <c r="J27" s="1134">
        <v>99</v>
      </c>
      <c r="K27" s="1134">
        <v>48</v>
      </c>
      <c r="L27" s="1131">
        <v>88</v>
      </c>
      <c r="M27" s="1133">
        <v>304</v>
      </c>
      <c r="N27" s="1134">
        <v>42</v>
      </c>
      <c r="O27" s="1134">
        <v>13</v>
      </c>
      <c r="P27" s="1134">
        <v>2</v>
      </c>
      <c r="Q27" s="1134">
        <v>29</v>
      </c>
      <c r="R27" s="1134">
        <v>73</v>
      </c>
      <c r="S27" s="1134">
        <v>22</v>
      </c>
      <c r="T27" s="1135">
        <v>75</v>
      </c>
      <c r="U27" s="1133">
        <v>430</v>
      </c>
      <c r="V27" s="1134">
        <v>228</v>
      </c>
      <c r="W27" s="1134">
        <v>97</v>
      </c>
      <c r="X27" s="1135">
        <v>57</v>
      </c>
      <c r="Y27" s="1133">
        <v>170648.66</v>
      </c>
      <c r="Z27" s="1136">
        <v>28258.400000000001</v>
      </c>
      <c r="AA27" s="1137">
        <v>20778.79</v>
      </c>
      <c r="AB27" s="37"/>
      <c r="AC27" s="37"/>
      <c r="AD27" s="37"/>
      <c r="AE27" s="37"/>
      <c r="AF27" s="37"/>
      <c r="AG27" s="37"/>
      <c r="AH27" s="37"/>
      <c r="AI27" s="37"/>
      <c r="AJ27" s="37"/>
      <c r="AK27" s="37"/>
      <c r="AL27" s="37"/>
      <c r="AM27" s="37"/>
      <c r="AN27" s="37"/>
      <c r="AO27" s="37"/>
      <c r="AP27" s="37"/>
      <c r="AQ27" s="37"/>
      <c r="AR27" s="37"/>
    </row>
    <row r="28" spans="1:44" ht="12.75" customHeight="1" x14ac:dyDescent="0.2">
      <c r="A28" s="527">
        <v>2026</v>
      </c>
      <c r="B28" s="358" t="e">
        <v>#N/A</v>
      </c>
      <c r="C28" s="59" t="e">
        <v>#N/A</v>
      </c>
      <c r="D28" s="355">
        <v>812</v>
      </c>
      <c r="E28" s="58" t="e">
        <v>#N/A</v>
      </c>
      <c r="F28" s="359" t="e">
        <v>#N/A</v>
      </c>
      <c r="G28" s="359" t="e">
        <v>#N/A</v>
      </c>
      <c r="H28" s="359" t="e">
        <v>#N/A</v>
      </c>
      <c r="I28" s="359" t="e">
        <v>#N/A</v>
      </c>
      <c r="J28" s="359" t="e">
        <v>#N/A</v>
      </c>
      <c r="K28" s="359" t="e">
        <v>#N/A</v>
      </c>
      <c r="L28" s="59" t="e">
        <v>#N/A</v>
      </c>
      <c r="M28" s="58" t="e">
        <v>#N/A</v>
      </c>
      <c r="N28" s="359" t="e">
        <v>#N/A</v>
      </c>
      <c r="O28" s="359" t="e">
        <v>#N/A</v>
      </c>
      <c r="P28" s="359" t="e">
        <v>#N/A</v>
      </c>
      <c r="Q28" s="359" t="e">
        <v>#N/A</v>
      </c>
      <c r="R28" s="359" t="e">
        <v>#N/A</v>
      </c>
      <c r="S28" s="359" t="e">
        <v>#N/A</v>
      </c>
      <c r="T28" s="369" t="e">
        <v>#N/A</v>
      </c>
      <c r="U28" s="58" t="e">
        <v>#N/A</v>
      </c>
      <c r="V28" s="359" t="e">
        <v>#N/A</v>
      </c>
      <c r="W28" s="359" t="e">
        <v>#N/A</v>
      </c>
      <c r="X28" s="369" t="e">
        <v>#N/A</v>
      </c>
      <c r="Y28" s="58" t="e">
        <v>#N/A</v>
      </c>
      <c r="Z28" s="359" t="e">
        <v>#N/A</v>
      </c>
      <c r="AA28" s="65" t="e">
        <v>#N/A</v>
      </c>
      <c r="AB28" s="37"/>
      <c r="AC28" s="37"/>
      <c r="AD28" s="37"/>
      <c r="AE28" s="37"/>
      <c r="AF28" s="37"/>
      <c r="AG28" s="37"/>
      <c r="AH28" s="37"/>
      <c r="AI28" s="37"/>
      <c r="AJ28" s="37"/>
      <c r="AK28" s="37"/>
      <c r="AL28" s="37"/>
      <c r="AM28" s="37"/>
      <c r="AN28" s="37"/>
      <c r="AO28" s="37"/>
      <c r="AP28" s="37"/>
      <c r="AQ28" s="37"/>
      <c r="AR28" s="37"/>
    </row>
    <row r="29" spans="1:44" ht="12.75" customHeight="1" x14ac:dyDescent="0.2">
      <c r="A29" s="527">
        <v>2027</v>
      </c>
      <c r="B29" s="358" t="e">
        <v>#N/A</v>
      </c>
      <c r="C29" s="59" t="e">
        <v>#N/A</v>
      </c>
      <c r="D29" s="355" t="e">
        <v>#N/A</v>
      </c>
      <c r="E29" s="58" t="e">
        <v>#N/A</v>
      </c>
      <c r="F29" s="359" t="e">
        <v>#N/A</v>
      </c>
      <c r="G29" s="359" t="e">
        <v>#N/A</v>
      </c>
      <c r="H29" s="359" t="e">
        <v>#N/A</v>
      </c>
      <c r="I29" s="359" t="e">
        <v>#N/A</v>
      </c>
      <c r="J29" s="359" t="e">
        <v>#N/A</v>
      </c>
      <c r="K29" s="359" t="e">
        <v>#N/A</v>
      </c>
      <c r="L29" s="59" t="e">
        <v>#N/A</v>
      </c>
      <c r="M29" s="58" t="e">
        <v>#N/A</v>
      </c>
      <c r="N29" s="359" t="e">
        <v>#N/A</v>
      </c>
      <c r="O29" s="359" t="e">
        <v>#N/A</v>
      </c>
      <c r="P29" s="359" t="e">
        <v>#N/A</v>
      </c>
      <c r="Q29" s="359" t="e">
        <v>#N/A</v>
      </c>
      <c r="R29" s="359" t="e">
        <v>#N/A</v>
      </c>
      <c r="S29" s="359" t="e">
        <v>#N/A</v>
      </c>
      <c r="T29" s="369" t="e">
        <v>#N/A</v>
      </c>
      <c r="U29" s="58" t="e">
        <v>#N/A</v>
      </c>
      <c r="V29" s="359" t="e">
        <v>#N/A</v>
      </c>
      <c r="W29" s="359" t="e">
        <v>#N/A</v>
      </c>
      <c r="X29" s="369" t="e">
        <v>#N/A</v>
      </c>
      <c r="Y29" s="58" t="e">
        <v>#N/A</v>
      </c>
      <c r="Z29" s="359" t="e">
        <v>#N/A</v>
      </c>
      <c r="AA29" s="65" t="e">
        <v>#N/A</v>
      </c>
      <c r="AB29" s="37"/>
      <c r="AC29" s="37"/>
      <c r="AD29" s="37"/>
      <c r="AE29" s="37"/>
      <c r="AF29" s="37"/>
      <c r="AG29" s="37"/>
      <c r="AH29" s="37"/>
      <c r="AI29" s="37"/>
      <c r="AJ29" s="37"/>
      <c r="AK29" s="37"/>
      <c r="AL29" s="37"/>
      <c r="AM29" s="37"/>
      <c r="AN29" s="37"/>
      <c r="AO29" s="37"/>
      <c r="AP29" s="37"/>
      <c r="AQ29" s="37"/>
      <c r="AR29" s="37"/>
    </row>
    <row r="30" spans="1:44" ht="12.75" customHeight="1" x14ac:dyDescent="0.2">
      <c r="A30" s="527">
        <v>2028</v>
      </c>
      <c r="B30" s="358" t="e">
        <v>#N/A</v>
      </c>
      <c r="C30" s="59" t="e">
        <v>#N/A</v>
      </c>
      <c r="D30" s="355" t="e">
        <v>#N/A</v>
      </c>
      <c r="E30" s="58" t="e">
        <v>#N/A</v>
      </c>
      <c r="F30" s="359" t="e">
        <v>#N/A</v>
      </c>
      <c r="G30" s="359" t="e">
        <v>#N/A</v>
      </c>
      <c r="H30" s="359" t="e">
        <v>#N/A</v>
      </c>
      <c r="I30" s="359" t="e">
        <v>#N/A</v>
      </c>
      <c r="J30" s="359" t="e">
        <v>#N/A</v>
      </c>
      <c r="K30" s="359" t="e">
        <v>#N/A</v>
      </c>
      <c r="L30" s="59" t="e">
        <v>#N/A</v>
      </c>
      <c r="M30" s="58" t="e">
        <v>#N/A</v>
      </c>
      <c r="N30" s="359" t="e">
        <v>#N/A</v>
      </c>
      <c r="O30" s="359" t="e">
        <v>#N/A</v>
      </c>
      <c r="P30" s="359" t="e">
        <v>#N/A</v>
      </c>
      <c r="Q30" s="359" t="e">
        <v>#N/A</v>
      </c>
      <c r="R30" s="359" t="e">
        <v>#N/A</v>
      </c>
      <c r="S30" s="359" t="e">
        <v>#N/A</v>
      </c>
      <c r="T30" s="369" t="e">
        <v>#N/A</v>
      </c>
      <c r="U30" s="58" t="e">
        <v>#N/A</v>
      </c>
      <c r="V30" s="359" t="e">
        <v>#N/A</v>
      </c>
      <c r="W30" s="359" t="e">
        <v>#N/A</v>
      </c>
      <c r="X30" s="369" t="e">
        <v>#N/A</v>
      </c>
      <c r="Y30" s="58" t="e">
        <v>#N/A</v>
      </c>
      <c r="Z30" s="359" t="e">
        <v>#N/A</v>
      </c>
      <c r="AA30" s="65" t="e">
        <v>#N/A</v>
      </c>
      <c r="AB30" s="37"/>
      <c r="AC30" s="37"/>
      <c r="AD30" s="37"/>
      <c r="AE30" s="37"/>
      <c r="AF30" s="37"/>
      <c r="AG30" s="37"/>
      <c r="AH30" s="37"/>
      <c r="AI30" s="37"/>
      <c r="AJ30" s="37"/>
      <c r="AK30" s="37"/>
      <c r="AL30" s="37"/>
      <c r="AM30" s="37"/>
      <c r="AN30" s="37"/>
      <c r="AO30" s="37"/>
      <c r="AP30" s="37"/>
      <c r="AQ30" s="37"/>
      <c r="AR30" s="37"/>
    </row>
    <row r="31" spans="1:44" ht="12.75" customHeight="1" x14ac:dyDescent="0.2">
      <c r="A31" s="527">
        <v>2029</v>
      </c>
      <c r="B31" s="358" t="e">
        <v>#N/A</v>
      </c>
      <c r="C31" s="59" t="e">
        <v>#N/A</v>
      </c>
      <c r="D31" s="355" t="e">
        <v>#N/A</v>
      </c>
      <c r="E31" s="58" t="e">
        <v>#N/A</v>
      </c>
      <c r="F31" s="359" t="e">
        <v>#N/A</v>
      </c>
      <c r="G31" s="359" t="e">
        <v>#N/A</v>
      </c>
      <c r="H31" s="359" t="e">
        <v>#N/A</v>
      </c>
      <c r="I31" s="359" t="e">
        <v>#N/A</v>
      </c>
      <c r="J31" s="359" t="e">
        <v>#N/A</v>
      </c>
      <c r="K31" s="359" t="e">
        <v>#N/A</v>
      </c>
      <c r="L31" s="59" t="e">
        <v>#N/A</v>
      </c>
      <c r="M31" s="58" t="e">
        <v>#N/A</v>
      </c>
      <c r="N31" s="359" t="e">
        <v>#N/A</v>
      </c>
      <c r="O31" s="359" t="e">
        <v>#N/A</v>
      </c>
      <c r="P31" s="359" t="e">
        <v>#N/A</v>
      </c>
      <c r="Q31" s="359" t="e">
        <v>#N/A</v>
      </c>
      <c r="R31" s="359" t="e">
        <v>#N/A</v>
      </c>
      <c r="S31" s="359" t="e">
        <v>#N/A</v>
      </c>
      <c r="T31" s="369" t="e">
        <v>#N/A</v>
      </c>
      <c r="U31" s="58" t="e">
        <v>#N/A</v>
      </c>
      <c r="V31" s="359" t="e">
        <v>#N/A</v>
      </c>
      <c r="W31" s="359" t="e">
        <v>#N/A</v>
      </c>
      <c r="X31" s="369" t="e">
        <v>#N/A</v>
      </c>
      <c r="Y31" s="58" t="e">
        <v>#N/A</v>
      </c>
      <c r="Z31" s="359" t="e">
        <v>#N/A</v>
      </c>
      <c r="AA31" s="65" t="e">
        <v>#N/A</v>
      </c>
      <c r="AB31" s="37"/>
      <c r="AC31" s="37"/>
      <c r="AD31" s="37"/>
      <c r="AE31" s="37"/>
      <c r="AF31" s="37"/>
      <c r="AG31" s="37"/>
      <c r="AH31" s="37"/>
      <c r="AI31" s="37"/>
      <c r="AJ31" s="37"/>
      <c r="AK31" s="37"/>
      <c r="AL31" s="37"/>
      <c r="AM31" s="37"/>
      <c r="AN31" s="37"/>
      <c r="AO31" s="37"/>
      <c r="AP31" s="37"/>
      <c r="AQ31" s="37"/>
      <c r="AR31" s="37"/>
    </row>
    <row r="32" spans="1:44" ht="12.75" customHeight="1" thickBot="1" x14ac:dyDescent="0.25">
      <c r="A32" s="528">
        <v>2030</v>
      </c>
      <c r="B32" s="517" t="e">
        <v>#N/A</v>
      </c>
      <c r="C32" s="518" t="e">
        <v>#N/A</v>
      </c>
      <c r="D32" s="519" t="e">
        <v>#N/A</v>
      </c>
      <c r="E32" s="520" t="e">
        <v>#N/A</v>
      </c>
      <c r="F32" s="521" t="e">
        <v>#N/A</v>
      </c>
      <c r="G32" s="521" t="e">
        <v>#N/A</v>
      </c>
      <c r="H32" s="521" t="e">
        <v>#N/A</v>
      </c>
      <c r="I32" s="521" t="e">
        <v>#N/A</v>
      </c>
      <c r="J32" s="521" t="e">
        <v>#N/A</v>
      </c>
      <c r="K32" s="521" t="e">
        <v>#N/A</v>
      </c>
      <c r="L32" s="518" t="e">
        <v>#N/A</v>
      </c>
      <c r="M32" s="520" t="e">
        <v>#N/A</v>
      </c>
      <c r="N32" s="521" t="e">
        <v>#N/A</v>
      </c>
      <c r="O32" s="521" t="e">
        <v>#N/A</v>
      </c>
      <c r="P32" s="521" t="e">
        <v>#N/A</v>
      </c>
      <c r="Q32" s="521" t="e">
        <v>#N/A</v>
      </c>
      <c r="R32" s="521" t="e">
        <v>#N/A</v>
      </c>
      <c r="S32" s="521" t="e">
        <v>#N/A</v>
      </c>
      <c r="T32" s="522" t="e">
        <v>#N/A</v>
      </c>
      <c r="U32" s="520" t="e">
        <v>#N/A</v>
      </c>
      <c r="V32" s="521" t="e">
        <v>#N/A</v>
      </c>
      <c r="W32" s="521" t="e">
        <v>#N/A</v>
      </c>
      <c r="X32" s="522" t="e">
        <v>#N/A</v>
      </c>
      <c r="Y32" s="520" t="e">
        <v>#N/A</v>
      </c>
      <c r="Z32" s="521" t="e">
        <v>#N/A</v>
      </c>
      <c r="AA32" s="523" t="e">
        <v>#N/A</v>
      </c>
      <c r="AB32" s="37"/>
      <c r="AC32" s="37"/>
      <c r="AD32" s="37"/>
      <c r="AE32" s="37"/>
      <c r="AF32" s="37"/>
      <c r="AG32" s="37"/>
      <c r="AH32" s="37"/>
      <c r="AI32" s="37"/>
      <c r="AJ32" s="37"/>
      <c r="AK32" s="37"/>
      <c r="AL32" s="37"/>
      <c r="AM32" s="37"/>
      <c r="AN32" s="37"/>
      <c r="AO32" s="37"/>
      <c r="AP32" s="37"/>
      <c r="AQ32" s="37"/>
      <c r="AR32" s="37"/>
    </row>
    <row r="33" spans="1:44" ht="12.75" customHeight="1" x14ac:dyDescent="0.2">
      <c r="A33" s="38"/>
      <c r="B33" s="40"/>
      <c r="C33" s="40"/>
      <c r="D33" s="40"/>
      <c r="E33" s="40"/>
      <c r="F33" s="40"/>
      <c r="G33" s="40"/>
      <c r="H33" s="40"/>
      <c r="I33" s="40"/>
      <c r="J33" s="40"/>
      <c r="K33" s="40"/>
      <c r="L33" s="40"/>
      <c r="M33" s="40"/>
      <c r="N33" s="40"/>
      <c r="O33" s="40"/>
      <c r="P33" s="40"/>
      <c r="Q33" s="40"/>
      <c r="R33" s="40"/>
      <c r="S33" s="40"/>
      <c r="T33" s="40"/>
      <c r="U33" s="40"/>
      <c r="V33" s="40"/>
      <c r="W33" s="39"/>
      <c r="X33" s="39"/>
      <c r="Y33" s="39"/>
      <c r="Z33" s="39"/>
      <c r="AA33" s="33"/>
      <c r="AB33" s="37"/>
      <c r="AC33" s="37"/>
      <c r="AD33" s="37"/>
      <c r="AE33" s="37"/>
      <c r="AF33" s="37"/>
      <c r="AG33" s="37"/>
      <c r="AH33" s="37"/>
      <c r="AI33" s="37"/>
      <c r="AJ33" s="37"/>
      <c r="AK33" s="37"/>
      <c r="AL33" s="37"/>
      <c r="AM33" s="37"/>
      <c r="AN33" s="37"/>
      <c r="AO33" s="37"/>
      <c r="AP33" s="37"/>
      <c r="AQ33" s="37"/>
      <c r="AR33" s="37"/>
    </row>
    <row r="34" spans="1:44" ht="12.75" customHeight="1" x14ac:dyDescent="0.2">
      <c r="A34" s="38"/>
      <c r="B34" s="40" t="s">
        <v>225</v>
      </c>
      <c r="C34" s="40"/>
      <c r="D34" s="40"/>
      <c r="E34" s="40"/>
      <c r="F34" s="40"/>
      <c r="G34" s="40"/>
      <c r="H34" s="40"/>
      <c r="I34" s="40"/>
      <c r="J34" s="40"/>
      <c r="K34" s="40"/>
      <c r="L34" s="40"/>
      <c r="M34" s="40"/>
      <c r="N34" s="40"/>
      <c r="O34" s="40"/>
      <c r="P34" s="40"/>
      <c r="Q34" s="40"/>
      <c r="R34" s="40"/>
      <c r="S34" s="40"/>
      <c r="T34" s="40"/>
      <c r="U34" s="40"/>
      <c r="V34" s="40"/>
      <c r="W34" s="39"/>
      <c r="X34" s="39"/>
      <c r="Y34" s="39"/>
      <c r="Z34" s="39"/>
      <c r="AA34" s="33"/>
      <c r="AB34" s="37"/>
      <c r="AC34" s="37"/>
      <c r="AD34" s="37"/>
      <c r="AE34" s="37"/>
      <c r="AF34" s="37"/>
      <c r="AG34" s="37"/>
      <c r="AH34" s="37"/>
      <c r="AI34" s="37"/>
      <c r="AJ34" s="37"/>
      <c r="AK34" s="37"/>
      <c r="AL34" s="37"/>
      <c r="AM34" s="37"/>
      <c r="AN34" s="37"/>
      <c r="AO34" s="37"/>
      <c r="AP34" s="37"/>
      <c r="AQ34" s="37"/>
      <c r="AR34" s="37"/>
    </row>
    <row r="35" spans="1:44" ht="12.75" customHeight="1" x14ac:dyDescent="0.2">
      <c r="A35" s="38"/>
      <c r="B35" s="40" t="s">
        <v>227</v>
      </c>
      <c r="C35" s="40"/>
      <c r="D35" s="40"/>
      <c r="E35" s="40"/>
      <c r="F35" s="40"/>
      <c r="G35" s="40"/>
      <c r="H35" s="40"/>
      <c r="I35" s="40"/>
      <c r="J35" s="40"/>
      <c r="K35" s="40"/>
      <c r="L35" s="40"/>
      <c r="M35" s="40"/>
      <c r="N35" s="40"/>
      <c r="O35" s="40"/>
      <c r="P35" s="40"/>
      <c r="Q35" s="40"/>
      <c r="R35" s="40"/>
      <c r="S35" s="40"/>
      <c r="T35" s="40"/>
      <c r="U35" s="40"/>
      <c r="V35" s="40"/>
      <c r="W35" s="39"/>
      <c r="X35" s="39"/>
      <c r="Y35" s="39"/>
      <c r="Z35" s="39"/>
      <c r="AA35" s="33"/>
      <c r="AB35" s="37"/>
      <c r="AC35" s="37"/>
      <c r="AD35" s="37"/>
      <c r="AE35" s="37"/>
      <c r="AF35" s="37"/>
      <c r="AG35" s="37"/>
      <c r="AH35" s="37"/>
      <c r="AI35" s="37"/>
      <c r="AJ35" s="37"/>
      <c r="AK35" s="37"/>
      <c r="AL35" s="37"/>
      <c r="AM35" s="37"/>
      <c r="AN35" s="37"/>
      <c r="AO35" s="37"/>
      <c r="AP35" s="37"/>
      <c r="AQ35" s="37"/>
      <c r="AR35" s="37"/>
    </row>
    <row r="36" spans="1:44" ht="12.75" customHeight="1" x14ac:dyDescent="0.2">
      <c r="A36" s="38"/>
      <c r="B36" s="40"/>
      <c r="C36" s="40"/>
      <c r="D36" s="40"/>
      <c r="E36" s="40"/>
      <c r="F36" s="40"/>
      <c r="G36" s="40"/>
      <c r="H36" s="40"/>
      <c r="I36" s="40"/>
      <c r="J36" s="40"/>
      <c r="K36" s="40"/>
      <c r="L36" s="40"/>
      <c r="M36" s="40"/>
      <c r="N36" s="40"/>
      <c r="O36" s="40"/>
      <c r="P36" s="40"/>
      <c r="Q36" s="40"/>
      <c r="R36" s="40"/>
      <c r="S36" s="40"/>
      <c r="T36" s="40"/>
      <c r="U36" s="40"/>
      <c r="V36" s="40"/>
      <c r="W36" s="39"/>
      <c r="X36" s="39"/>
      <c r="Y36" s="39"/>
      <c r="Z36" s="39"/>
      <c r="AA36" s="33"/>
      <c r="AB36" s="37"/>
      <c r="AC36" s="37"/>
      <c r="AD36" s="37"/>
      <c r="AE36" s="37"/>
      <c r="AF36" s="37"/>
      <c r="AG36" s="37"/>
      <c r="AH36" s="37"/>
      <c r="AI36" s="37"/>
      <c r="AJ36" s="37"/>
      <c r="AK36" s="37"/>
      <c r="AL36" s="37"/>
      <c r="AM36" s="37"/>
      <c r="AN36" s="37"/>
      <c r="AO36" s="37"/>
      <c r="AP36" s="37"/>
      <c r="AQ36" s="37"/>
      <c r="AR36" s="37"/>
    </row>
    <row r="37" spans="1:44" ht="12.75" customHeight="1" x14ac:dyDescent="0.2">
      <c r="A37" s="38"/>
      <c r="B37" s="40"/>
      <c r="C37" s="40"/>
      <c r="D37" s="40"/>
      <c r="E37" s="40"/>
      <c r="F37" s="40"/>
      <c r="G37" s="40"/>
      <c r="H37" s="40"/>
      <c r="I37" s="40"/>
      <c r="J37" s="40"/>
      <c r="K37" s="40"/>
      <c r="L37" s="40"/>
      <c r="M37" s="40"/>
      <c r="N37" s="40"/>
      <c r="O37" s="40"/>
      <c r="P37" s="40"/>
      <c r="Q37" s="40"/>
      <c r="R37" s="40"/>
      <c r="S37" s="40"/>
      <c r="T37" s="40"/>
      <c r="U37" s="40"/>
      <c r="V37" s="40"/>
      <c r="W37" s="39"/>
      <c r="X37" s="39"/>
      <c r="Y37" s="39"/>
      <c r="Z37" s="39"/>
      <c r="AA37" s="33"/>
      <c r="AB37" s="37"/>
      <c r="AC37" s="37"/>
      <c r="AD37" s="37"/>
      <c r="AE37" s="37"/>
      <c r="AF37" s="37"/>
      <c r="AG37" s="37"/>
      <c r="AH37" s="37"/>
      <c r="AI37" s="37"/>
      <c r="AJ37" s="37"/>
      <c r="AK37" s="37"/>
      <c r="AL37" s="37"/>
      <c r="AM37" s="37"/>
      <c r="AN37" s="37"/>
      <c r="AO37" s="37"/>
      <c r="AP37" s="37"/>
      <c r="AQ37" s="37"/>
      <c r="AR37" s="37"/>
    </row>
    <row r="38" spans="1:44" ht="12.75" customHeight="1" x14ac:dyDescent="0.2">
      <c r="A38" s="38"/>
      <c r="B38" s="40"/>
      <c r="C38" s="40"/>
      <c r="D38" s="40"/>
      <c r="E38" s="40"/>
      <c r="F38" s="40"/>
      <c r="G38" s="40"/>
      <c r="H38" s="40"/>
      <c r="I38" s="40"/>
      <c r="J38" s="40"/>
      <c r="K38" s="40"/>
      <c r="L38" s="40"/>
      <c r="M38" s="40"/>
      <c r="N38" s="40"/>
      <c r="O38" s="40"/>
      <c r="P38" s="40"/>
      <c r="Q38" s="40"/>
      <c r="R38" s="40"/>
      <c r="S38" s="40"/>
      <c r="T38" s="40"/>
      <c r="U38" s="40"/>
      <c r="V38" s="40"/>
      <c r="W38" s="39"/>
      <c r="X38" s="39"/>
      <c r="Y38" s="39"/>
      <c r="Z38" s="39"/>
      <c r="AA38" s="33"/>
      <c r="AB38" s="37"/>
      <c r="AC38" s="37"/>
      <c r="AD38" s="37"/>
      <c r="AE38" s="37"/>
      <c r="AF38" s="37"/>
      <c r="AG38" s="37"/>
      <c r="AH38" s="37"/>
      <c r="AI38" s="37"/>
      <c r="AJ38" s="37"/>
      <c r="AK38" s="37"/>
      <c r="AL38" s="37"/>
      <c r="AM38" s="37"/>
      <c r="AN38" s="37"/>
      <c r="AO38" s="37"/>
      <c r="AP38" s="37"/>
      <c r="AQ38" s="37"/>
      <c r="AR38" s="37"/>
    </row>
    <row r="39" spans="1:44" ht="12.75" customHeight="1" x14ac:dyDescent="0.2">
      <c r="A39" s="38"/>
      <c r="B39" s="40"/>
      <c r="C39" s="40"/>
      <c r="D39" s="40"/>
      <c r="E39" s="40"/>
      <c r="F39" s="40"/>
      <c r="G39" s="40"/>
      <c r="H39" s="40"/>
      <c r="I39" s="40"/>
      <c r="J39" s="40"/>
      <c r="K39" s="40"/>
      <c r="L39" s="40"/>
      <c r="M39" s="40"/>
      <c r="N39" s="40"/>
      <c r="O39" s="40"/>
      <c r="P39" s="40"/>
      <c r="Q39" s="40"/>
      <c r="R39" s="40"/>
      <c r="S39" s="40"/>
      <c r="T39" s="40"/>
      <c r="U39" s="40"/>
      <c r="V39" s="40"/>
      <c r="W39" s="39"/>
      <c r="X39" s="39"/>
      <c r="Y39" s="39"/>
      <c r="Z39" s="39"/>
      <c r="AA39" s="33"/>
      <c r="AB39" s="37"/>
      <c r="AC39" s="37"/>
      <c r="AD39" s="37"/>
      <c r="AE39" s="37"/>
      <c r="AF39" s="37"/>
      <c r="AG39" s="37"/>
      <c r="AH39" s="37"/>
      <c r="AI39" s="37"/>
      <c r="AJ39" s="37"/>
      <c r="AK39" s="37"/>
      <c r="AL39" s="37"/>
      <c r="AM39" s="37"/>
      <c r="AN39" s="37"/>
      <c r="AO39" s="37"/>
      <c r="AP39" s="37"/>
      <c r="AQ39" s="37"/>
      <c r="AR39" s="37"/>
    </row>
    <row r="40" spans="1:44" ht="12.75" customHeight="1" x14ac:dyDescent="0.2">
      <c r="A40" s="38"/>
      <c r="B40" s="40"/>
      <c r="C40" s="40"/>
      <c r="D40" s="40"/>
      <c r="E40" s="40"/>
      <c r="F40" s="40"/>
      <c r="G40" s="40"/>
      <c r="H40" s="40"/>
      <c r="I40" s="40"/>
      <c r="J40" s="40"/>
      <c r="K40" s="40"/>
      <c r="L40" s="40"/>
      <c r="M40" s="40"/>
      <c r="N40" s="40"/>
      <c r="O40" s="40"/>
      <c r="P40" s="40"/>
      <c r="Q40" s="40"/>
      <c r="R40" s="40"/>
      <c r="S40" s="40"/>
      <c r="T40" s="40"/>
      <c r="U40" s="40"/>
      <c r="V40" s="40"/>
      <c r="W40" s="39"/>
      <c r="X40" s="39"/>
      <c r="Y40" s="39"/>
      <c r="Z40" s="39"/>
      <c r="AA40" s="33"/>
      <c r="AB40" s="37"/>
      <c r="AC40" s="37"/>
      <c r="AD40" s="37"/>
      <c r="AE40" s="37"/>
      <c r="AF40" s="37"/>
      <c r="AG40" s="37"/>
      <c r="AH40" s="37"/>
      <c r="AI40" s="37"/>
      <c r="AJ40" s="37"/>
      <c r="AK40" s="37"/>
      <c r="AL40" s="37"/>
      <c r="AM40" s="37"/>
      <c r="AN40" s="37"/>
      <c r="AO40" s="37"/>
      <c r="AP40" s="37"/>
      <c r="AQ40" s="37"/>
      <c r="AR40" s="37"/>
    </row>
    <row r="41" spans="1:44" ht="12.75" customHeight="1" x14ac:dyDescent="0.2">
      <c r="A41" s="38"/>
      <c r="B41" s="40"/>
      <c r="C41" s="40"/>
      <c r="D41" s="40"/>
      <c r="E41" s="40"/>
      <c r="F41" s="40"/>
      <c r="G41" s="40"/>
      <c r="H41" s="40"/>
      <c r="I41" s="40"/>
      <c r="J41" s="40"/>
      <c r="K41" s="40"/>
      <c r="L41" s="40"/>
      <c r="M41" s="40"/>
      <c r="N41" s="40"/>
      <c r="O41" s="40"/>
      <c r="P41" s="40"/>
      <c r="Q41" s="40"/>
      <c r="R41" s="40"/>
      <c r="S41" s="40"/>
      <c r="T41" s="40"/>
      <c r="U41" s="40"/>
      <c r="V41" s="40"/>
      <c r="W41" s="39"/>
      <c r="X41" s="39"/>
      <c r="Y41" s="39"/>
      <c r="Z41" s="39"/>
      <c r="AA41" s="33"/>
      <c r="AB41" s="37"/>
      <c r="AC41" s="37"/>
      <c r="AD41" s="37"/>
      <c r="AE41" s="37"/>
      <c r="AF41" s="37"/>
      <c r="AG41" s="37"/>
      <c r="AH41" s="37"/>
      <c r="AI41" s="37"/>
      <c r="AJ41" s="37"/>
      <c r="AK41" s="37"/>
      <c r="AL41" s="37"/>
      <c r="AM41" s="37"/>
      <c r="AN41" s="37"/>
      <c r="AO41" s="37"/>
      <c r="AP41" s="37"/>
      <c r="AQ41" s="37"/>
      <c r="AR41" s="37"/>
    </row>
    <row r="42" spans="1:44" ht="12.75" customHeight="1" x14ac:dyDescent="0.2">
      <c r="A42" s="38"/>
      <c r="B42" s="40"/>
      <c r="C42" s="40"/>
      <c r="D42" s="40"/>
      <c r="E42" s="40"/>
      <c r="F42" s="40"/>
      <c r="G42" s="40"/>
      <c r="H42" s="40"/>
      <c r="I42" s="40"/>
      <c r="J42" s="40"/>
      <c r="K42" s="40"/>
      <c r="L42" s="40"/>
      <c r="M42" s="40"/>
      <c r="N42" s="40"/>
      <c r="O42" s="40"/>
      <c r="P42" s="40"/>
      <c r="Q42" s="40"/>
      <c r="R42" s="40"/>
      <c r="S42" s="40"/>
      <c r="T42" s="40"/>
      <c r="U42" s="40"/>
      <c r="V42" s="40"/>
      <c r="W42" s="39"/>
      <c r="X42" s="39"/>
      <c r="Y42" s="39"/>
      <c r="Z42" s="39"/>
      <c r="AA42" s="33"/>
      <c r="AB42" s="37"/>
      <c r="AC42" s="37"/>
      <c r="AD42" s="37"/>
      <c r="AE42" s="37"/>
      <c r="AF42" s="37"/>
      <c r="AG42" s="37"/>
      <c r="AH42" s="37"/>
      <c r="AI42" s="37"/>
      <c r="AJ42" s="37"/>
      <c r="AK42" s="37"/>
      <c r="AL42" s="37"/>
      <c r="AM42" s="37"/>
      <c r="AN42" s="37"/>
      <c r="AO42" s="37"/>
      <c r="AP42" s="37"/>
      <c r="AQ42" s="37"/>
      <c r="AR42" s="37"/>
    </row>
    <row r="43" spans="1:44" ht="12.75" customHeight="1" x14ac:dyDescent="0.2">
      <c r="A43" s="38"/>
      <c r="B43" s="40"/>
      <c r="C43" s="40"/>
      <c r="D43" s="40"/>
      <c r="E43" s="40"/>
      <c r="F43" s="40"/>
      <c r="G43" s="40"/>
      <c r="H43" s="40"/>
      <c r="I43" s="40"/>
      <c r="J43" s="40"/>
      <c r="K43" s="40"/>
      <c r="L43" s="40"/>
      <c r="M43" s="40"/>
      <c r="N43" s="40"/>
      <c r="O43" s="40"/>
      <c r="P43" s="40"/>
      <c r="Q43" s="40"/>
      <c r="R43" s="40"/>
      <c r="S43" s="40"/>
      <c r="T43" s="40"/>
      <c r="U43" s="40"/>
      <c r="V43" s="40"/>
      <c r="W43" s="39"/>
      <c r="X43" s="39"/>
      <c r="Y43" s="39"/>
      <c r="Z43" s="39"/>
      <c r="AA43" s="33"/>
      <c r="AB43" s="37"/>
      <c r="AC43" s="37"/>
      <c r="AD43" s="37"/>
      <c r="AE43" s="37"/>
      <c r="AF43" s="37"/>
      <c r="AG43" s="37"/>
      <c r="AH43" s="37"/>
      <c r="AI43" s="37"/>
      <c r="AJ43" s="37"/>
      <c r="AK43" s="37"/>
      <c r="AL43" s="37"/>
      <c r="AM43" s="37"/>
      <c r="AN43" s="37"/>
      <c r="AO43" s="37"/>
      <c r="AP43" s="37"/>
      <c r="AQ43" s="37"/>
      <c r="AR43" s="37"/>
    </row>
    <row r="44" spans="1:44" ht="12.75" customHeight="1" x14ac:dyDescent="0.2">
      <c r="A44" s="38"/>
      <c r="B44" s="40"/>
      <c r="C44" s="40"/>
      <c r="D44" s="40"/>
      <c r="E44" s="40"/>
      <c r="F44" s="40"/>
      <c r="G44" s="40"/>
      <c r="H44" s="40"/>
      <c r="I44" s="40"/>
      <c r="J44" s="40"/>
      <c r="K44" s="40"/>
      <c r="L44" s="40"/>
      <c r="M44" s="40"/>
      <c r="N44" s="40"/>
      <c r="O44" s="40"/>
      <c r="P44" s="40"/>
      <c r="Q44" s="40"/>
      <c r="R44" s="40"/>
      <c r="S44" s="40"/>
      <c r="T44" s="40"/>
      <c r="U44" s="40"/>
      <c r="V44" s="40"/>
      <c r="W44" s="39"/>
      <c r="X44" s="39"/>
      <c r="Y44" s="39"/>
      <c r="Z44" s="39"/>
      <c r="AA44" s="33"/>
      <c r="AB44" s="37"/>
      <c r="AC44" s="37"/>
      <c r="AD44" s="37"/>
      <c r="AE44" s="37"/>
      <c r="AF44" s="37"/>
      <c r="AG44" s="37"/>
      <c r="AH44" s="37"/>
      <c r="AI44" s="37"/>
      <c r="AJ44" s="37"/>
      <c r="AK44" s="37"/>
      <c r="AL44" s="37"/>
      <c r="AM44" s="37"/>
      <c r="AN44" s="37"/>
      <c r="AO44" s="37"/>
      <c r="AP44" s="37"/>
      <c r="AQ44" s="37"/>
      <c r="AR44" s="37"/>
    </row>
    <row r="45" spans="1:44" ht="12.75" customHeight="1" x14ac:dyDescent="0.2">
      <c r="A45" s="38"/>
      <c r="B45" s="40"/>
      <c r="C45" s="40"/>
      <c r="D45" s="40"/>
      <c r="E45" s="40"/>
      <c r="F45" s="40"/>
      <c r="G45" s="40"/>
      <c r="H45" s="40"/>
      <c r="I45" s="40"/>
      <c r="J45" s="40"/>
      <c r="K45" s="40"/>
      <c r="L45" s="40"/>
      <c r="M45" s="40"/>
      <c r="N45" s="40"/>
      <c r="O45" s="40"/>
      <c r="P45" s="40"/>
      <c r="Q45" s="40"/>
      <c r="R45" s="40"/>
      <c r="S45" s="40"/>
      <c r="T45" s="40"/>
      <c r="U45" s="40"/>
      <c r="V45" s="40"/>
      <c r="W45" s="39"/>
      <c r="X45" s="39"/>
      <c r="Y45" s="39"/>
      <c r="Z45" s="39"/>
      <c r="AA45" s="33"/>
      <c r="AB45" s="37"/>
      <c r="AC45" s="37"/>
      <c r="AD45" s="37"/>
      <c r="AE45" s="37"/>
      <c r="AF45" s="37"/>
      <c r="AG45" s="37"/>
      <c r="AH45" s="37"/>
      <c r="AI45" s="37"/>
      <c r="AJ45" s="37"/>
      <c r="AK45" s="37"/>
      <c r="AL45" s="37"/>
      <c r="AM45" s="37"/>
      <c r="AN45" s="37"/>
      <c r="AO45" s="37"/>
      <c r="AP45" s="37"/>
      <c r="AQ45" s="37"/>
      <c r="AR45" s="37"/>
    </row>
    <row r="46" spans="1:44" ht="12.75" customHeight="1" x14ac:dyDescent="0.2">
      <c r="A46" s="38"/>
      <c r="B46" s="40"/>
      <c r="C46" s="40"/>
      <c r="D46" s="40"/>
      <c r="E46" s="40"/>
      <c r="F46" s="40"/>
      <c r="G46" s="40"/>
      <c r="H46" s="40"/>
      <c r="I46" s="40"/>
      <c r="J46" s="40"/>
      <c r="K46" s="40"/>
      <c r="L46" s="40"/>
      <c r="M46" s="40"/>
      <c r="N46" s="40"/>
      <c r="O46" s="40"/>
      <c r="P46" s="40"/>
      <c r="Q46" s="40"/>
      <c r="R46" s="40"/>
      <c r="S46" s="40"/>
      <c r="T46" s="40"/>
      <c r="U46" s="40"/>
      <c r="V46" s="40"/>
      <c r="W46" s="39"/>
      <c r="X46" s="39"/>
      <c r="Y46" s="39"/>
      <c r="Z46" s="39"/>
      <c r="AA46" s="33"/>
      <c r="AB46" s="37"/>
      <c r="AC46" s="37"/>
      <c r="AD46" s="37"/>
      <c r="AE46" s="37"/>
      <c r="AF46" s="37"/>
      <c r="AG46" s="37"/>
      <c r="AH46" s="37"/>
      <c r="AI46" s="37"/>
      <c r="AJ46" s="37"/>
      <c r="AK46" s="37"/>
      <c r="AL46" s="37"/>
      <c r="AM46" s="37"/>
      <c r="AN46" s="37"/>
      <c r="AO46" s="37"/>
      <c r="AP46" s="37"/>
      <c r="AQ46" s="37"/>
      <c r="AR46" s="37"/>
    </row>
    <row r="47" spans="1:44" ht="12.75" customHeight="1" x14ac:dyDescent="0.2">
      <c r="A47" s="38"/>
      <c r="B47" s="40"/>
      <c r="C47" s="40"/>
      <c r="D47" s="40"/>
      <c r="E47" s="40"/>
      <c r="F47" s="40"/>
      <c r="G47" s="40"/>
      <c r="H47" s="40"/>
      <c r="I47" s="40"/>
      <c r="J47" s="40"/>
      <c r="K47" s="40"/>
      <c r="L47" s="40"/>
      <c r="M47" s="40"/>
      <c r="N47" s="40"/>
      <c r="O47" s="40"/>
      <c r="P47" s="40"/>
      <c r="Q47" s="40"/>
      <c r="R47" s="40"/>
      <c r="S47" s="40"/>
      <c r="T47" s="40"/>
      <c r="U47" s="40"/>
      <c r="V47" s="40"/>
      <c r="W47" s="39"/>
      <c r="X47" s="39"/>
      <c r="Y47" s="39"/>
      <c r="Z47" s="39"/>
      <c r="AA47" s="33"/>
      <c r="AB47" s="37"/>
      <c r="AC47" s="37"/>
      <c r="AD47" s="37"/>
      <c r="AE47" s="37"/>
      <c r="AF47" s="37"/>
      <c r="AG47" s="37"/>
      <c r="AH47" s="37"/>
      <c r="AI47" s="37"/>
      <c r="AJ47" s="37"/>
      <c r="AK47" s="37"/>
      <c r="AL47" s="37"/>
      <c r="AM47" s="37"/>
      <c r="AN47" s="37"/>
      <c r="AO47" s="37"/>
      <c r="AP47" s="37"/>
      <c r="AQ47" s="37"/>
      <c r="AR47" s="37"/>
    </row>
    <row r="48" spans="1:44" ht="12.75" customHeight="1" x14ac:dyDescent="0.2">
      <c r="A48" s="38"/>
      <c r="B48" s="40"/>
      <c r="C48" s="40"/>
      <c r="D48" s="40"/>
      <c r="E48" s="40"/>
      <c r="F48" s="40"/>
      <c r="G48" s="40"/>
      <c r="H48" s="40"/>
      <c r="I48" s="40"/>
      <c r="J48" s="40"/>
      <c r="K48" s="40"/>
      <c r="L48" s="40"/>
      <c r="M48" s="40"/>
      <c r="N48" s="40"/>
      <c r="O48" s="40"/>
      <c r="P48" s="40"/>
      <c r="Q48" s="40"/>
      <c r="R48" s="40"/>
      <c r="S48" s="40"/>
      <c r="T48" s="40"/>
      <c r="U48" s="40"/>
      <c r="V48" s="40"/>
      <c r="W48" s="39"/>
      <c r="X48" s="39"/>
      <c r="Y48" s="39"/>
      <c r="Z48" s="39"/>
      <c r="AA48" s="33"/>
      <c r="AB48" s="37"/>
      <c r="AC48" s="37"/>
      <c r="AD48" s="37"/>
      <c r="AE48" s="37"/>
      <c r="AF48" s="37"/>
      <c r="AG48" s="37"/>
      <c r="AH48" s="37"/>
      <c r="AI48" s="37"/>
      <c r="AJ48" s="37"/>
      <c r="AK48" s="37"/>
      <c r="AL48" s="37"/>
      <c r="AM48" s="37"/>
      <c r="AN48" s="37"/>
      <c r="AO48" s="37"/>
      <c r="AP48" s="37"/>
      <c r="AQ48" s="37"/>
      <c r="AR48" s="37"/>
    </row>
    <row r="49" spans="1:44" ht="12.75" customHeight="1" x14ac:dyDescent="0.2">
      <c r="A49" s="38"/>
      <c r="B49" s="40"/>
      <c r="C49" s="40"/>
      <c r="D49" s="40"/>
      <c r="E49" s="40"/>
      <c r="F49" s="40"/>
      <c r="G49" s="40"/>
      <c r="H49" s="40"/>
      <c r="I49" s="40"/>
      <c r="J49" s="40"/>
      <c r="K49" s="40"/>
      <c r="L49" s="40"/>
      <c r="M49" s="40"/>
      <c r="N49" s="40"/>
      <c r="O49" s="40"/>
      <c r="P49" s="40"/>
      <c r="Q49" s="40"/>
      <c r="R49" s="40"/>
      <c r="S49" s="40"/>
      <c r="T49" s="40"/>
      <c r="U49" s="40"/>
      <c r="V49" s="40"/>
      <c r="W49" s="39"/>
      <c r="X49" s="39"/>
      <c r="Y49" s="39"/>
      <c r="Z49" s="39"/>
      <c r="AA49" s="33"/>
      <c r="AB49" s="37"/>
      <c r="AC49" s="37"/>
      <c r="AD49" s="37"/>
      <c r="AE49" s="37"/>
      <c r="AF49" s="37"/>
      <c r="AG49" s="37"/>
      <c r="AH49" s="37"/>
      <c r="AI49" s="37"/>
      <c r="AJ49" s="37"/>
      <c r="AK49" s="37"/>
      <c r="AL49" s="37"/>
      <c r="AM49" s="37"/>
      <c r="AN49" s="37"/>
      <c r="AO49" s="37"/>
      <c r="AP49" s="37"/>
      <c r="AQ49" s="37"/>
      <c r="AR49" s="37"/>
    </row>
    <row r="50" spans="1:44" ht="12.75" customHeight="1" x14ac:dyDescent="0.2">
      <c r="A50" s="38"/>
      <c r="B50" s="40"/>
      <c r="C50" s="40"/>
      <c r="D50" s="40"/>
      <c r="E50" s="40"/>
      <c r="F50" s="40"/>
      <c r="G50" s="40"/>
      <c r="H50" s="40"/>
      <c r="I50" s="40"/>
      <c r="J50" s="40"/>
      <c r="K50" s="40"/>
      <c r="L50" s="40"/>
      <c r="M50" s="40"/>
      <c r="N50" s="40"/>
      <c r="O50" s="40"/>
      <c r="P50" s="40"/>
      <c r="Q50" s="40"/>
      <c r="R50" s="40"/>
      <c r="S50" s="40"/>
      <c r="T50" s="40"/>
      <c r="U50" s="40"/>
      <c r="V50" s="40"/>
      <c r="W50" s="39"/>
      <c r="X50" s="39"/>
      <c r="Y50" s="39"/>
      <c r="Z50" s="39"/>
      <c r="AA50" s="33"/>
      <c r="AB50" s="37"/>
      <c r="AC50" s="37"/>
      <c r="AD50" s="37"/>
      <c r="AE50" s="37"/>
      <c r="AF50" s="37"/>
      <c r="AG50" s="37"/>
      <c r="AH50" s="37"/>
      <c r="AI50" s="37"/>
      <c r="AJ50" s="37"/>
      <c r="AK50" s="37"/>
      <c r="AL50" s="37"/>
      <c r="AM50" s="37"/>
      <c r="AN50" s="37"/>
      <c r="AO50" s="37"/>
      <c r="AP50" s="37"/>
      <c r="AQ50" s="37"/>
      <c r="AR50" s="37"/>
    </row>
    <row r="51" spans="1:44" ht="12.75" customHeight="1" x14ac:dyDescent="0.2">
      <c r="A51" s="38"/>
      <c r="B51" s="40"/>
      <c r="C51" s="40"/>
      <c r="D51" s="40"/>
      <c r="E51" s="40"/>
      <c r="F51" s="40"/>
      <c r="G51" s="40"/>
      <c r="H51" s="40"/>
      <c r="I51" s="40"/>
      <c r="J51" s="40"/>
      <c r="K51" s="40"/>
      <c r="L51" s="40"/>
      <c r="M51" s="40"/>
      <c r="N51" s="40"/>
      <c r="O51" s="40"/>
      <c r="P51" s="40"/>
      <c r="Q51" s="40"/>
      <c r="R51" s="40"/>
      <c r="S51" s="40"/>
      <c r="T51" s="40"/>
      <c r="U51" s="40"/>
      <c r="V51" s="40"/>
      <c r="W51" s="39"/>
      <c r="X51" s="39"/>
      <c r="Y51" s="39"/>
      <c r="Z51" s="39"/>
      <c r="AA51" s="33"/>
      <c r="AB51" s="37"/>
      <c r="AC51" s="37"/>
      <c r="AD51" s="37"/>
      <c r="AE51" s="37"/>
      <c r="AF51" s="37"/>
      <c r="AG51" s="37"/>
      <c r="AH51" s="37"/>
      <c r="AI51" s="37"/>
      <c r="AJ51" s="37"/>
      <c r="AK51" s="37"/>
      <c r="AL51" s="37"/>
      <c r="AM51" s="37"/>
      <c r="AN51" s="37"/>
      <c r="AO51" s="37"/>
      <c r="AP51" s="37"/>
      <c r="AQ51" s="37"/>
      <c r="AR51" s="37"/>
    </row>
    <row r="52" spans="1:44" ht="12.75" customHeight="1" x14ac:dyDescent="0.2">
      <c r="A52" s="38"/>
      <c r="B52" s="40"/>
      <c r="C52" s="40"/>
      <c r="D52" s="40"/>
      <c r="E52" s="40"/>
      <c r="F52" s="40"/>
      <c r="G52" s="40"/>
      <c r="H52" s="40"/>
      <c r="I52" s="40"/>
      <c r="J52" s="40"/>
      <c r="K52" s="40"/>
      <c r="L52" s="40"/>
      <c r="M52" s="40"/>
      <c r="N52" s="40"/>
      <c r="O52" s="40"/>
      <c r="P52" s="40"/>
      <c r="Q52" s="40"/>
      <c r="R52" s="40"/>
      <c r="S52" s="40"/>
      <c r="T52" s="40"/>
      <c r="U52" s="40"/>
      <c r="V52" s="40"/>
      <c r="W52" s="39"/>
      <c r="X52" s="39"/>
      <c r="Y52" s="39"/>
      <c r="Z52" s="39"/>
      <c r="AA52" s="33"/>
      <c r="AB52" s="37"/>
      <c r="AC52" s="37"/>
      <c r="AD52" s="37"/>
      <c r="AE52" s="37"/>
      <c r="AF52" s="37"/>
      <c r="AG52" s="37"/>
      <c r="AH52" s="37"/>
      <c r="AI52" s="37"/>
      <c r="AJ52" s="37"/>
      <c r="AK52" s="37"/>
      <c r="AL52" s="37"/>
      <c r="AM52" s="37"/>
      <c r="AN52" s="37"/>
      <c r="AO52" s="37"/>
      <c r="AP52" s="37"/>
      <c r="AQ52" s="37"/>
      <c r="AR52" s="37"/>
    </row>
    <row r="53" spans="1:44" ht="12.75" customHeight="1" x14ac:dyDescent="0.2">
      <c r="A53" s="38"/>
      <c r="B53" s="40"/>
      <c r="C53" s="40"/>
      <c r="D53" s="40"/>
      <c r="E53" s="40"/>
      <c r="F53" s="40"/>
      <c r="G53" s="40"/>
      <c r="H53" s="40"/>
      <c r="I53" s="40"/>
      <c r="J53" s="40"/>
      <c r="K53" s="40"/>
      <c r="L53" s="40"/>
      <c r="M53" s="40"/>
      <c r="N53" s="40"/>
      <c r="O53" s="40"/>
      <c r="P53" s="40"/>
      <c r="Q53" s="40"/>
      <c r="R53" s="40"/>
      <c r="S53" s="40"/>
      <c r="T53" s="40"/>
      <c r="U53" s="40"/>
      <c r="V53" s="40"/>
      <c r="W53" s="39"/>
      <c r="X53" s="39"/>
      <c r="Y53" s="39"/>
      <c r="Z53" s="39"/>
      <c r="AA53" s="33"/>
      <c r="AB53" s="37"/>
      <c r="AC53" s="37"/>
      <c r="AD53" s="37"/>
      <c r="AE53" s="37"/>
      <c r="AF53" s="37"/>
      <c r="AG53" s="37"/>
      <c r="AH53" s="37"/>
      <c r="AI53" s="37"/>
      <c r="AJ53" s="37"/>
      <c r="AK53" s="37"/>
      <c r="AL53" s="37"/>
      <c r="AM53" s="37"/>
      <c r="AN53" s="37"/>
      <c r="AO53" s="37"/>
      <c r="AP53" s="37"/>
      <c r="AQ53" s="37"/>
      <c r="AR53" s="37"/>
    </row>
    <row r="54" spans="1:44" ht="12.75" customHeight="1" x14ac:dyDescent="0.2">
      <c r="A54" s="38"/>
      <c r="B54" s="40"/>
      <c r="C54" s="40"/>
      <c r="D54" s="40"/>
      <c r="E54" s="40"/>
      <c r="F54" s="40"/>
      <c r="G54" s="40"/>
      <c r="H54" s="40"/>
      <c r="I54" s="40"/>
      <c r="J54" s="40"/>
      <c r="K54" s="40"/>
      <c r="L54" s="40"/>
      <c r="M54" s="40"/>
      <c r="N54" s="40"/>
      <c r="O54" s="40"/>
      <c r="P54" s="40"/>
      <c r="Q54" s="40"/>
      <c r="R54" s="40"/>
      <c r="S54" s="40"/>
      <c r="T54" s="40"/>
      <c r="U54" s="40"/>
      <c r="V54" s="40"/>
      <c r="W54" s="39"/>
      <c r="X54" s="39"/>
      <c r="Y54" s="39"/>
      <c r="Z54" s="39"/>
      <c r="AA54" s="33"/>
      <c r="AB54" s="37"/>
      <c r="AC54" s="37"/>
      <c r="AD54" s="37"/>
      <c r="AE54" s="37"/>
      <c r="AF54" s="37"/>
      <c r="AG54" s="37"/>
      <c r="AH54" s="37"/>
      <c r="AI54" s="37"/>
      <c r="AJ54" s="37"/>
      <c r="AK54" s="37"/>
      <c r="AL54" s="37"/>
      <c r="AM54" s="37"/>
      <c r="AN54" s="37"/>
      <c r="AO54" s="37"/>
      <c r="AP54" s="37"/>
      <c r="AQ54" s="37"/>
      <c r="AR54" s="37"/>
    </row>
    <row r="55" spans="1:44" ht="12.75" customHeight="1" x14ac:dyDescent="0.2">
      <c r="A55" s="38"/>
      <c r="B55" s="40"/>
      <c r="C55" s="40"/>
      <c r="D55" s="40"/>
      <c r="E55" s="40"/>
      <c r="F55" s="40"/>
      <c r="G55" s="40"/>
      <c r="H55" s="40"/>
      <c r="I55" s="40"/>
      <c r="J55" s="40"/>
      <c r="K55" s="40"/>
      <c r="L55" s="40"/>
      <c r="M55" s="40"/>
      <c r="N55" s="40"/>
      <c r="O55" s="40"/>
      <c r="P55" s="40"/>
      <c r="Q55" s="40"/>
      <c r="R55" s="40"/>
      <c r="S55" s="40"/>
      <c r="T55" s="40"/>
      <c r="U55" s="40"/>
      <c r="V55" s="40"/>
      <c r="W55" s="39"/>
      <c r="X55" s="39"/>
      <c r="Y55" s="39"/>
      <c r="Z55" s="39"/>
      <c r="AA55" s="33"/>
      <c r="AB55" s="37"/>
      <c r="AC55" s="37"/>
      <c r="AD55" s="37"/>
      <c r="AE55" s="37"/>
      <c r="AF55" s="37"/>
      <c r="AG55" s="37"/>
      <c r="AH55" s="37"/>
      <c r="AI55" s="37"/>
      <c r="AJ55" s="37"/>
      <c r="AK55" s="37"/>
      <c r="AL55" s="37"/>
      <c r="AM55" s="37"/>
      <c r="AN55" s="37"/>
      <c r="AO55" s="37"/>
      <c r="AP55" s="37"/>
      <c r="AQ55" s="37"/>
      <c r="AR55" s="37"/>
    </row>
    <row r="56" spans="1:44" ht="12.75" customHeight="1" x14ac:dyDescent="0.2">
      <c r="A56" s="38"/>
      <c r="B56" s="40"/>
      <c r="C56" s="40"/>
      <c r="D56" s="40"/>
      <c r="E56" s="40"/>
      <c r="F56" s="40"/>
      <c r="G56" s="40"/>
      <c r="H56" s="40"/>
      <c r="I56" s="40"/>
      <c r="J56" s="40"/>
      <c r="K56" s="40"/>
      <c r="L56" s="40"/>
      <c r="M56" s="40"/>
      <c r="N56" s="40"/>
      <c r="O56" s="40"/>
      <c r="P56" s="40"/>
      <c r="Q56" s="40"/>
      <c r="R56" s="40"/>
      <c r="S56" s="40"/>
      <c r="T56" s="40"/>
      <c r="U56" s="40"/>
      <c r="V56" s="40"/>
      <c r="W56" s="39"/>
      <c r="X56" s="39"/>
      <c r="Y56" s="39"/>
      <c r="Z56" s="39"/>
      <c r="AA56" s="33"/>
      <c r="AB56" s="37"/>
      <c r="AC56" s="37"/>
      <c r="AD56" s="37"/>
      <c r="AE56" s="37"/>
      <c r="AF56" s="37"/>
      <c r="AG56" s="37"/>
      <c r="AH56" s="37"/>
      <c r="AI56" s="37"/>
      <c r="AJ56" s="37"/>
      <c r="AK56" s="37"/>
      <c r="AL56" s="37"/>
      <c r="AM56" s="37"/>
      <c r="AN56" s="37"/>
      <c r="AO56" s="37"/>
      <c r="AP56" s="37"/>
      <c r="AQ56" s="37"/>
      <c r="AR56" s="37"/>
    </row>
    <row r="57" spans="1:44" ht="12.75" customHeight="1" x14ac:dyDescent="0.2">
      <c r="A57" s="38"/>
      <c r="B57" s="40"/>
      <c r="C57" s="40"/>
      <c r="D57" s="40"/>
      <c r="E57" s="40"/>
      <c r="F57" s="40"/>
      <c r="G57" s="40"/>
      <c r="H57" s="40"/>
      <c r="I57" s="40"/>
      <c r="J57" s="40"/>
      <c r="K57" s="40"/>
      <c r="L57" s="40"/>
      <c r="M57" s="40"/>
      <c r="N57" s="40"/>
      <c r="O57" s="40"/>
      <c r="P57" s="40"/>
      <c r="Q57" s="40"/>
      <c r="R57" s="40"/>
      <c r="S57" s="40"/>
      <c r="T57" s="40"/>
      <c r="U57" s="40"/>
      <c r="V57" s="40"/>
      <c r="W57" s="39"/>
      <c r="X57" s="39"/>
      <c r="Y57" s="39"/>
      <c r="Z57" s="39"/>
      <c r="AA57" s="33"/>
      <c r="AB57" s="37"/>
      <c r="AC57" s="37"/>
      <c r="AD57" s="37"/>
      <c r="AE57" s="37"/>
      <c r="AF57" s="37"/>
      <c r="AG57" s="37"/>
      <c r="AH57" s="37"/>
      <c r="AI57" s="37"/>
      <c r="AJ57" s="37"/>
      <c r="AK57" s="37"/>
      <c r="AL57" s="37"/>
      <c r="AM57" s="37"/>
      <c r="AN57" s="37"/>
      <c r="AO57" s="37"/>
      <c r="AP57" s="37"/>
      <c r="AQ57" s="37"/>
      <c r="AR57" s="37"/>
    </row>
    <row r="58" spans="1:44" ht="12.75" customHeight="1" x14ac:dyDescent="0.2">
      <c r="A58" s="38"/>
      <c r="B58" s="40"/>
      <c r="C58" s="40"/>
      <c r="D58" s="40"/>
      <c r="E58" s="40"/>
      <c r="F58" s="40"/>
      <c r="G58" s="40"/>
      <c r="H58" s="40"/>
      <c r="I58" s="40"/>
      <c r="J58" s="40"/>
      <c r="K58" s="40"/>
      <c r="L58" s="40"/>
      <c r="M58" s="40"/>
      <c r="N58" s="40"/>
      <c r="O58" s="40"/>
      <c r="P58" s="40"/>
      <c r="Q58" s="40"/>
      <c r="R58" s="40"/>
      <c r="S58" s="40"/>
      <c r="T58" s="40"/>
      <c r="U58" s="40"/>
      <c r="V58" s="40"/>
      <c r="W58" s="39"/>
      <c r="X58" s="39"/>
      <c r="Y58" s="39"/>
      <c r="Z58" s="39"/>
      <c r="AA58" s="33"/>
      <c r="AB58" s="37"/>
      <c r="AC58" s="37"/>
      <c r="AD58" s="37"/>
      <c r="AE58" s="37"/>
      <c r="AF58" s="37"/>
      <c r="AG58" s="37"/>
      <c r="AH58" s="37"/>
      <c r="AI58" s="37"/>
      <c r="AJ58" s="37"/>
      <c r="AK58" s="37"/>
      <c r="AL58" s="37"/>
      <c r="AM58" s="37"/>
      <c r="AN58" s="37"/>
      <c r="AO58" s="37"/>
      <c r="AP58" s="37"/>
      <c r="AQ58" s="37"/>
      <c r="AR58" s="37"/>
    </row>
    <row r="59" spans="1:44" ht="12.75" customHeight="1" x14ac:dyDescent="0.2">
      <c r="A59" s="38"/>
      <c r="B59" s="40"/>
      <c r="C59" s="40"/>
      <c r="D59" s="40"/>
      <c r="E59" s="40"/>
      <c r="F59" s="40"/>
      <c r="G59" s="40"/>
      <c r="H59" s="40"/>
      <c r="I59" s="40"/>
      <c r="J59" s="40"/>
      <c r="K59" s="40"/>
      <c r="L59" s="40"/>
      <c r="M59" s="40"/>
      <c r="N59" s="40"/>
      <c r="O59" s="40"/>
      <c r="P59" s="40"/>
      <c r="Q59" s="40"/>
      <c r="R59" s="40"/>
      <c r="S59" s="40"/>
      <c r="T59" s="40"/>
      <c r="U59" s="40"/>
      <c r="V59" s="40"/>
      <c r="W59" s="39"/>
      <c r="X59" s="39"/>
      <c r="Y59" s="39"/>
      <c r="Z59" s="39"/>
      <c r="AA59" s="33"/>
      <c r="AB59" s="37"/>
      <c r="AC59" s="37"/>
      <c r="AD59" s="37"/>
      <c r="AE59" s="37"/>
      <c r="AF59" s="37"/>
      <c r="AG59" s="37"/>
      <c r="AH59" s="37"/>
      <c r="AI59" s="37"/>
      <c r="AJ59" s="37"/>
      <c r="AK59" s="37"/>
      <c r="AL59" s="37"/>
      <c r="AM59" s="37"/>
      <c r="AN59" s="37"/>
      <c r="AO59" s="37"/>
      <c r="AP59" s="37"/>
      <c r="AQ59" s="37"/>
      <c r="AR59" s="37"/>
    </row>
    <row r="60" spans="1:44" ht="12.75" customHeight="1" x14ac:dyDescent="0.2">
      <c r="A60" s="38"/>
      <c r="B60" s="40"/>
      <c r="C60" s="40"/>
      <c r="D60" s="40"/>
      <c r="E60" s="40"/>
      <c r="F60" s="40"/>
      <c r="G60" s="40"/>
      <c r="H60" s="40"/>
      <c r="I60" s="40"/>
      <c r="J60" s="40"/>
      <c r="K60" s="40"/>
      <c r="L60" s="40"/>
      <c r="M60" s="40"/>
      <c r="N60" s="40"/>
      <c r="O60" s="40"/>
      <c r="P60" s="40"/>
      <c r="Q60" s="40"/>
      <c r="R60" s="40"/>
      <c r="S60" s="40"/>
      <c r="T60" s="40"/>
      <c r="U60" s="40"/>
      <c r="V60" s="40"/>
      <c r="W60" s="39"/>
      <c r="X60" s="39"/>
      <c r="Y60" s="39"/>
      <c r="Z60" s="39"/>
      <c r="AA60" s="33"/>
      <c r="AB60" s="37"/>
      <c r="AC60" s="37"/>
      <c r="AD60" s="37"/>
      <c r="AE60" s="37"/>
      <c r="AF60" s="37"/>
      <c r="AG60" s="37"/>
      <c r="AH60" s="37"/>
      <c r="AI60" s="37"/>
      <c r="AJ60" s="37"/>
      <c r="AK60" s="37"/>
      <c r="AL60" s="37"/>
      <c r="AM60" s="37"/>
      <c r="AN60" s="37"/>
      <c r="AO60" s="37"/>
      <c r="AP60" s="37"/>
      <c r="AQ60" s="37"/>
      <c r="AR60" s="37"/>
    </row>
    <row r="61" spans="1:44" ht="12.75" customHeight="1" x14ac:dyDescent="0.2">
      <c r="A61" s="38"/>
      <c r="B61" s="40"/>
      <c r="C61" s="40"/>
      <c r="D61" s="40"/>
      <c r="E61" s="40"/>
      <c r="F61" s="40"/>
      <c r="G61" s="40"/>
      <c r="H61" s="40"/>
      <c r="I61" s="40"/>
      <c r="J61" s="40"/>
      <c r="K61" s="40"/>
      <c r="L61" s="40"/>
      <c r="M61" s="40"/>
      <c r="N61" s="40"/>
      <c r="O61" s="40"/>
      <c r="P61" s="40"/>
      <c r="Q61" s="40"/>
      <c r="R61" s="40"/>
      <c r="S61" s="40"/>
      <c r="T61" s="40"/>
      <c r="U61" s="40"/>
      <c r="V61" s="40"/>
      <c r="W61" s="39"/>
      <c r="X61" s="39"/>
      <c r="Y61" s="39"/>
      <c r="Z61" s="39"/>
      <c r="AA61" s="33"/>
      <c r="AB61" s="37"/>
      <c r="AC61" s="37"/>
      <c r="AD61" s="37"/>
      <c r="AE61" s="37"/>
      <c r="AF61" s="37"/>
      <c r="AG61" s="37"/>
      <c r="AH61" s="37"/>
      <c r="AI61" s="37"/>
      <c r="AJ61" s="37"/>
      <c r="AK61" s="37"/>
      <c r="AL61" s="37"/>
      <c r="AM61" s="37"/>
      <c r="AN61" s="37"/>
      <c r="AO61" s="37"/>
      <c r="AP61" s="37"/>
      <c r="AQ61" s="37"/>
      <c r="AR61" s="37"/>
    </row>
    <row r="62" spans="1:44" ht="12.75" customHeight="1" x14ac:dyDescent="0.2">
      <c r="A62" s="38"/>
      <c r="B62" s="40"/>
      <c r="C62" s="40"/>
      <c r="D62" s="40"/>
      <c r="E62" s="40"/>
      <c r="F62" s="40"/>
      <c r="G62" s="40"/>
      <c r="H62" s="40"/>
      <c r="I62" s="40"/>
      <c r="J62" s="40"/>
      <c r="K62" s="40"/>
      <c r="L62" s="40"/>
      <c r="M62" s="40"/>
      <c r="N62" s="40"/>
      <c r="O62" s="40"/>
      <c r="P62" s="40"/>
      <c r="Q62" s="40"/>
      <c r="R62" s="40"/>
      <c r="S62" s="40"/>
      <c r="T62" s="40"/>
      <c r="U62" s="40"/>
      <c r="V62" s="40"/>
      <c r="W62" s="39"/>
      <c r="X62" s="39"/>
      <c r="Y62" s="39"/>
      <c r="Z62" s="39"/>
      <c r="AA62" s="33"/>
      <c r="AB62" s="37"/>
      <c r="AC62" s="37"/>
      <c r="AD62" s="37"/>
      <c r="AE62" s="37"/>
      <c r="AF62" s="37"/>
      <c r="AG62" s="37"/>
      <c r="AH62" s="37"/>
      <c r="AI62" s="37"/>
      <c r="AJ62" s="37"/>
      <c r="AK62" s="37"/>
      <c r="AL62" s="37"/>
      <c r="AM62" s="37"/>
      <c r="AN62" s="37"/>
      <c r="AO62" s="37"/>
      <c r="AP62" s="37"/>
      <c r="AQ62" s="37"/>
      <c r="AR62" s="37"/>
    </row>
    <row r="63" spans="1:44" ht="12.75" customHeight="1" x14ac:dyDescent="0.2">
      <c r="A63" s="38"/>
      <c r="B63" s="40"/>
      <c r="C63" s="40"/>
      <c r="D63" s="40"/>
      <c r="E63" s="40"/>
      <c r="F63" s="40"/>
      <c r="G63" s="40"/>
      <c r="H63" s="40"/>
      <c r="I63" s="40"/>
      <c r="J63" s="40"/>
      <c r="K63" s="40"/>
      <c r="L63" s="40"/>
      <c r="M63" s="40"/>
      <c r="N63" s="40"/>
      <c r="O63" s="40"/>
      <c r="P63" s="40"/>
      <c r="Q63" s="40"/>
      <c r="R63" s="40"/>
      <c r="S63" s="40"/>
      <c r="T63" s="40"/>
      <c r="U63" s="40"/>
      <c r="V63" s="40"/>
      <c r="W63" s="39"/>
      <c r="X63" s="39"/>
      <c r="Y63" s="39"/>
      <c r="Z63" s="39"/>
      <c r="AA63" s="33"/>
      <c r="AB63" s="37"/>
      <c r="AC63" s="37"/>
      <c r="AD63" s="37"/>
      <c r="AE63" s="37"/>
      <c r="AF63" s="37"/>
      <c r="AG63" s="37"/>
      <c r="AH63" s="37"/>
      <c r="AI63" s="37"/>
      <c r="AJ63" s="37"/>
      <c r="AK63" s="37"/>
      <c r="AL63" s="37"/>
      <c r="AM63" s="37"/>
      <c r="AN63" s="37"/>
      <c r="AO63" s="37"/>
      <c r="AP63" s="37"/>
      <c r="AQ63" s="37"/>
      <c r="AR63" s="37"/>
    </row>
    <row r="64" spans="1:44" ht="12.75" customHeight="1" x14ac:dyDescent="0.2">
      <c r="A64" s="38"/>
      <c r="B64" s="40"/>
      <c r="C64" s="40"/>
      <c r="D64" s="40"/>
      <c r="E64" s="40"/>
      <c r="F64" s="40"/>
      <c r="G64" s="40"/>
      <c r="H64" s="40"/>
      <c r="I64" s="40"/>
      <c r="J64" s="40"/>
      <c r="K64" s="40"/>
      <c r="L64" s="40"/>
      <c r="M64" s="40"/>
      <c r="N64" s="40"/>
      <c r="O64" s="40"/>
      <c r="P64" s="40"/>
      <c r="Q64" s="40"/>
      <c r="R64" s="40"/>
      <c r="S64" s="40"/>
      <c r="T64" s="40"/>
      <c r="U64" s="40"/>
      <c r="V64" s="40"/>
      <c r="W64" s="39"/>
      <c r="X64" s="39"/>
      <c r="Y64" s="39"/>
      <c r="Z64" s="39"/>
      <c r="AA64" s="33"/>
      <c r="AB64" s="37"/>
      <c r="AC64" s="37"/>
      <c r="AD64" s="37"/>
      <c r="AE64" s="37"/>
      <c r="AF64" s="37"/>
      <c r="AG64" s="37"/>
      <c r="AH64" s="37"/>
      <c r="AI64" s="37"/>
      <c r="AJ64" s="37"/>
      <c r="AK64" s="37"/>
      <c r="AL64" s="37"/>
      <c r="AM64" s="37"/>
      <c r="AN64" s="37"/>
      <c r="AO64" s="37"/>
      <c r="AP64" s="37"/>
      <c r="AQ64" s="37"/>
      <c r="AR64" s="37"/>
    </row>
    <row r="65" spans="1:44" ht="12.75" customHeight="1" x14ac:dyDescent="0.2">
      <c r="A65" s="38"/>
      <c r="B65" s="40"/>
      <c r="C65" s="40"/>
      <c r="D65" s="40"/>
      <c r="E65" s="40"/>
      <c r="F65" s="40"/>
      <c r="G65" s="40"/>
      <c r="H65" s="40"/>
      <c r="I65" s="40"/>
      <c r="J65" s="40"/>
      <c r="K65" s="40"/>
      <c r="L65" s="40"/>
      <c r="M65" s="40"/>
      <c r="N65" s="40"/>
      <c r="O65" s="40"/>
      <c r="P65" s="40"/>
      <c r="Q65" s="40"/>
      <c r="R65" s="40"/>
      <c r="S65" s="40"/>
      <c r="T65" s="40"/>
      <c r="U65" s="40"/>
      <c r="V65" s="40"/>
      <c r="W65" s="39"/>
      <c r="X65" s="39"/>
      <c r="Y65" s="39"/>
      <c r="Z65" s="39"/>
      <c r="AA65" s="33"/>
      <c r="AB65" s="37"/>
      <c r="AC65" s="37"/>
      <c r="AD65" s="37"/>
      <c r="AE65" s="37"/>
      <c r="AF65" s="37"/>
      <c r="AG65" s="37"/>
      <c r="AH65" s="37"/>
      <c r="AI65" s="37"/>
      <c r="AJ65" s="37"/>
      <c r="AK65" s="37"/>
      <c r="AL65" s="37"/>
      <c r="AM65" s="37"/>
      <c r="AN65" s="37"/>
      <c r="AO65" s="37"/>
      <c r="AP65" s="37"/>
      <c r="AQ65" s="37"/>
      <c r="AR65" s="37"/>
    </row>
    <row r="66" spans="1:44" ht="12.75" customHeight="1" x14ac:dyDescent="0.2">
      <c r="A66" s="38"/>
      <c r="B66" s="40"/>
      <c r="C66" s="40"/>
      <c r="D66" s="40"/>
      <c r="E66" s="40"/>
      <c r="F66" s="40"/>
      <c r="G66" s="40"/>
      <c r="H66" s="40"/>
      <c r="I66" s="40"/>
      <c r="J66" s="40"/>
      <c r="K66" s="40"/>
      <c r="L66" s="40"/>
      <c r="M66" s="40"/>
      <c r="N66" s="40"/>
      <c r="O66" s="40"/>
      <c r="P66" s="40"/>
      <c r="Q66" s="40"/>
      <c r="R66" s="40"/>
      <c r="S66" s="40"/>
      <c r="T66" s="40"/>
      <c r="U66" s="40"/>
      <c r="V66" s="40"/>
      <c r="W66" s="39"/>
      <c r="X66" s="39"/>
      <c r="Y66" s="39"/>
      <c r="Z66" s="39"/>
      <c r="AA66" s="33"/>
      <c r="AB66" s="37"/>
      <c r="AC66" s="37"/>
      <c r="AD66" s="37"/>
      <c r="AE66" s="37"/>
      <c r="AF66" s="37"/>
      <c r="AG66" s="37"/>
      <c r="AH66" s="37"/>
      <c r="AI66" s="37"/>
      <c r="AJ66" s="37"/>
      <c r="AK66" s="37"/>
      <c r="AL66" s="37"/>
      <c r="AM66" s="37"/>
      <c r="AN66" s="37"/>
      <c r="AO66" s="37"/>
      <c r="AP66" s="37"/>
      <c r="AQ66" s="37"/>
      <c r="AR66" s="37"/>
    </row>
    <row r="67" spans="1:44" ht="12.75" customHeight="1" x14ac:dyDescent="0.2">
      <c r="A67" s="38"/>
      <c r="B67" s="40"/>
      <c r="C67" s="40"/>
      <c r="D67" s="40"/>
      <c r="E67" s="40"/>
      <c r="F67" s="40"/>
      <c r="G67" s="40"/>
      <c r="H67" s="40"/>
      <c r="I67" s="40"/>
      <c r="J67" s="40"/>
      <c r="K67" s="40"/>
      <c r="L67" s="40"/>
      <c r="M67" s="40"/>
      <c r="N67" s="40"/>
      <c r="O67" s="40"/>
      <c r="P67" s="40"/>
      <c r="Q67" s="40"/>
      <c r="R67" s="40"/>
      <c r="S67" s="40"/>
      <c r="T67" s="40"/>
      <c r="U67" s="40"/>
      <c r="V67" s="40"/>
      <c r="W67" s="39"/>
      <c r="X67" s="39"/>
      <c r="Y67" s="39"/>
      <c r="Z67" s="39"/>
      <c r="AA67" s="33"/>
      <c r="AB67" s="37"/>
      <c r="AC67" s="37"/>
      <c r="AD67" s="37"/>
      <c r="AE67" s="37"/>
      <c r="AF67" s="37"/>
      <c r="AG67" s="37"/>
      <c r="AH67" s="37"/>
      <c r="AI67" s="37"/>
      <c r="AJ67" s="37"/>
      <c r="AK67" s="37"/>
      <c r="AL67" s="37"/>
      <c r="AM67" s="37"/>
      <c r="AN67" s="37"/>
      <c r="AO67" s="37"/>
      <c r="AP67" s="37"/>
      <c r="AQ67" s="37"/>
      <c r="AR67" s="37"/>
    </row>
    <row r="68" spans="1:44" ht="12.75" customHeight="1" x14ac:dyDescent="0.2">
      <c r="A68" s="38"/>
      <c r="B68" s="40"/>
      <c r="C68" s="40"/>
      <c r="D68" s="40"/>
      <c r="E68" s="40"/>
      <c r="F68" s="40"/>
      <c r="G68" s="40"/>
      <c r="H68" s="40"/>
      <c r="I68" s="40"/>
      <c r="J68" s="40"/>
      <c r="K68" s="40"/>
      <c r="L68" s="40"/>
      <c r="M68" s="40"/>
      <c r="N68" s="40"/>
      <c r="O68" s="40"/>
      <c r="P68" s="40"/>
      <c r="Q68" s="40"/>
      <c r="R68" s="40"/>
      <c r="S68" s="40"/>
      <c r="T68" s="40"/>
      <c r="U68" s="40"/>
      <c r="V68" s="40"/>
      <c r="W68" s="39"/>
      <c r="X68" s="39"/>
      <c r="Y68" s="39"/>
      <c r="Z68" s="39"/>
      <c r="AA68" s="33"/>
      <c r="AB68" s="37"/>
      <c r="AC68" s="37"/>
      <c r="AD68" s="37"/>
      <c r="AE68" s="37"/>
      <c r="AF68" s="37"/>
      <c r="AG68" s="37"/>
      <c r="AH68" s="37"/>
      <c r="AI68" s="37"/>
      <c r="AJ68" s="37"/>
      <c r="AK68" s="37"/>
      <c r="AL68" s="37"/>
      <c r="AM68" s="37"/>
      <c r="AN68" s="37"/>
      <c r="AO68" s="37"/>
      <c r="AP68" s="37"/>
      <c r="AQ68" s="37"/>
      <c r="AR68" s="37"/>
    </row>
    <row r="69" spans="1:44" ht="12.75" customHeight="1" x14ac:dyDescent="0.2">
      <c r="A69" s="38"/>
      <c r="B69" s="40"/>
      <c r="C69" s="40"/>
      <c r="D69" s="40"/>
      <c r="E69" s="40"/>
      <c r="F69" s="40"/>
      <c r="G69" s="40"/>
      <c r="H69" s="40"/>
      <c r="I69" s="40"/>
      <c r="J69" s="40"/>
      <c r="K69" s="40"/>
      <c r="L69" s="40"/>
      <c r="M69" s="40"/>
      <c r="N69" s="40"/>
      <c r="O69" s="40"/>
      <c r="P69" s="40"/>
      <c r="Q69" s="40"/>
      <c r="R69" s="40"/>
      <c r="S69" s="40"/>
      <c r="T69" s="40"/>
      <c r="U69" s="40"/>
      <c r="V69" s="40"/>
      <c r="W69" s="39"/>
      <c r="X69" s="39"/>
      <c r="Y69" s="39"/>
      <c r="Z69" s="39"/>
      <c r="AA69" s="33"/>
      <c r="AB69" s="37"/>
      <c r="AC69" s="37"/>
      <c r="AD69" s="37"/>
      <c r="AE69" s="37"/>
      <c r="AF69" s="37"/>
      <c r="AG69" s="37"/>
      <c r="AH69" s="37"/>
      <c r="AI69" s="37"/>
      <c r="AJ69" s="37"/>
      <c r="AK69" s="37"/>
      <c r="AL69" s="37"/>
      <c r="AM69" s="37"/>
      <c r="AN69" s="37"/>
      <c r="AO69" s="37"/>
      <c r="AP69" s="37"/>
      <c r="AQ69" s="37"/>
      <c r="AR69" s="37"/>
    </row>
    <row r="70" spans="1:44" ht="12.75" customHeight="1" x14ac:dyDescent="0.2">
      <c r="A70" s="38"/>
      <c r="B70" s="40"/>
      <c r="C70" s="40"/>
      <c r="D70" s="40"/>
      <c r="E70" s="40"/>
      <c r="F70" s="40"/>
      <c r="G70" s="40"/>
      <c r="H70" s="40"/>
      <c r="I70" s="40"/>
      <c r="J70" s="40"/>
      <c r="K70" s="40"/>
      <c r="L70" s="40"/>
      <c r="M70" s="40"/>
      <c r="N70" s="40"/>
      <c r="O70" s="40"/>
      <c r="P70" s="40"/>
      <c r="Q70" s="40"/>
      <c r="R70" s="40"/>
      <c r="S70" s="40"/>
      <c r="T70" s="40"/>
      <c r="U70" s="40"/>
      <c r="V70" s="40"/>
      <c r="W70" s="39"/>
      <c r="X70" s="39"/>
      <c r="Y70" s="39"/>
      <c r="Z70" s="39"/>
      <c r="AA70" s="33"/>
      <c r="AB70" s="37"/>
      <c r="AC70" s="37"/>
      <c r="AD70" s="37"/>
      <c r="AE70" s="37"/>
      <c r="AF70" s="37"/>
      <c r="AG70" s="37"/>
      <c r="AH70" s="37"/>
      <c r="AI70" s="37"/>
      <c r="AJ70" s="37"/>
      <c r="AK70" s="37"/>
      <c r="AL70" s="37"/>
      <c r="AM70" s="37"/>
      <c r="AN70" s="37"/>
      <c r="AO70" s="37"/>
      <c r="AP70" s="37"/>
      <c r="AQ70" s="37"/>
      <c r="AR70" s="37"/>
    </row>
    <row r="71" spans="1:44" ht="12.75" customHeight="1" x14ac:dyDescent="0.2">
      <c r="A71" s="38"/>
      <c r="B71" s="40"/>
      <c r="C71" s="40"/>
      <c r="D71" s="40"/>
      <c r="E71" s="40"/>
      <c r="F71" s="40"/>
      <c r="G71" s="40"/>
      <c r="H71" s="40"/>
      <c r="I71" s="40"/>
      <c r="J71" s="40"/>
      <c r="K71" s="40"/>
      <c r="L71" s="40"/>
      <c r="M71" s="40"/>
      <c r="N71" s="40"/>
      <c r="O71" s="40"/>
      <c r="P71" s="40"/>
      <c r="Q71" s="40"/>
      <c r="R71" s="40"/>
      <c r="S71" s="40"/>
      <c r="T71" s="40"/>
      <c r="U71" s="40"/>
      <c r="V71" s="40"/>
      <c r="W71" s="39"/>
      <c r="X71" s="39"/>
      <c r="Y71" s="39"/>
      <c r="Z71" s="39"/>
      <c r="AA71" s="33"/>
      <c r="AB71" s="37"/>
      <c r="AC71" s="37"/>
      <c r="AD71" s="37"/>
      <c r="AE71" s="37"/>
      <c r="AF71" s="37"/>
      <c r="AG71" s="37"/>
      <c r="AH71" s="37"/>
      <c r="AI71" s="37"/>
      <c r="AJ71" s="37"/>
      <c r="AK71" s="37"/>
      <c r="AL71" s="37"/>
      <c r="AM71" s="37"/>
      <c r="AN71" s="37"/>
      <c r="AO71" s="37"/>
      <c r="AP71" s="37"/>
      <c r="AQ71" s="37"/>
      <c r="AR71" s="37"/>
    </row>
    <row r="72" spans="1:44" ht="12.75" customHeight="1" x14ac:dyDescent="0.2">
      <c r="A72" s="38"/>
      <c r="B72" s="40"/>
      <c r="C72" s="40"/>
      <c r="D72" s="40"/>
      <c r="E72" s="40"/>
      <c r="F72" s="40"/>
      <c r="G72" s="40"/>
      <c r="H72" s="40"/>
      <c r="I72" s="40"/>
      <c r="J72" s="40"/>
      <c r="K72" s="40"/>
      <c r="L72" s="40"/>
      <c r="M72" s="40"/>
      <c r="N72" s="40"/>
      <c r="O72" s="40"/>
      <c r="P72" s="40"/>
      <c r="Q72" s="40"/>
      <c r="R72" s="40"/>
      <c r="S72" s="40"/>
      <c r="T72" s="40"/>
      <c r="U72" s="40"/>
      <c r="V72" s="40"/>
      <c r="W72" s="39"/>
      <c r="X72" s="39"/>
      <c r="Y72" s="39"/>
      <c r="Z72" s="39"/>
      <c r="AA72" s="33"/>
      <c r="AB72" s="37"/>
      <c r="AC72" s="37"/>
      <c r="AD72" s="37"/>
      <c r="AE72" s="37"/>
      <c r="AF72" s="37"/>
      <c r="AG72" s="37"/>
      <c r="AH72" s="37"/>
      <c r="AI72" s="37"/>
      <c r="AJ72" s="37"/>
      <c r="AK72" s="37"/>
      <c r="AL72" s="37"/>
      <c r="AM72" s="37"/>
      <c r="AN72" s="37"/>
      <c r="AO72" s="37"/>
      <c r="AP72" s="37"/>
      <c r="AQ72" s="37"/>
      <c r="AR72" s="37"/>
    </row>
    <row r="73" spans="1:44" ht="12.75" customHeight="1" x14ac:dyDescent="0.2">
      <c r="A73" s="38"/>
      <c r="B73" s="40"/>
      <c r="C73" s="40"/>
      <c r="D73" s="40"/>
      <c r="E73" s="40"/>
      <c r="F73" s="40"/>
      <c r="G73" s="40"/>
      <c r="H73" s="40"/>
      <c r="I73" s="40"/>
      <c r="J73" s="40"/>
      <c r="K73" s="40"/>
      <c r="L73" s="40"/>
      <c r="M73" s="40"/>
      <c r="N73" s="40"/>
      <c r="O73" s="40"/>
      <c r="P73" s="40"/>
      <c r="Q73" s="40"/>
      <c r="R73" s="40"/>
      <c r="S73" s="40"/>
      <c r="T73" s="40"/>
      <c r="U73" s="40"/>
      <c r="V73" s="40"/>
      <c r="W73" s="39"/>
      <c r="X73" s="39"/>
      <c r="Y73" s="39"/>
      <c r="Z73" s="39"/>
      <c r="AA73" s="33"/>
      <c r="AB73" s="37"/>
      <c r="AC73" s="37"/>
      <c r="AD73" s="37"/>
      <c r="AE73" s="37"/>
      <c r="AF73" s="37"/>
      <c r="AG73" s="37"/>
      <c r="AH73" s="37"/>
      <c r="AI73" s="37"/>
      <c r="AJ73" s="37"/>
      <c r="AK73" s="37"/>
      <c r="AL73" s="37"/>
      <c r="AM73" s="37"/>
      <c r="AN73" s="37"/>
      <c r="AO73" s="37"/>
      <c r="AP73" s="37"/>
      <c r="AQ73" s="37"/>
      <c r="AR73" s="37"/>
    </row>
    <row r="74" spans="1:44" ht="12.75" customHeight="1" x14ac:dyDescent="0.2">
      <c r="A74" s="38"/>
      <c r="B74" s="40"/>
      <c r="C74" s="40"/>
      <c r="D74" s="40"/>
      <c r="E74" s="40"/>
      <c r="F74" s="40"/>
      <c r="G74" s="40"/>
      <c r="H74" s="40"/>
      <c r="I74" s="40"/>
      <c r="J74" s="40"/>
      <c r="K74" s="40"/>
      <c r="L74" s="40"/>
      <c r="M74" s="40"/>
      <c r="N74" s="40"/>
      <c r="O74" s="40"/>
      <c r="P74" s="40"/>
      <c r="Q74" s="40"/>
      <c r="R74" s="40"/>
      <c r="S74" s="40"/>
      <c r="T74" s="40"/>
      <c r="U74" s="40"/>
      <c r="V74" s="40"/>
      <c r="W74" s="39"/>
      <c r="X74" s="39"/>
      <c r="Y74" s="39"/>
      <c r="Z74" s="39"/>
      <c r="AA74" s="33"/>
      <c r="AB74" s="37"/>
      <c r="AC74" s="37"/>
      <c r="AD74" s="37"/>
      <c r="AE74" s="37"/>
      <c r="AF74" s="37"/>
      <c r="AG74" s="37"/>
      <c r="AH74" s="37"/>
      <c r="AI74" s="37"/>
      <c r="AJ74" s="37"/>
      <c r="AK74" s="37"/>
      <c r="AL74" s="37"/>
      <c r="AM74" s="37"/>
      <c r="AN74" s="37"/>
      <c r="AO74" s="37"/>
      <c r="AP74" s="37"/>
      <c r="AQ74" s="37"/>
      <c r="AR74" s="37"/>
    </row>
    <row r="75" spans="1:44" ht="12.75" customHeight="1" x14ac:dyDescent="0.2">
      <c r="A75" s="38"/>
      <c r="B75" s="40"/>
      <c r="C75" s="40"/>
      <c r="D75" s="40"/>
      <c r="E75" s="40"/>
      <c r="F75" s="40"/>
      <c r="G75" s="40"/>
      <c r="H75" s="40"/>
      <c r="I75" s="40"/>
      <c r="J75" s="40"/>
      <c r="K75" s="40"/>
      <c r="L75" s="40"/>
      <c r="M75" s="40"/>
      <c r="N75" s="40"/>
      <c r="O75" s="40"/>
      <c r="P75" s="40"/>
      <c r="Q75" s="40"/>
      <c r="R75" s="40"/>
      <c r="S75" s="40"/>
      <c r="T75" s="40"/>
      <c r="U75" s="40"/>
      <c r="V75" s="40"/>
      <c r="W75" s="39"/>
      <c r="X75" s="39"/>
      <c r="Y75" s="39"/>
      <c r="Z75" s="39"/>
      <c r="AA75" s="33"/>
      <c r="AB75" s="37"/>
      <c r="AC75" s="37"/>
      <c r="AD75" s="37"/>
      <c r="AE75" s="37"/>
      <c r="AF75" s="37"/>
      <c r="AG75" s="37"/>
      <c r="AH75" s="37"/>
      <c r="AI75" s="37"/>
      <c r="AJ75" s="37"/>
      <c r="AK75" s="37"/>
      <c r="AL75" s="37"/>
      <c r="AM75" s="37"/>
      <c r="AN75" s="37"/>
      <c r="AO75" s="37"/>
      <c r="AP75" s="37"/>
      <c r="AQ75" s="37"/>
      <c r="AR75" s="37"/>
    </row>
    <row r="76" spans="1:44" ht="12.75" customHeight="1" x14ac:dyDescent="0.2">
      <c r="A76" s="38"/>
      <c r="B76" s="40"/>
      <c r="C76" s="40"/>
      <c r="D76" s="40"/>
      <c r="E76" s="40"/>
      <c r="F76" s="40"/>
      <c r="G76" s="40"/>
      <c r="H76" s="40"/>
      <c r="I76" s="40"/>
      <c r="J76" s="40"/>
      <c r="K76" s="40"/>
      <c r="L76" s="40"/>
      <c r="M76" s="40"/>
      <c r="N76" s="40"/>
      <c r="O76" s="40"/>
      <c r="P76" s="40"/>
      <c r="Q76" s="40"/>
      <c r="R76" s="40"/>
      <c r="S76" s="40"/>
      <c r="T76" s="40"/>
      <c r="U76" s="40"/>
      <c r="V76" s="40"/>
      <c r="W76" s="39"/>
      <c r="X76" s="39"/>
      <c r="Y76" s="39"/>
      <c r="Z76" s="39"/>
      <c r="AA76" s="33"/>
      <c r="AB76" s="37"/>
      <c r="AC76" s="37"/>
      <c r="AD76" s="37"/>
      <c r="AE76" s="37"/>
      <c r="AF76" s="37"/>
      <c r="AG76" s="37"/>
      <c r="AH76" s="37"/>
      <c r="AI76" s="37"/>
      <c r="AJ76" s="37"/>
      <c r="AK76" s="37"/>
      <c r="AL76" s="37"/>
      <c r="AM76" s="37"/>
      <c r="AN76" s="37"/>
      <c r="AO76" s="37"/>
      <c r="AP76" s="37"/>
      <c r="AQ76" s="37"/>
      <c r="AR76" s="37"/>
    </row>
    <row r="77" spans="1:44" ht="12.75" customHeight="1" x14ac:dyDescent="0.2">
      <c r="A77" s="38"/>
      <c r="B77" s="40"/>
      <c r="C77" s="40"/>
      <c r="D77" s="40"/>
      <c r="E77" s="40"/>
      <c r="F77" s="40"/>
      <c r="G77" s="40"/>
      <c r="H77" s="40"/>
      <c r="I77" s="40"/>
      <c r="J77" s="40"/>
      <c r="K77" s="40"/>
      <c r="L77" s="40"/>
      <c r="M77" s="40"/>
      <c r="N77" s="40"/>
      <c r="O77" s="40"/>
      <c r="P77" s="40"/>
      <c r="Q77" s="40"/>
      <c r="R77" s="40"/>
      <c r="S77" s="40"/>
      <c r="T77" s="40"/>
      <c r="U77" s="40"/>
      <c r="V77" s="40"/>
      <c r="W77" s="39"/>
      <c r="X77" s="39"/>
      <c r="Y77" s="39"/>
      <c r="Z77" s="39"/>
      <c r="AA77" s="33"/>
      <c r="AB77" s="37"/>
      <c r="AC77" s="37"/>
      <c r="AD77" s="37"/>
      <c r="AE77" s="37"/>
      <c r="AF77" s="37"/>
      <c r="AG77" s="37"/>
      <c r="AH77" s="37"/>
      <c r="AI77" s="37"/>
      <c r="AJ77" s="37"/>
      <c r="AK77" s="37"/>
      <c r="AL77" s="37"/>
      <c r="AM77" s="37"/>
      <c r="AN77" s="37"/>
      <c r="AO77" s="37"/>
      <c r="AP77" s="37"/>
      <c r="AQ77" s="37"/>
      <c r="AR77" s="37"/>
    </row>
    <row r="78" spans="1:44" ht="12.75" customHeight="1" x14ac:dyDescent="0.2">
      <c r="A78" s="38"/>
      <c r="B78" s="40"/>
      <c r="C78" s="40"/>
      <c r="D78" s="40"/>
      <c r="E78" s="40"/>
      <c r="F78" s="40"/>
      <c r="G78" s="40"/>
      <c r="H78" s="40"/>
      <c r="I78" s="40"/>
      <c r="J78" s="40"/>
      <c r="K78" s="40"/>
      <c r="L78" s="40"/>
      <c r="M78" s="40"/>
      <c r="N78" s="40"/>
      <c r="O78" s="40"/>
      <c r="P78" s="40"/>
      <c r="Q78" s="40"/>
      <c r="R78" s="40"/>
      <c r="S78" s="40"/>
      <c r="T78" s="40"/>
      <c r="U78" s="40"/>
      <c r="V78" s="40"/>
      <c r="W78" s="39"/>
      <c r="X78" s="39"/>
      <c r="Y78" s="39"/>
      <c r="Z78" s="39"/>
      <c r="AA78" s="33"/>
      <c r="AB78" s="37"/>
      <c r="AC78" s="37"/>
      <c r="AD78" s="37"/>
      <c r="AE78" s="37"/>
      <c r="AF78" s="37"/>
      <c r="AG78" s="37"/>
      <c r="AH78" s="37"/>
      <c r="AI78" s="37"/>
      <c r="AJ78" s="37"/>
      <c r="AK78" s="37"/>
      <c r="AL78" s="37"/>
      <c r="AM78" s="37"/>
      <c r="AN78" s="37"/>
      <c r="AO78" s="37"/>
      <c r="AP78" s="37"/>
      <c r="AQ78" s="37"/>
      <c r="AR78" s="37"/>
    </row>
    <row r="79" spans="1:44" ht="12.75" customHeight="1" x14ac:dyDescent="0.2">
      <c r="A79" s="38"/>
      <c r="B79" s="40"/>
      <c r="C79" s="40"/>
      <c r="D79" s="40"/>
      <c r="E79" s="40"/>
      <c r="F79" s="40"/>
      <c r="G79" s="40"/>
      <c r="H79" s="40"/>
      <c r="I79" s="40"/>
      <c r="J79" s="40"/>
      <c r="K79" s="40"/>
      <c r="L79" s="40"/>
      <c r="M79" s="40"/>
      <c r="N79" s="40"/>
      <c r="O79" s="40"/>
      <c r="P79" s="40"/>
      <c r="Q79" s="40"/>
      <c r="R79" s="40"/>
      <c r="S79" s="40"/>
      <c r="T79" s="40"/>
      <c r="U79" s="40"/>
      <c r="V79" s="40"/>
      <c r="W79" s="39"/>
      <c r="X79" s="39"/>
      <c r="Y79" s="39"/>
      <c r="Z79" s="39"/>
      <c r="AA79" s="33"/>
      <c r="AB79" s="37"/>
      <c r="AC79" s="37"/>
      <c r="AD79" s="37"/>
      <c r="AE79" s="37"/>
      <c r="AF79" s="37"/>
      <c r="AG79" s="37"/>
      <c r="AH79" s="37"/>
      <c r="AI79" s="37"/>
      <c r="AJ79" s="37"/>
      <c r="AK79" s="37"/>
      <c r="AL79" s="37"/>
      <c r="AM79" s="37"/>
      <c r="AN79" s="37"/>
      <c r="AO79" s="37"/>
      <c r="AP79" s="37"/>
      <c r="AQ79" s="37"/>
      <c r="AR79" s="37"/>
    </row>
    <row r="80" spans="1:44" ht="12.75" customHeight="1" x14ac:dyDescent="0.2">
      <c r="A80" s="38"/>
      <c r="B80" s="40"/>
      <c r="C80" s="40"/>
      <c r="D80" s="40"/>
      <c r="E80" s="40"/>
      <c r="F80" s="40"/>
      <c r="G80" s="40"/>
      <c r="H80" s="40"/>
      <c r="I80" s="40"/>
      <c r="J80" s="40"/>
      <c r="K80" s="40"/>
      <c r="L80" s="40"/>
      <c r="M80" s="40"/>
      <c r="N80" s="40"/>
      <c r="O80" s="40"/>
      <c r="P80" s="40"/>
      <c r="Q80" s="40"/>
      <c r="R80" s="40"/>
      <c r="S80" s="40"/>
      <c r="T80" s="40"/>
      <c r="U80" s="40"/>
      <c r="V80" s="40"/>
      <c r="W80" s="39"/>
      <c r="X80" s="39"/>
      <c r="Y80" s="39"/>
      <c r="Z80" s="39"/>
      <c r="AA80" s="33"/>
      <c r="AB80" s="37"/>
      <c r="AC80" s="37"/>
      <c r="AD80" s="37"/>
      <c r="AE80" s="37"/>
      <c r="AF80" s="37"/>
      <c r="AG80" s="37"/>
      <c r="AH80" s="37"/>
      <c r="AI80" s="37"/>
      <c r="AJ80" s="37"/>
      <c r="AK80" s="37"/>
      <c r="AL80" s="37"/>
      <c r="AM80" s="37"/>
      <c r="AN80" s="37"/>
      <c r="AO80" s="37"/>
      <c r="AP80" s="37"/>
      <c r="AQ80" s="37"/>
      <c r="AR80" s="37"/>
    </row>
    <row r="81" spans="1:44" ht="12.75" customHeight="1" x14ac:dyDescent="0.2">
      <c r="A81" s="38"/>
      <c r="B81" s="40"/>
      <c r="C81" s="40"/>
      <c r="D81" s="40"/>
      <c r="E81" s="40"/>
      <c r="F81" s="40"/>
      <c r="G81" s="40"/>
      <c r="H81" s="40"/>
      <c r="I81" s="40"/>
      <c r="J81" s="40"/>
      <c r="K81" s="40"/>
      <c r="L81" s="40"/>
      <c r="M81" s="40"/>
      <c r="N81" s="40"/>
      <c r="O81" s="40"/>
      <c r="P81" s="40"/>
      <c r="Q81" s="40"/>
      <c r="R81" s="40"/>
      <c r="S81" s="40"/>
      <c r="T81" s="40"/>
      <c r="U81" s="40"/>
      <c r="V81" s="40"/>
      <c r="W81" s="39"/>
      <c r="X81" s="39"/>
      <c r="Y81" s="39"/>
      <c r="Z81" s="39"/>
      <c r="AA81" s="33"/>
      <c r="AB81" s="37"/>
      <c r="AC81" s="37"/>
      <c r="AD81" s="37"/>
      <c r="AE81" s="37"/>
      <c r="AF81" s="37"/>
      <c r="AG81" s="37"/>
      <c r="AH81" s="37"/>
      <c r="AI81" s="37"/>
      <c r="AJ81" s="37"/>
      <c r="AK81" s="37"/>
      <c r="AL81" s="37"/>
      <c r="AM81" s="37"/>
      <c r="AN81" s="37"/>
      <c r="AO81" s="37"/>
      <c r="AP81" s="37"/>
      <c r="AQ81" s="37"/>
      <c r="AR81" s="37"/>
    </row>
    <row r="82" spans="1:44" ht="12.75" customHeight="1" x14ac:dyDescent="0.2">
      <c r="A82" s="38"/>
      <c r="B82" s="40"/>
      <c r="C82" s="40"/>
      <c r="D82" s="40"/>
      <c r="E82" s="40"/>
      <c r="F82" s="40"/>
      <c r="G82" s="40"/>
      <c r="H82" s="40"/>
      <c r="I82" s="40"/>
      <c r="J82" s="40"/>
      <c r="K82" s="40"/>
      <c r="L82" s="40"/>
      <c r="M82" s="40"/>
      <c r="N82" s="40"/>
      <c r="O82" s="40"/>
      <c r="P82" s="40"/>
      <c r="Q82" s="40"/>
      <c r="R82" s="40"/>
      <c r="S82" s="40"/>
      <c r="T82" s="40"/>
      <c r="U82" s="40"/>
      <c r="V82" s="40"/>
      <c r="W82" s="39"/>
      <c r="X82" s="39"/>
      <c r="Y82" s="39"/>
      <c r="Z82" s="39"/>
      <c r="AA82" s="33"/>
      <c r="AB82" s="37"/>
      <c r="AC82" s="37"/>
      <c r="AD82" s="37"/>
      <c r="AE82" s="37"/>
      <c r="AF82" s="37"/>
      <c r="AG82" s="37"/>
      <c r="AH82" s="37"/>
      <c r="AI82" s="37"/>
      <c r="AJ82" s="37"/>
      <c r="AK82" s="37"/>
      <c r="AL82" s="37"/>
      <c r="AM82" s="37"/>
      <c r="AN82" s="37"/>
      <c r="AO82" s="37"/>
      <c r="AP82" s="37"/>
      <c r="AQ82" s="37"/>
      <c r="AR82" s="37"/>
    </row>
    <row r="83" spans="1:44" ht="12.75" customHeight="1" x14ac:dyDescent="0.2">
      <c r="A83" s="38"/>
      <c r="B83" s="40"/>
      <c r="C83" s="40"/>
      <c r="D83" s="40"/>
      <c r="E83" s="40"/>
      <c r="F83" s="40"/>
      <c r="G83" s="40"/>
      <c r="H83" s="40"/>
      <c r="I83" s="40"/>
      <c r="J83" s="40"/>
      <c r="K83" s="40"/>
      <c r="L83" s="40"/>
      <c r="M83" s="40"/>
      <c r="N83" s="40"/>
      <c r="O83" s="40"/>
      <c r="P83" s="40"/>
      <c r="Q83" s="40"/>
      <c r="R83" s="40"/>
      <c r="S83" s="40"/>
      <c r="T83" s="40"/>
      <c r="U83" s="40"/>
      <c r="V83" s="40"/>
      <c r="W83" s="39"/>
      <c r="X83" s="39"/>
      <c r="Y83" s="39"/>
      <c r="Z83" s="39"/>
      <c r="AA83" s="33"/>
      <c r="AB83" s="37"/>
      <c r="AC83" s="37"/>
      <c r="AD83" s="37"/>
      <c r="AE83" s="37"/>
      <c r="AF83" s="37"/>
      <c r="AG83" s="37"/>
      <c r="AH83" s="37"/>
      <c r="AI83" s="37"/>
      <c r="AJ83" s="37"/>
      <c r="AK83" s="37"/>
      <c r="AL83" s="37"/>
      <c r="AM83" s="37"/>
      <c r="AN83" s="37"/>
      <c r="AO83" s="37"/>
      <c r="AP83" s="37"/>
      <c r="AQ83" s="37"/>
      <c r="AR83" s="37"/>
    </row>
    <row r="84" spans="1:44" ht="12.75" customHeight="1" x14ac:dyDescent="0.2">
      <c r="A84" s="38"/>
      <c r="B84" s="40"/>
      <c r="C84" s="40"/>
      <c r="D84" s="40"/>
      <c r="E84" s="40"/>
      <c r="F84" s="40"/>
      <c r="G84" s="40"/>
      <c r="H84" s="40"/>
      <c r="I84" s="40"/>
      <c r="J84" s="40"/>
      <c r="K84" s="40"/>
      <c r="L84" s="40"/>
      <c r="M84" s="40"/>
      <c r="N84" s="40"/>
      <c r="O84" s="40"/>
      <c r="P84" s="40"/>
      <c r="Q84" s="40"/>
      <c r="R84" s="40"/>
      <c r="S84" s="40"/>
      <c r="T84" s="40"/>
      <c r="U84" s="40"/>
      <c r="V84" s="40"/>
      <c r="W84" s="39"/>
      <c r="X84" s="39"/>
      <c r="Y84" s="39"/>
      <c r="Z84" s="39"/>
      <c r="AA84" s="33"/>
      <c r="AB84" s="37"/>
      <c r="AC84" s="37"/>
      <c r="AD84" s="37"/>
      <c r="AE84" s="37"/>
      <c r="AF84" s="37"/>
      <c r="AG84" s="37"/>
      <c r="AH84" s="37"/>
      <c r="AI84" s="37"/>
      <c r="AJ84" s="37"/>
      <c r="AK84" s="37"/>
      <c r="AL84" s="37"/>
      <c r="AM84" s="37"/>
      <c r="AN84" s="37"/>
      <c r="AO84" s="37"/>
      <c r="AP84" s="37"/>
      <c r="AQ84" s="37"/>
      <c r="AR84" s="37"/>
    </row>
    <row r="85" spans="1:44" ht="12.75" customHeight="1" x14ac:dyDescent="0.2">
      <c r="A85" s="38"/>
      <c r="B85" s="40"/>
      <c r="C85" s="40"/>
      <c r="D85" s="40"/>
      <c r="E85" s="40"/>
      <c r="F85" s="40"/>
      <c r="G85" s="40"/>
      <c r="H85" s="40"/>
      <c r="I85" s="40"/>
      <c r="J85" s="40"/>
      <c r="K85" s="40"/>
      <c r="L85" s="40"/>
      <c r="M85" s="40"/>
      <c r="N85" s="40"/>
      <c r="O85" s="40"/>
      <c r="P85" s="40"/>
      <c r="Q85" s="40"/>
      <c r="R85" s="40"/>
      <c r="S85" s="40"/>
      <c r="T85" s="40"/>
      <c r="U85" s="40"/>
      <c r="V85" s="40"/>
      <c r="W85" s="39"/>
      <c r="X85" s="39"/>
      <c r="Y85" s="39"/>
      <c r="Z85" s="39"/>
      <c r="AA85" s="33"/>
      <c r="AB85" s="37"/>
      <c r="AC85" s="37"/>
      <c r="AD85" s="37"/>
      <c r="AE85" s="37"/>
      <c r="AF85" s="37"/>
      <c r="AG85" s="37"/>
      <c r="AH85" s="37"/>
      <c r="AI85" s="37"/>
      <c r="AJ85" s="37"/>
      <c r="AK85" s="37"/>
      <c r="AL85" s="37"/>
      <c r="AM85" s="37"/>
      <c r="AN85" s="37"/>
      <c r="AO85" s="37"/>
      <c r="AP85" s="37"/>
      <c r="AQ85" s="37"/>
      <c r="AR85" s="37"/>
    </row>
    <row r="86" spans="1:44" ht="12.75" customHeight="1" x14ac:dyDescent="0.2">
      <c r="A86" s="38"/>
      <c r="B86" s="40"/>
      <c r="C86" s="40"/>
      <c r="D86" s="40"/>
      <c r="E86" s="40"/>
      <c r="F86" s="40"/>
      <c r="G86" s="40"/>
      <c r="H86" s="40"/>
      <c r="I86" s="40"/>
      <c r="J86" s="40"/>
      <c r="K86" s="40"/>
      <c r="L86" s="40"/>
      <c r="M86" s="40"/>
      <c r="N86" s="40"/>
      <c r="O86" s="40"/>
      <c r="P86" s="40"/>
      <c r="Q86" s="40"/>
      <c r="R86" s="40"/>
      <c r="S86" s="40"/>
      <c r="T86" s="40"/>
      <c r="U86" s="40"/>
      <c r="V86" s="40"/>
      <c r="W86" s="39"/>
      <c r="X86" s="39"/>
      <c r="Y86" s="39"/>
      <c r="Z86" s="39"/>
      <c r="AA86" s="33"/>
      <c r="AB86" s="37"/>
      <c r="AC86" s="37"/>
      <c r="AD86" s="37"/>
      <c r="AE86" s="37"/>
      <c r="AF86" s="37"/>
      <c r="AG86" s="37"/>
      <c r="AH86" s="37"/>
      <c r="AI86" s="37"/>
      <c r="AJ86" s="37"/>
      <c r="AK86" s="37"/>
      <c r="AL86" s="37"/>
      <c r="AM86" s="37"/>
      <c r="AN86" s="37"/>
      <c r="AO86" s="37"/>
      <c r="AP86" s="37"/>
      <c r="AQ86" s="37"/>
      <c r="AR86" s="37"/>
    </row>
    <row r="87" spans="1:44" ht="12.75" customHeight="1" x14ac:dyDescent="0.2">
      <c r="A87" s="38"/>
      <c r="B87" s="40"/>
      <c r="C87" s="40"/>
      <c r="D87" s="40"/>
      <c r="E87" s="40"/>
      <c r="F87" s="40"/>
      <c r="G87" s="40"/>
      <c r="H87" s="40"/>
      <c r="I87" s="40"/>
      <c r="J87" s="40"/>
      <c r="K87" s="40"/>
      <c r="L87" s="40"/>
      <c r="M87" s="40"/>
      <c r="N87" s="40"/>
      <c r="O87" s="40"/>
      <c r="P87" s="40"/>
      <c r="Q87" s="40"/>
      <c r="R87" s="40"/>
      <c r="S87" s="40"/>
      <c r="T87" s="40"/>
      <c r="U87" s="40"/>
      <c r="V87" s="40"/>
      <c r="W87" s="39"/>
      <c r="X87" s="39"/>
      <c r="Y87" s="39"/>
      <c r="Z87" s="39"/>
      <c r="AA87" s="33"/>
      <c r="AB87" s="37"/>
      <c r="AC87" s="37"/>
      <c r="AD87" s="37"/>
      <c r="AE87" s="37"/>
      <c r="AF87" s="37"/>
      <c r="AG87" s="37"/>
      <c r="AH87" s="37"/>
      <c r="AI87" s="37"/>
      <c r="AJ87" s="37"/>
      <c r="AK87" s="37"/>
      <c r="AL87" s="37"/>
      <c r="AM87" s="37"/>
      <c r="AN87" s="37"/>
      <c r="AO87" s="37"/>
      <c r="AP87" s="37"/>
      <c r="AQ87" s="37"/>
      <c r="AR87" s="37"/>
    </row>
    <row r="88" spans="1:44" ht="12.75" customHeight="1" x14ac:dyDescent="0.2">
      <c r="A88" s="38"/>
      <c r="B88" s="40"/>
      <c r="C88" s="40"/>
      <c r="D88" s="40"/>
      <c r="E88" s="40"/>
      <c r="F88" s="40"/>
      <c r="G88" s="40"/>
      <c r="H88" s="40"/>
      <c r="I88" s="40"/>
      <c r="J88" s="40"/>
      <c r="K88" s="40"/>
      <c r="L88" s="40"/>
      <c r="M88" s="40"/>
      <c r="N88" s="40"/>
      <c r="O88" s="40"/>
      <c r="P88" s="40"/>
      <c r="Q88" s="40"/>
      <c r="R88" s="40"/>
      <c r="S88" s="40"/>
      <c r="T88" s="40"/>
      <c r="U88" s="40"/>
      <c r="V88" s="40"/>
      <c r="W88" s="39"/>
      <c r="X88" s="39"/>
      <c r="Y88" s="39"/>
      <c r="Z88" s="39"/>
      <c r="AA88" s="33"/>
      <c r="AB88" s="37"/>
      <c r="AC88" s="37"/>
      <c r="AD88" s="37"/>
      <c r="AE88" s="37"/>
      <c r="AF88" s="37"/>
      <c r="AG88" s="37"/>
      <c r="AH88" s="37"/>
      <c r="AI88" s="37"/>
      <c r="AJ88" s="37"/>
      <c r="AK88" s="37"/>
      <c r="AL88" s="37"/>
      <c r="AM88" s="37"/>
      <c r="AN88" s="37"/>
      <c r="AO88" s="37"/>
      <c r="AP88" s="37"/>
      <c r="AQ88" s="37"/>
      <c r="AR88" s="37"/>
    </row>
    <row r="89" spans="1:44" ht="12.75" customHeight="1" x14ac:dyDescent="0.2">
      <c r="A89" s="38"/>
      <c r="B89" s="40"/>
      <c r="C89" s="40"/>
      <c r="D89" s="40"/>
      <c r="E89" s="40"/>
      <c r="F89" s="40"/>
      <c r="G89" s="40"/>
      <c r="H89" s="40"/>
      <c r="I89" s="40"/>
      <c r="J89" s="40"/>
      <c r="K89" s="40"/>
      <c r="L89" s="40"/>
      <c r="M89" s="40"/>
      <c r="N89" s="40"/>
      <c r="O89" s="40"/>
      <c r="P89" s="40"/>
      <c r="Q89" s="40"/>
      <c r="R89" s="40"/>
      <c r="S89" s="40"/>
      <c r="T89" s="40"/>
      <c r="U89" s="40"/>
      <c r="V89" s="40"/>
      <c r="W89" s="39"/>
      <c r="X89" s="39"/>
      <c r="Y89" s="39"/>
      <c r="Z89" s="39"/>
      <c r="AA89" s="33"/>
      <c r="AB89" s="37"/>
      <c r="AC89" s="37"/>
      <c r="AD89" s="37"/>
      <c r="AE89" s="37"/>
      <c r="AF89" s="37"/>
      <c r="AG89" s="37"/>
      <c r="AH89" s="37"/>
      <c r="AI89" s="37"/>
      <c r="AJ89" s="37"/>
      <c r="AK89" s="37"/>
      <c r="AL89" s="37"/>
      <c r="AM89" s="37"/>
      <c r="AN89" s="37"/>
      <c r="AO89" s="37"/>
      <c r="AP89" s="37"/>
      <c r="AQ89" s="37"/>
      <c r="AR89" s="37"/>
    </row>
    <row r="90" spans="1:44" ht="12.75" customHeight="1" x14ac:dyDescent="0.2">
      <c r="A90" s="38"/>
      <c r="B90" s="40"/>
      <c r="C90" s="40"/>
      <c r="D90" s="40"/>
      <c r="E90" s="40"/>
      <c r="F90" s="40"/>
      <c r="G90" s="40"/>
      <c r="H90" s="40"/>
      <c r="I90" s="40"/>
      <c r="J90" s="40"/>
      <c r="K90" s="40"/>
      <c r="L90" s="40"/>
      <c r="M90" s="40"/>
      <c r="N90" s="40"/>
      <c r="O90" s="40"/>
      <c r="P90" s="40"/>
      <c r="Q90" s="40"/>
      <c r="R90" s="40"/>
      <c r="S90" s="40"/>
      <c r="T90" s="40"/>
      <c r="U90" s="40"/>
      <c r="V90" s="40"/>
      <c r="W90" s="39"/>
      <c r="X90" s="39"/>
      <c r="Y90" s="39"/>
      <c r="Z90" s="39"/>
      <c r="AA90" s="33"/>
      <c r="AB90" s="37"/>
      <c r="AC90" s="37"/>
      <c r="AD90" s="37"/>
      <c r="AE90" s="37"/>
      <c r="AF90" s="37"/>
      <c r="AG90" s="37"/>
      <c r="AH90" s="37"/>
      <c r="AI90" s="37"/>
      <c r="AJ90" s="37"/>
      <c r="AK90" s="37"/>
      <c r="AL90" s="37"/>
      <c r="AM90" s="37"/>
      <c r="AN90" s="37"/>
      <c r="AO90" s="37"/>
      <c r="AP90" s="37"/>
      <c r="AQ90" s="37"/>
      <c r="AR90" s="37"/>
    </row>
    <row r="91" spans="1:44" ht="12.75" customHeight="1" x14ac:dyDescent="0.2">
      <c r="A91" s="38"/>
      <c r="B91" s="40"/>
      <c r="C91" s="40"/>
      <c r="D91" s="40"/>
      <c r="E91" s="40"/>
      <c r="F91" s="40"/>
      <c r="G91" s="40"/>
      <c r="H91" s="40"/>
      <c r="I91" s="40"/>
      <c r="J91" s="40"/>
      <c r="K91" s="40"/>
      <c r="L91" s="40"/>
      <c r="M91" s="40"/>
      <c r="N91" s="40"/>
      <c r="O91" s="40"/>
      <c r="P91" s="40"/>
      <c r="Q91" s="40"/>
      <c r="R91" s="40"/>
      <c r="S91" s="40"/>
      <c r="T91" s="40"/>
      <c r="U91" s="40"/>
      <c r="V91" s="40"/>
      <c r="W91" s="39"/>
      <c r="X91" s="39"/>
      <c r="Y91" s="39"/>
      <c r="Z91" s="39"/>
      <c r="AA91" s="33"/>
      <c r="AB91" s="37"/>
      <c r="AC91" s="37"/>
      <c r="AD91" s="37"/>
      <c r="AE91" s="37"/>
      <c r="AF91" s="37"/>
      <c r="AG91" s="37"/>
      <c r="AH91" s="37"/>
      <c r="AI91" s="37"/>
      <c r="AJ91" s="37"/>
      <c r="AK91" s="37"/>
      <c r="AL91" s="37"/>
      <c r="AM91" s="37"/>
      <c r="AN91" s="37"/>
      <c r="AO91" s="37"/>
      <c r="AP91" s="37"/>
      <c r="AQ91" s="37"/>
      <c r="AR91" s="37"/>
    </row>
    <row r="92" spans="1:44" ht="12.75" customHeight="1" x14ac:dyDescent="0.2">
      <c r="A92" s="38"/>
      <c r="B92" s="40"/>
      <c r="C92" s="40"/>
      <c r="D92" s="40"/>
      <c r="E92" s="40"/>
      <c r="F92" s="40"/>
      <c r="G92" s="40"/>
      <c r="H92" s="40"/>
      <c r="I92" s="40"/>
      <c r="J92" s="40"/>
      <c r="K92" s="40"/>
      <c r="L92" s="40"/>
      <c r="M92" s="40"/>
      <c r="N92" s="40"/>
      <c r="O92" s="40"/>
      <c r="P92" s="40"/>
      <c r="Q92" s="40"/>
      <c r="R92" s="40"/>
      <c r="S92" s="40"/>
      <c r="T92" s="40"/>
      <c r="U92" s="40"/>
      <c r="V92" s="40"/>
      <c r="W92" s="39"/>
      <c r="X92" s="39"/>
      <c r="Y92" s="39"/>
      <c r="Z92" s="39"/>
      <c r="AA92" s="33"/>
      <c r="AB92" s="37"/>
      <c r="AC92" s="37"/>
      <c r="AD92" s="37"/>
      <c r="AE92" s="37"/>
      <c r="AF92" s="37"/>
      <c r="AG92" s="37"/>
      <c r="AH92" s="37"/>
      <c r="AI92" s="37"/>
      <c r="AJ92" s="37"/>
      <c r="AK92" s="37"/>
      <c r="AL92" s="37"/>
      <c r="AM92" s="37"/>
      <c r="AN92" s="37"/>
      <c r="AO92" s="37"/>
      <c r="AP92" s="37"/>
      <c r="AQ92" s="37"/>
      <c r="AR92" s="37"/>
    </row>
    <row r="93" spans="1:44" ht="12.75" customHeight="1" x14ac:dyDescent="0.2">
      <c r="A93" s="38"/>
      <c r="B93" s="40"/>
      <c r="C93" s="40"/>
      <c r="D93" s="40"/>
      <c r="E93" s="40"/>
      <c r="F93" s="40"/>
      <c r="G93" s="40"/>
      <c r="H93" s="40"/>
      <c r="I93" s="40"/>
      <c r="J93" s="40"/>
      <c r="K93" s="40"/>
      <c r="L93" s="40"/>
      <c r="M93" s="40"/>
      <c r="N93" s="40"/>
      <c r="O93" s="40"/>
      <c r="P93" s="40"/>
      <c r="Q93" s="40"/>
      <c r="R93" s="40"/>
      <c r="S93" s="40"/>
      <c r="T93" s="40"/>
      <c r="U93" s="40"/>
      <c r="V93" s="40"/>
      <c r="W93" s="39"/>
      <c r="X93" s="39"/>
      <c r="Y93" s="39"/>
      <c r="Z93" s="39"/>
      <c r="AA93" s="33"/>
      <c r="AB93" s="37"/>
      <c r="AC93" s="37"/>
      <c r="AD93" s="37"/>
      <c r="AE93" s="37"/>
      <c r="AF93" s="37"/>
      <c r="AG93" s="37"/>
      <c r="AH93" s="37"/>
      <c r="AI93" s="37"/>
      <c r="AJ93" s="37"/>
      <c r="AK93" s="37"/>
      <c r="AL93" s="37"/>
      <c r="AM93" s="37"/>
      <c r="AN93" s="37"/>
      <c r="AO93" s="37"/>
      <c r="AP93" s="37"/>
      <c r="AQ93" s="37"/>
      <c r="AR93" s="37"/>
    </row>
    <row r="94" spans="1:44" ht="12.75" customHeight="1" x14ac:dyDescent="0.2">
      <c r="A94" s="38"/>
      <c r="B94" s="40"/>
      <c r="C94" s="40"/>
      <c r="D94" s="40"/>
      <c r="E94" s="40"/>
      <c r="F94" s="40"/>
      <c r="G94" s="40"/>
      <c r="H94" s="40"/>
      <c r="I94" s="40"/>
      <c r="J94" s="40"/>
      <c r="K94" s="40"/>
      <c r="L94" s="40"/>
      <c r="M94" s="40"/>
      <c r="N94" s="40"/>
      <c r="O94" s="40"/>
      <c r="P94" s="40"/>
      <c r="Q94" s="40"/>
      <c r="R94" s="40"/>
      <c r="S94" s="40"/>
      <c r="T94" s="40"/>
      <c r="U94" s="40"/>
      <c r="V94" s="40"/>
      <c r="W94" s="39"/>
      <c r="X94" s="39"/>
      <c r="Y94" s="39"/>
      <c r="Z94" s="39"/>
      <c r="AA94" s="33"/>
      <c r="AB94" s="37"/>
      <c r="AC94" s="37"/>
      <c r="AD94" s="37"/>
      <c r="AE94" s="37"/>
      <c r="AF94" s="37"/>
      <c r="AG94" s="37"/>
      <c r="AH94" s="37"/>
      <c r="AI94" s="37"/>
      <c r="AJ94" s="37"/>
      <c r="AK94" s="37"/>
      <c r="AL94" s="37"/>
      <c r="AM94" s="37"/>
      <c r="AN94" s="37"/>
      <c r="AO94" s="37"/>
      <c r="AP94" s="37"/>
      <c r="AQ94" s="37"/>
      <c r="AR94" s="37"/>
    </row>
    <row r="95" spans="1:44" ht="12.75" customHeight="1" x14ac:dyDescent="0.2">
      <c r="A95" s="38"/>
      <c r="B95" s="40"/>
      <c r="C95" s="40"/>
      <c r="D95" s="40"/>
      <c r="E95" s="40"/>
      <c r="F95" s="40"/>
      <c r="G95" s="40"/>
      <c r="H95" s="40"/>
      <c r="I95" s="40"/>
      <c r="J95" s="40"/>
      <c r="K95" s="40"/>
      <c r="L95" s="40"/>
      <c r="M95" s="40"/>
      <c r="N95" s="40"/>
      <c r="O95" s="40"/>
      <c r="P95" s="40"/>
      <c r="Q95" s="40"/>
      <c r="R95" s="40"/>
      <c r="S95" s="40"/>
      <c r="T95" s="40"/>
      <c r="U95" s="40"/>
      <c r="V95" s="40"/>
      <c r="W95" s="39"/>
      <c r="X95" s="39"/>
      <c r="Y95" s="39"/>
      <c r="Z95" s="39"/>
      <c r="AA95" s="33"/>
      <c r="AB95" s="37"/>
      <c r="AC95" s="37"/>
      <c r="AD95" s="37"/>
      <c r="AE95" s="37"/>
      <c r="AF95" s="37"/>
      <c r="AG95" s="37"/>
      <c r="AH95" s="37"/>
      <c r="AI95" s="37"/>
      <c r="AJ95" s="37"/>
      <c r="AK95" s="37"/>
      <c r="AL95" s="37"/>
      <c r="AM95" s="37"/>
      <c r="AN95" s="37"/>
      <c r="AO95" s="37"/>
      <c r="AP95" s="37"/>
      <c r="AQ95" s="37"/>
      <c r="AR95" s="37"/>
    </row>
    <row r="96" spans="1:44" ht="12.75" customHeight="1" x14ac:dyDescent="0.2">
      <c r="A96" s="38"/>
      <c r="B96" s="40"/>
      <c r="C96" s="40"/>
      <c r="D96" s="40"/>
      <c r="E96" s="40"/>
      <c r="F96" s="40"/>
      <c r="G96" s="40"/>
      <c r="H96" s="40"/>
      <c r="I96" s="40"/>
      <c r="J96" s="40"/>
      <c r="K96" s="40"/>
      <c r="L96" s="40"/>
      <c r="M96" s="40"/>
      <c r="N96" s="40"/>
      <c r="O96" s="40"/>
      <c r="P96" s="40"/>
      <c r="Q96" s="40"/>
      <c r="R96" s="40"/>
      <c r="S96" s="40"/>
      <c r="T96" s="40"/>
      <c r="U96" s="40"/>
      <c r="V96" s="40"/>
      <c r="W96" s="39"/>
      <c r="X96" s="39"/>
      <c r="Y96" s="39"/>
      <c r="Z96" s="39"/>
      <c r="AA96" s="33"/>
      <c r="AB96" s="37"/>
      <c r="AC96" s="37"/>
      <c r="AD96" s="37"/>
      <c r="AE96" s="37"/>
      <c r="AF96" s="37"/>
      <c r="AG96" s="37"/>
      <c r="AH96" s="37"/>
      <c r="AI96" s="37"/>
      <c r="AJ96" s="37"/>
      <c r="AK96" s="37"/>
      <c r="AL96" s="37"/>
      <c r="AM96" s="37"/>
      <c r="AN96" s="37"/>
      <c r="AO96" s="37"/>
      <c r="AP96" s="37"/>
      <c r="AQ96" s="37"/>
      <c r="AR96" s="37"/>
    </row>
    <row r="97" spans="1:44" ht="12.75" customHeight="1" x14ac:dyDescent="0.2">
      <c r="A97" s="38"/>
      <c r="B97" s="40"/>
      <c r="C97" s="40"/>
      <c r="D97" s="40"/>
      <c r="E97" s="40"/>
      <c r="F97" s="40"/>
      <c r="G97" s="40"/>
      <c r="H97" s="40"/>
      <c r="I97" s="40"/>
      <c r="J97" s="40"/>
      <c r="K97" s="40"/>
      <c r="L97" s="40"/>
      <c r="M97" s="40"/>
      <c r="N97" s="40"/>
      <c r="O97" s="40"/>
      <c r="P97" s="40"/>
      <c r="Q97" s="40"/>
      <c r="R97" s="40"/>
      <c r="S97" s="40"/>
      <c r="T97" s="40"/>
      <c r="U97" s="40"/>
      <c r="V97" s="40"/>
      <c r="W97" s="39"/>
      <c r="X97" s="39"/>
      <c r="Y97" s="39"/>
      <c r="Z97" s="39"/>
      <c r="AA97" s="33"/>
      <c r="AB97" s="37"/>
      <c r="AC97" s="37"/>
      <c r="AD97" s="37"/>
      <c r="AE97" s="37"/>
      <c r="AF97" s="37"/>
      <c r="AG97" s="37"/>
      <c r="AH97" s="37"/>
      <c r="AI97" s="37"/>
      <c r="AJ97" s="37"/>
      <c r="AK97" s="37"/>
      <c r="AL97" s="37"/>
      <c r="AM97" s="37"/>
      <c r="AN97" s="37"/>
      <c r="AO97" s="37"/>
      <c r="AP97" s="37"/>
      <c r="AQ97" s="37"/>
      <c r="AR97" s="37"/>
    </row>
    <row r="98" spans="1:44" ht="12.75" customHeight="1" x14ac:dyDescent="0.2">
      <c r="A98" s="38"/>
      <c r="B98" s="40"/>
      <c r="C98" s="40"/>
      <c r="D98" s="40"/>
      <c r="E98" s="40"/>
      <c r="F98" s="40"/>
      <c r="G98" s="40"/>
      <c r="H98" s="40"/>
      <c r="I98" s="40"/>
      <c r="J98" s="40"/>
      <c r="K98" s="40"/>
      <c r="L98" s="40"/>
      <c r="M98" s="40"/>
      <c r="N98" s="40"/>
      <c r="O98" s="40"/>
      <c r="P98" s="40"/>
      <c r="Q98" s="40"/>
      <c r="R98" s="40"/>
      <c r="S98" s="40"/>
      <c r="T98" s="40"/>
      <c r="U98" s="40"/>
      <c r="V98" s="40"/>
      <c r="W98" s="39"/>
      <c r="X98" s="39"/>
      <c r="Y98" s="39"/>
      <c r="Z98" s="39"/>
      <c r="AA98" s="33"/>
      <c r="AB98" s="37"/>
      <c r="AC98" s="37"/>
      <c r="AD98" s="37"/>
      <c r="AE98" s="37"/>
      <c r="AF98" s="37"/>
      <c r="AG98" s="37"/>
      <c r="AH98" s="37"/>
      <c r="AI98" s="37"/>
      <c r="AJ98" s="37"/>
      <c r="AK98" s="37"/>
      <c r="AL98" s="37"/>
      <c r="AM98" s="37"/>
      <c r="AN98" s="37"/>
      <c r="AO98" s="37"/>
      <c r="AP98" s="37"/>
      <c r="AQ98" s="37"/>
      <c r="AR98" s="37"/>
    </row>
    <row r="99" spans="1:44" ht="12.75" customHeight="1" x14ac:dyDescent="0.2">
      <c r="A99" s="38"/>
      <c r="B99" s="40"/>
      <c r="C99" s="40"/>
      <c r="D99" s="40"/>
      <c r="E99" s="40"/>
      <c r="F99" s="40"/>
      <c r="G99" s="40"/>
      <c r="H99" s="40"/>
      <c r="I99" s="40"/>
      <c r="J99" s="40"/>
      <c r="K99" s="40"/>
      <c r="L99" s="40"/>
      <c r="M99" s="40"/>
      <c r="N99" s="40"/>
      <c r="O99" s="40"/>
      <c r="P99" s="40"/>
      <c r="Q99" s="40"/>
      <c r="R99" s="40"/>
      <c r="S99" s="40"/>
      <c r="T99" s="40"/>
      <c r="U99" s="40"/>
      <c r="V99" s="40"/>
      <c r="W99" s="39"/>
      <c r="X99" s="39"/>
      <c r="Y99" s="39"/>
      <c r="Z99" s="39"/>
      <c r="AA99" s="33"/>
      <c r="AB99" s="37"/>
      <c r="AC99" s="37"/>
      <c r="AD99" s="37"/>
      <c r="AE99" s="37"/>
      <c r="AF99" s="37"/>
      <c r="AG99" s="37"/>
      <c r="AH99" s="37"/>
      <c r="AI99" s="37"/>
      <c r="AJ99" s="37"/>
      <c r="AK99" s="37"/>
      <c r="AL99" s="37"/>
      <c r="AM99" s="37"/>
      <c r="AN99" s="37"/>
      <c r="AO99" s="37"/>
      <c r="AP99" s="37"/>
      <c r="AQ99" s="37"/>
      <c r="AR99" s="37"/>
    </row>
    <row r="100" spans="1:44" ht="12.75" customHeight="1" x14ac:dyDescent="0.2">
      <c r="A100" s="38"/>
      <c r="B100" s="40"/>
      <c r="C100" s="40"/>
      <c r="D100" s="40"/>
      <c r="E100" s="40"/>
      <c r="F100" s="40"/>
      <c r="G100" s="40"/>
      <c r="H100" s="40"/>
      <c r="I100" s="40"/>
      <c r="J100" s="40"/>
      <c r="K100" s="40"/>
      <c r="L100" s="40"/>
      <c r="M100" s="40"/>
      <c r="N100" s="40"/>
      <c r="O100" s="40"/>
      <c r="P100" s="40"/>
      <c r="Q100" s="40"/>
      <c r="R100" s="40"/>
      <c r="S100" s="40"/>
      <c r="T100" s="40"/>
      <c r="U100" s="40"/>
      <c r="V100" s="40"/>
      <c r="W100" s="39"/>
      <c r="X100" s="39"/>
      <c r="Y100" s="39"/>
      <c r="Z100" s="39"/>
      <c r="AA100" s="33"/>
      <c r="AB100" s="37"/>
      <c r="AC100" s="37"/>
      <c r="AD100" s="37"/>
      <c r="AE100" s="37"/>
      <c r="AF100" s="37"/>
      <c r="AG100" s="37"/>
      <c r="AH100" s="37"/>
      <c r="AI100" s="37"/>
      <c r="AJ100" s="37"/>
      <c r="AK100" s="37"/>
      <c r="AL100" s="37"/>
      <c r="AM100" s="37"/>
      <c r="AN100" s="37"/>
      <c r="AO100" s="37"/>
      <c r="AP100" s="37"/>
      <c r="AQ100" s="37"/>
      <c r="AR100" s="37"/>
    </row>
    <row r="101" spans="1:44" ht="12.75" customHeight="1" x14ac:dyDescent="0.2">
      <c r="A101" s="38"/>
      <c r="B101" s="40"/>
      <c r="C101" s="40"/>
      <c r="D101" s="40"/>
      <c r="E101" s="40"/>
      <c r="F101" s="40"/>
      <c r="G101" s="40"/>
      <c r="H101" s="40"/>
      <c r="I101" s="40"/>
      <c r="J101" s="40"/>
      <c r="K101" s="40"/>
      <c r="L101" s="40"/>
      <c r="M101" s="40"/>
      <c r="N101" s="40"/>
      <c r="O101" s="40"/>
      <c r="P101" s="40"/>
      <c r="Q101" s="40"/>
      <c r="R101" s="40"/>
      <c r="S101" s="40"/>
      <c r="T101" s="40"/>
      <c r="U101" s="40"/>
      <c r="V101" s="40"/>
      <c r="W101" s="39"/>
      <c r="X101" s="39"/>
      <c r="Y101" s="39"/>
      <c r="Z101" s="39"/>
      <c r="AA101" s="33"/>
      <c r="AB101" s="37"/>
      <c r="AC101" s="37"/>
      <c r="AD101" s="37"/>
      <c r="AE101" s="37"/>
      <c r="AF101" s="37"/>
      <c r="AG101" s="37"/>
      <c r="AH101" s="37"/>
      <c r="AI101" s="37"/>
      <c r="AJ101" s="37"/>
      <c r="AK101" s="37"/>
      <c r="AL101" s="37"/>
      <c r="AM101" s="37"/>
      <c r="AN101" s="37"/>
      <c r="AO101" s="37"/>
      <c r="AP101" s="37"/>
      <c r="AQ101" s="37"/>
      <c r="AR101" s="37"/>
    </row>
    <row r="102" spans="1:44" ht="12.75" customHeight="1" x14ac:dyDescent="0.2">
      <c r="A102" s="38"/>
      <c r="B102" s="40"/>
      <c r="C102" s="40"/>
      <c r="D102" s="40"/>
      <c r="E102" s="40"/>
      <c r="F102" s="40"/>
      <c r="G102" s="40"/>
      <c r="H102" s="40"/>
      <c r="I102" s="40"/>
      <c r="J102" s="40"/>
      <c r="K102" s="40"/>
      <c r="L102" s="40"/>
      <c r="M102" s="40"/>
      <c r="N102" s="40"/>
      <c r="O102" s="40"/>
      <c r="P102" s="40"/>
      <c r="Q102" s="40"/>
      <c r="R102" s="40"/>
      <c r="S102" s="40"/>
      <c r="T102" s="40"/>
      <c r="U102" s="40"/>
      <c r="V102" s="40"/>
      <c r="W102" s="39"/>
      <c r="X102" s="39"/>
      <c r="Y102" s="39"/>
      <c r="Z102" s="39"/>
      <c r="AA102" s="33"/>
      <c r="AB102" s="37"/>
      <c r="AC102" s="37"/>
      <c r="AD102" s="37"/>
      <c r="AE102" s="37"/>
      <c r="AF102" s="37"/>
      <c r="AG102" s="37"/>
      <c r="AH102" s="37"/>
      <c r="AI102" s="37"/>
      <c r="AJ102" s="37"/>
      <c r="AK102" s="37"/>
      <c r="AL102" s="37"/>
      <c r="AM102" s="37"/>
      <c r="AN102" s="37"/>
      <c r="AO102" s="37"/>
      <c r="AP102" s="37"/>
      <c r="AQ102" s="37"/>
      <c r="AR102" s="37"/>
    </row>
    <row r="103" spans="1:44" ht="12.75" customHeight="1" x14ac:dyDescent="0.2">
      <c r="A103" s="38"/>
      <c r="B103" s="40"/>
      <c r="C103" s="40"/>
      <c r="D103" s="40"/>
      <c r="E103" s="40"/>
      <c r="F103" s="40"/>
      <c r="G103" s="40"/>
      <c r="H103" s="40"/>
      <c r="I103" s="40"/>
      <c r="J103" s="40"/>
      <c r="K103" s="40"/>
      <c r="L103" s="40"/>
      <c r="M103" s="40"/>
      <c r="N103" s="40"/>
      <c r="O103" s="40"/>
      <c r="P103" s="40"/>
      <c r="Q103" s="40"/>
      <c r="R103" s="40"/>
      <c r="S103" s="40"/>
      <c r="T103" s="40"/>
      <c r="U103" s="40"/>
      <c r="V103" s="40"/>
      <c r="W103" s="39"/>
      <c r="X103" s="39"/>
      <c r="Y103" s="39"/>
      <c r="Z103" s="39"/>
      <c r="AA103" s="33"/>
      <c r="AB103" s="37"/>
      <c r="AC103" s="37"/>
      <c r="AD103" s="37"/>
      <c r="AE103" s="37"/>
      <c r="AF103" s="37"/>
      <c r="AG103" s="37"/>
      <c r="AH103" s="37"/>
      <c r="AI103" s="37"/>
      <c r="AJ103" s="37"/>
      <c r="AK103" s="37"/>
      <c r="AL103" s="37"/>
      <c r="AM103" s="37"/>
      <c r="AN103" s="37"/>
      <c r="AO103" s="37"/>
      <c r="AP103" s="37"/>
      <c r="AQ103" s="37"/>
      <c r="AR103" s="37"/>
    </row>
    <row r="104" spans="1:44" ht="12.75" customHeight="1" x14ac:dyDescent="0.2">
      <c r="A104" s="38"/>
      <c r="B104" s="40"/>
      <c r="C104" s="40"/>
      <c r="D104" s="40"/>
      <c r="E104" s="40"/>
      <c r="F104" s="40"/>
      <c r="G104" s="40"/>
      <c r="H104" s="40"/>
      <c r="I104" s="40"/>
      <c r="J104" s="40"/>
      <c r="K104" s="40"/>
      <c r="L104" s="40"/>
      <c r="M104" s="40"/>
      <c r="N104" s="40"/>
      <c r="O104" s="40"/>
      <c r="P104" s="40"/>
      <c r="Q104" s="40"/>
      <c r="R104" s="40"/>
      <c r="S104" s="40"/>
      <c r="T104" s="40"/>
      <c r="U104" s="40"/>
      <c r="V104" s="40"/>
      <c r="W104" s="39"/>
      <c r="X104" s="39"/>
      <c r="Y104" s="39"/>
      <c r="Z104" s="39"/>
      <c r="AA104" s="33"/>
      <c r="AB104" s="37"/>
      <c r="AC104" s="37"/>
      <c r="AD104" s="37"/>
      <c r="AE104" s="37"/>
      <c r="AF104" s="37"/>
      <c r="AG104" s="37"/>
      <c r="AH104" s="37"/>
      <c r="AI104" s="37"/>
      <c r="AJ104" s="37"/>
      <c r="AK104" s="37"/>
      <c r="AL104" s="37"/>
      <c r="AM104" s="37"/>
      <c r="AN104" s="37"/>
      <c r="AO104" s="37"/>
      <c r="AP104" s="37"/>
      <c r="AQ104" s="37"/>
      <c r="AR104" s="37"/>
    </row>
    <row r="105" spans="1:44" ht="12.75" customHeight="1" x14ac:dyDescent="0.2">
      <c r="A105" s="38"/>
      <c r="B105" s="40"/>
      <c r="C105" s="40"/>
      <c r="D105" s="40"/>
      <c r="E105" s="40"/>
      <c r="F105" s="40"/>
      <c r="G105" s="40"/>
      <c r="H105" s="40"/>
      <c r="I105" s="40"/>
      <c r="J105" s="40"/>
      <c r="K105" s="40"/>
      <c r="L105" s="40"/>
      <c r="M105" s="40"/>
      <c r="N105" s="40"/>
      <c r="O105" s="40"/>
      <c r="P105" s="40"/>
      <c r="Q105" s="40"/>
      <c r="R105" s="40"/>
      <c r="S105" s="40"/>
      <c r="T105" s="40"/>
      <c r="U105" s="40"/>
      <c r="V105" s="40"/>
      <c r="W105" s="39"/>
      <c r="X105" s="39"/>
      <c r="Y105" s="39"/>
      <c r="Z105" s="39"/>
      <c r="AA105" s="33"/>
      <c r="AB105" s="37"/>
      <c r="AC105" s="37"/>
      <c r="AD105" s="37"/>
      <c r="AE105" s="37"/>
      <c r="AF105" s="37"/>
      <c r="AG105" s="37"/>
      <c r="AH105" s="37"/>
      <c r="AI105" s="37"/>
      <c r="AJ105" s="37"/>
      <c r="AK105" s="37"/>
      <c r="AL105" s="37"/>
      <c r="AM105" s="37"/>
      <c r="AN105" s="37"/>
      <c r="AO105" s="37"/>
      <c r="AP105" s="37"/>
      <c r="AQ105" s="37"/>
      <c r="AR105" s="37"/>
    </row>
    <row r="106" spans="1:44" ht="12.75" customHeight="1" x14ac:dyDescent="0.2">
      <c r="A106" s="38"/>
      <c r="B106" s="40"/>
      <c r="C106" s="40"/>
      <c r="D106" s="40"/>
      <c r="E106" s="40"/>
      <c r="F106" s="40"/>
      <c r="G106" s="40"/>
      <c r="H106" s="40"/>
      <c r="I106" s="40"/>
      <c r="J106" s="40"/>
      <c r="K106" s="40"/>
      <c r="L106" s="40"/>
      <c r="M106" s="40"/>
      <c r="N106" s="40"/>
      <c r="O106" s="40"/>
      <c r="P106" s="40"/>
      <c r="Q106" s="40"/>
      <c r="R106" s="40"/>
      <c r="S106" s="40"/>
      <c r="T106" s="40"/>
      <c r="U106" s="40"/>
      <c r="V106" s="40"/>
      <c r="W106" s="39"/>
      <c r="X106" s="39"/>
      <c r="Y106" s="39"/>
      <c r="Z106" s="39"/>
      <c r="AA106" s="33"/>
      <c r="AB106" s="37"/>
      <c r="AC106" s="37"/>
      <c r="AD106" s="37"/>
      <c r="AE106" s="37"/>
      <c r="AF106" s="37"/>
      <c r="AG106" s="37"/>
      <c r="AH106" s="37"/>
      <c r="AI106" s="37"/>
      <c r="AJ106" s="37"/>
      <c r="AK106" s="37"/>
      <c r="AL106" s="37"/>
      <c r="AM106" s="37"/>
      <c r="AN106" s="37"/>
      <c r="AO106" s="37"/>
      <c r="AP106" s="37"/>
      <c r="AQ106" s="37"/>
      <c r="AR106" s="37"/>
    </row>
    <row r="107" spans="1:44" ht="12.75" customHeight="1" x14ac:dyDescent="0.2">
      <c r="A107" s="38"/>
      <c r="B107" s="40"/>
      <c r="C107" s="40"/>
      <c r="D107" s="40"/>
      <c r="E107" s="40"/>
      <c r="F107" s="40"/>
      <c r="G107" s="40"/>
      <c r="H107" s="40"/>
      <c r="I107" s="40"/>
      <c r="J107" s="40"/>
      <c r="K107" s="40"/>
      <c r="L107" s="40"/>
      <c r="M107" s="40"/>
      <c r="N107" s="40"/>
      <c r="O107" s="40"/>
      <c r="P107" s="40"/>
      <c r="Q107" s="40"/>
      <c r="R107" s="40"/>
      <c r="S107" s="40"/>
      <c r="T107" s="40"/>
      <c r="U107" s="40"/>
      <c r="V107" s="40"/>
      <c r="W107" s="39"/>
      <c r="X107" s="39"/>
      <c r="Y107" s="39"/>
      <c r="Z107" s="39"/>
      <c r="AA107" s="33"/>
      <c r="AB107" s="37"/>
      <c r="AC107" s="37"/>
      <c r="AD107" s="37"/>
      <c r="AE107" s="37"/>
      <c r="AF107" s="37"/>
      <c r="AG107" s="37"/>
      <c r="AH107" s="37"/>
      <c r="AI107" s="37"/>
      <c r="AJ107" s="37"/>
      <c r="AK107" s="37"/>
      <c r="AL107" s="37"/>
      <c r="AM107" s="37"/>
      <c r="AN107" s="37"/>
      <c r="AO107" s="37"/>
      <c r="AP107" s="37"/>
      <c r="AQ107" s="37"/>
      <c r="AR107" s="37"/>
    </row>
    <row r="108" spans="1:44" ht="12.75" customHeight="1" x14ac:dyDescent="0.2">
      <c r="A108" s="38"/>
      <c r="B108" s="40"/>
      <c r="C108" s="40"/>
      <c r="D108" s="40"/>
      <c r="E108" s="40"/>
      <c r="F108" s="40"/>
      <c r="G108" s="40"/>
      <c r="H108" s="40"/>
      <c r="I108" s="40"/>
      <c r="J108" s="40"/>
      <c r="K108" s="40"/>
      <c r="L108" s="40"/>
      <c r="M108" s="40"/>
      <c r="N108" s="40"/>
      <c r="O108" s="40"/>
      <c r="P108" s="40"/>
      <c r="Q108" s="40"/>
      <c r="R108" s="40"/>
      <c r="S108" s="40"/>
      <c r="T108" s="40"/>
      <c r="U108" s="40"/>
      <c r="V108" s="40"/>
      <c r="W108" s="39"/>
      <c r="X108" s="39"/>
      <c r="Y108" s="39"/>
      <c r="Z108" s="39"/>
      <c r="AA108" s="33"/>
      <c r="AB108" s="37"/>
      <c r="AC108" s="37"/>
      <c r="AD108" s="37"/>
      <c r="AE108" s="37"/>
      <c r="AF108" s="37"/>
      <c r="AG108" s="37"/>
      <c r="AH108" s="37"/>
      <c r="AI108" s="37"/>
      <c r="AJ108" s="37"/>
      <c r="AK108" s="37"/>
      <c r="AL108" s="37"/>
      <c r="AM108" s="37"/>
      <c r="AN108" s="37"/>
      <c r="AO108" s="37"/>
      <c r="AP108" s="37"/>
      <c r="AQ108" s="37"/>
      <c r="AR108" s="37"/>
    </row>
    <row r="109" spans="1:44" ht="12.75" customHeight="1" x14ac:dyDescent="0.2">
      <c r="A109" s="38"/>
      <c r="B109" s="40"/>
      <c r="C109" s="40"/>
      <c r="D109" s="40"/>
      <c r="E109" s="40"/>
      <c r="F109" s="40"/>
      <c r="G109" s="40"/>
      <c r="H109" s="40"/>
      <c r="I109" s="40"/>
      <c r="J109" s="40"/>
      <c r="K109" s="40"/>
      <c r="L109" s="40"/>
      <c r="M109" s="40"/>
      <c r="N109" s="40"/>
      <c r="O109" s="40"/>
      <c r="P109" s="40"/>
      <c r="Q109" s="40"/>
      <c r="R109" s="40"/>
      <c r="S109" s="40"/>
      <c r="T109" s="40"/>
      <c r="U109" s="40"/>
      <c r="V109" s="40"/>
      <c r="W109" s="39"/>
      <c r="X109" s="39"/>
      <c r="Y109" s="39"/>
      <c r="Z109" s="39"/>
      <c r="AA109" s="33"/>
      <c r="AB109" s="37"/>
      <c r="AC109" s="37"/>
      <c r="AD109" s="37"/>
      <c r="AE109" s="37"/>
      <c r="AF109" s="37"/>
      <c r="AG109" s="37"/>
      <c r="AH109" s="37"/>
      <c r="AI109" s="37"/>
      <c r="AJ109" s="37"/>
      <c r="AK109" s="37"/>
      <c r="AL109" s="37"/>
      <c r="AM109" s="37"/>
      <c r="AN109" s="37"/>
      <c r="AO109" s="37"/>
      <c r="AP109" s="37"/>
      <c r="AQ109" s="37"/>
      <c r="AR109" s="37"/>
    </row>
    <row r="110" spans="1:44" ht="12.75" customHeight="1" x14ac:dyDescent="0.2">
      <c r="A110" s="38"/>
      <c r="B110" s="40"/>
      <c r="C110" s="40"/>
      <c r="D110" s="40"/>
      <c r="E110" s="40"/>
      <c r="F110" s="40"/>
      <c r="G110" s="40"/>
      <c r="H110" s="40"/>
      <c r="I110" s="40"/>
      <c r="J110" s="40"/>
      <c r="K110" s="40"/>
      <c r="L110" s="40"/>
      <c r="M110" s="40"/>
      <c r="N110" s="40"/>
      <c r="O110" s="40"/>
      <c r="P110" s="40"/>
      <c r="Q110" s="40"/>
      <c r="R110" s="40"/>
      <c r="S110" s="40"/>
      <c r="T110" s="40"/>
      <c r="U110" s="40"/>
      <c r="V110" s="40"/>
      <c r="W110" s="39"/>
      <c r="X110" s="39"/>
      <c r="Y110" s="39"/>
      <c r="Z110" s="39"/>
      <c r="AA110" s="33"/>
      <c r="AB110" s="37"/>
      <c r="AC110" s="37"/>
      <c r="AD110" s="37"/>
      <c r="AE110" s="37"/>
      <c r="AF110" s="37"/>
      <c r="AG110" s="37"/>
      <c r="AH110" s="37"/>
      <c r="AI110" s="37"/>
      <c r="AJ110" s="37"/>
      <c r="AK110" s="37"/>
      <c r="AL110" s="37"/>
      <c r="AM110" s="37"/>
      <c r="AN110" s="37"/>
      <c r="AO110" s="37"/>
      <c r="AP110" s="37"/>
      <c r="AQ110" s="37"/>
      <c r="AR110" s="37"/>
    </row>
    <row r="111" spans="1:44" ht="12.75" customHeight="1" x14ac:dyDescent="0.2">
      <c r="A111" s="38"/>
      <c r="B111" s="40"/>
      <c r="C111" s="40"/>
      <c r="D111" s="40"/>
      <c r="E111" s="40"/>
      <c r="F111" s="40"/>
      <c r="G111" s="40"/>
      <c r="H111" s="40"/>
      <c r="I111" s="40"/>
      <c r="J111" s="40"/>
      <c r="K111" s="40"/>
      <c r="L111" s="40"/>
      <c r="M111" s="40"/>
      <c r="N111" s="40"/>
      <c r="O111" s="40"/>
      <c r="P111" s="40"/>
      <c r="Q111" s="40"/>
      <c r="R111" s="40"/>
      <c r="S111" s="40"/>
      <c r="T111" s="40"/>
      <c r="U111" s="40"/>
      <c r="V111" s="40"/>
      <c r="W111" s="39"/>
      <c r="X111" s="39"/>
      <c r="Y111" s="39"/>
      <c r="Z111" s="39"/>
      <c r="AA111" s="33"/>
      <c r="AB111" s="37"/>
      <c r="AC111" s="37"/>
      <c r="AD111" s="37"/>
      <c r="AE111" s="37"/>
      <c r="AF111" s="37"/>
      <c r="AG111" s="37"/>
      <c r="AH111" s="37"/>
      <c r="AI111" s="37"/>
      <c r="AJ111" s="37"/>
      <c r="AK111" s="37"/>
      <c r="AL111" s="37"/>
      <c r="AM111" s="37"/>
      <c r="AN111" s="37"/>
      <c r="AO111" s="37"/>
      <c r="AP111" s="37"/>
      <c r="AQ111" s="37"/>
      <c r="AR111" s="37"/>
    </row>
    <row r="112" spans="1:44" ht="12.75" customHeight="1" x14ac:dyDescent="0.2">
      <c r="A112" s="38"/>
      <c r="B112" s="40"/>
      <c r="C112" s="40"/>
      <c r="D112" s="40"/>
      <c r="E112" s="40"/>
      <c r="F112" s="40"/>
      <c r="G112" s="40"/>
      <c r="H112" s="40"/>
      <c r="I112" s="40"/>
      <c r="J112" s="40"/>
      <c r="K112" s="40"/>
      <c r="L112" s="40"/>
      <c r="M112" s="40"/>
      <c r="N112" s="40"/>
      <c r="O112" s="40"/>
      <c r="P112" s="40"/>
      <c r="Q112" s="40"/>
      <c r="R112" s="40"/>
      <c r="S112" s="40"/>
      <c r="T112" s="40"/>
      <c r="U112" s="40"/>
      <c r="V112" s="40"/>
      <c r="W112" s="39"/>
      <c r="X112" s="39"/>
      <c r="Y112" s="39"/>
      <c r="Z112" s="39"/>
      <c r="AA112" s="33"/>
      <c r="AB112" s="37"/>
      <c r="AC112" s="37"/>
      <c r="AD112" s="37"/>
      <c r="AE112" s="37"/>
      <c r="AF112" s="37"/>
      <c r="AG112" s="37"/>
      <c r="AH112" s="37"/>
      <c r="AI112" s="37"/>
      <c r="AJ112" s="37"/>
      <c r="AK112" s="37"/>
      <c r="AL112" s="37"/>
      <c r="AM112" s="37"/>
      <c r="AN112" s="37"/>
      <c r="AO112" s="37"/>
      <c r="AP112" s="37"/>
      <c r="AQ112" s="37"/>
      <c r="AR112" s="37"/>
    </row>
    <row r="113" spans="1:44" ht="12.75" customHeight="1" x14ac:dyDescent="0.2">
      <c r="A113" s="38"/>
      <c r="B113" s="40"/>
      <c r="C113" s="40"/>
      <c r="D113" s="40"/>
      <c r="E113" s="40"/>
      <c r="F113" s="40"/>
      <c r="G113" s="40"/>
      <c r="H113" s="40"/>
      <c r="I113" s="40"/>
      <c r="J113" s="40"/>
      <c r="K113" s="40"/>
      <c r="L113" s="40"/>
      <c r="M113" s="40"/>
      <c r="N113" s="40"/>
      <c r="O113" s="40"/>
      <c r="P113" s="40"/>
      <c r="Q113" s="40"/>
      <c r="R113" s="40"/>
      <c r="S113" s="40"/>
      <c r="T113" s="40"/>
      <c r="U113" s="40"/>
      <c r="V113" s="40"/>
      <c r="W113" s="39"/>
      <c r="X113" s="39"/>
      <c r="Y113" s="39"/>
      <c r="Z113" s="39"/>
      <c r="AA113" s="33"/>
      <c r="AB113" s="37"/>
      <c r="AC113" s="37"/>
      <c r="AD113" s="37"/>
      <c r="AE113" s="37"/>
      <c r="AF113" s="37"/>
      <c r="AG113" s="37"/>
      <c r="AH113" s="37"/>
      <c r="AI113" s="37"/>
      <c r="AJ113" s="37"/>
      <c r="AK113" s="37"/>
      <c r="AL113" s="37"/>
      <c r="AM113" s="37"/>
      <c r="AN113" s="37"/>
      <c r="AO113" s="37"/>
      <c r="AP113" s="37"/>
      <c r="AQ113" s="37"/>
      <c r="AR113" s="37"/>
    </row>
    <row r="114" spans="1:44" ht="12.75" customHeight="1" x14ac:dyDescent="0.2">
      <c r="A114" s="38"/>
      <c r="B114" s="40"/>
      <c r="C114" s="40"/>
      <c r="D114" s="40"/>
      <c r="E114" s="40"/>
      <c r="F114" s="40"/>
      <c r="G114" s="40"/>
      <c r="H114" s="40"/>
      <c r="I114" s="40"/>
      <c r="J114" s="40"/>
      <c r="K114" s="40"/>
      <c r="L114" s="40"/>
      <c r="M114" s="40"/>
      <c r="N114" s="40"/>
      <c r="O114" s="40"/>
      <c r="P114" s="40"/>
      <c r="Q114" s="40"/>
      <c r="R114" s="40"/>
      <c r="S114" s="40"/>
      <c r="T114" s="40"/>
      <c r="U114" s="40"/>
      <c r="V114" s="40"/>
      <c r="W114" s="39"/>
      <c r="X114" s="39"/>
      <c r="Y114" s="39"/>
      <c r="Z114" s="39"/>
      <c r="AA114" s="33"/>
      <c r="AB114" s="37"/>
      <c r="AC114" s="37"/>
      <c r="AD114" s="37"/>
      <c r="AE114" s="37"/>
      <c r="AF114" s="37"/>
      <c r="AG114" s="37"/>
      <c r="AH114" s="37"/>
      <c r="AI114" s="37"/>
      <c r="AJ114" s="37"/>
      <c r="AK114" s="37"/>
      <c r="AL114" s="37"/>
      <c r="AM114" s="37"/>
      <c r="AN114" s="37"/>
      <c r="AO114" s="37"/>
      <c r="AP114" s="37"/>
      <c r="AQ114" s="37"/>
      <c r="AR114" s="37"/>
    </row>
    <row r="115" spans="1:44" ht="12.75" customHeight="1" x14ac:dyDescent="0.2">
      <c r="A115" s="38"/>
      <c r="B115" s="40"/>
      <c r="C115" s="40"/>
      <c r="D115" s="40"/>
      <c r="E115" s="40"/>
      <c r="F115" s="40"/>
      <c r="G115" s="40"/>
      <c r="H115" s="40"/>
      <c r="I115" s="40"/>
      <c r="J115" s="40"/>
      <c r="K115" s="40"/>
      <c r="L115" s="40"/>
      <c r="M115" s="40"/>
      <c r="N115" s="40"/>
      <c r="O115" s="40"/>
      <c r="P115" s="40"/>
      <c r="Q115" s="40"/>
      <c r="R115" s="40"/>
      <c r="S115" s="40"/>
      <c r="T115" s="40"/>
      <c r="U115" s="40"/>
      <c r="V115" s="40"/>
      <c r="W115" s="39"/>
      <c r="X115" s="39"/>
      <c r="Y115" s="39"/>
      <c r="Z115" s="39"/>
      <c r="AA115" s="33"/>
      <c r="AB115" s="37"/>
      <c r="AC115" s="37"/>
      <c r="AD115" s="37"/>
      <c r="AE115" s="37"/>
      <c r="AF115" s="37"/>
      <c r="AG115" s="37"/>
      <c r="AH115" s="37"/>
      <c r="AI115" s="37"/>
      <c r="AJ115" s="37"/>
      <c r="AK115" s="37"/>
      <c r="AL115" s="37"/>
      <c r="AM115" s="37"/>
      <c r="AN115" s="37"/>
      <c r="AO115" s="37"/>
      <c r="AP115" s="37"/>
      <c r="AQ115" s="37"/>
      <c r="AR115" s="37"/>
    </row>
    <row r="116" spans="1:44" ht="12.75" customHeight="1" x14ac:dyDescent="0.2">
      <c r="A116" s="38"/>
      <c r="B116" s="40"/>
      <c r="C116" s="40"/>
      <c r="D116" s="40"/>
      <c r="E116" s="40"/>
      <c r="F116" s="40"/>
      <c r="G116" s="40"/>
      <c r="H116" s="40"/>
      <c r="I116" s="40"/>
      <c r="J116" s="40"/>
      <c r="K116" s="40"/>
      <c r="L116" s="40"/>
      <c r="M116" s="40"/>
      <c r="N116" s="40"/>
      <c r="O116" s="40"/>
      <c r="P116" s="40"/>
      <c r="Q116" s="40"/>
      <c r="R116" s="40"/>
      <c r="S116" s="40"/>
      <c r="T116" s="40"/>
      <c r="U116" s="40"/>
      <c r="V116" s="40"/>
      <c r="W116" s="39"/>
      <c r="X116" s="39"/>
      <c r="Y116" s="39"/>
      <c r="Z116" s="39"/>
      <c r="AA116" s="33"/>
      <c r="AB116" s="37"/>
      <c r="AC116" s="37"/>
      <c r="AD116" s="37"/>
      <c r="AE116" s="37"/>
      <c r="AF116" s="37"/>
      <c r="AG116" s="37"/>
      <c r="AH116" s="37"/>
      <c r="AI116" s="37"/>
      <c r="AJ116" s="37"/>
      <c r="AK116" s="37"/>
      <c r="AL116" s="37"/>
      <c r="AM116" s="37"/>
      <c r="AN116" s="37"/>
      <c r="AO116" s="37"/>
      <c r="AP116" s="37"/>
      <c r="AQ116" s="37"/>
      <c r="AR116" s="37"/>
    </row>
    <row r="117" spans="1:44" ht="12.75" customHeight="1" x14ac:dyDescent="0.2">
      <c r="A117" s="38"/>
      <c r="B117" s="40"/>
      <c r="C117" s="40"/>
      <c r="D117" s="40"/>
      <c r="E117" s="40"/>
      <c r="F117" s="40"/>
      <c r="G117" s="40"/>
      <c r="H117" s="40"/>
      <c r="I117" s="40"/>
      <c r="J117" s="40"/>
      <c r="K117" s="40"/>
      <c r="L117" s="40"/>
      <c r="M117" s="40"/>
      <c r="N117" s="40"/>
      <c r="O117" s="40"/>
      <c r="P117" s="40"/>
      <c r="Q117" s="40"/>
      <c r="R117" s="40"/>
      <c r="S117" s="40"/>
      <c r="T117" s="40"/>
      <c r="U117" s="40"/>
      <c r="V117" s="40"/>
      <c r="W117" s="39"/>
      <c r="X117" s="39"/>
      <c r="Y117" s="39"/>
      <c r="Z117" s="39"/>
      <c r="AA117" s="33"/>
      <c r="AB117" s="37"/>
      <c r="AC117" s="37"/>
      <c r="AD117" s="37"/>
      <c r="AE117" s="37"/>
      <c r="AF117" s="37"/>
      <c r="AG117" s="37"/>
      <c r="AH117" s="37"/>
      <c r="AI117" s="37"/>
      <c r="AJ117" s="37"/>
      <c r="AK117" s="37"/>
      <c r="AL117" s="37"/>
      <c r="AM117" s="37"/>
      <c r="AN117" s="37"/>
      <c r="AO117" s="37"/>
      <c r="AP117" s="37"/>
      <c r="AQ117" s="37"/>
      <c r="AR117" s="37"/>
    </row>
    <row r="118" spans="1:44" ht="12.75" customHeight="1" x14ac:dyDescent="0.2">
      <c r="A118" s="38"/>
      <c r="B118" s="40"/>
      <c r="C118" s="40"/>
      <c r="D118" s="40"/>
      <c r="E118" s="40"/>
      <c r="F118" s="40"/>
      <c r="G118" s="40"/>
      <c r="H118" s="40"/>
      <c r="I118" s="40"/>
      <c r="J118" s="40"/>
      <c r="K118" s="40"/>
      <c r="L118" s="40"/>
      <c r="M118" s="40"/>
      <c r="N118" s="40"/>
      <c r="O118" s="40"/>
      <c r="P118" s="40"/>
      <c r="Q118" s="40"/>
      <c r="R118" s="40"/>
      <c r="S118" s="40"/>
      <c r="T118" s="40"/>
      <c r="U118" s="40"/>
      <c r="V118" s="40"/>
      <c r="W118" s="39"/>
      <c r="X118" s="39"/>
      <c r="Y118" s="39"/>
      <c r="Z118" s="39"/>
      <c r="AA118" s="33"/>
      <c r="AB118" s="37"/>
      <c r="AC118" s="37"/>
      <c r="AD118" s="37"/>
      <c r="AE118" s="37"/>
      <c r="AF118" s="37"/>
      <c r="AG118" s="37"/>
      <c r="AH118" s="37"/>
      <c r="AI118" s="37"/>
      <c r="AJ118" s="37"/>
      <c r="AK118" s="37"/>
      <c r="AL118" s="37"/>
      <c r="AM118" s="37"/>
      <c r="AN118" s="37"/>
      <c r="AO118" s="37"/>
      <c r="AP118" s="37"/>
      <c r="AQ118" s="37"/>
      <c r="AR118" s="37"/>
    </row>
    <row r="119" spans="1:44" ht="12.75" customHeight="1" x14ac:dyDescent="0.2">
      <c r="A119" s="38"/>
      <c r="B119" s="40"/>
      <c r="C119" s="40"/>
      <c r="D119" s="40"/>
      <c r="E119" s="40"/>
      <c r="F119" s="40"/>
      <c r="G119" s="40"/>
      <c r="H119" s="40"/>
      <c r="I119" s="40"/>
      <c r="J119" s="40"/>
      <c r="K119" s="40"/>
      <c r="L119" s="40"/>
      <c r="M119" s="40"/>
      <c r="N119" s="40"/>
      <c r="O119" s="40"/>
      <c r="P119" s="40"/>
      <c r="Q119" s="40"/>
      <c r="R119" s="40"/>
      <c r="S119" s="40"/>
      <c r="T119" s="40"/>
      <c r="U119" s="40"/>
      <c r="V119" s="40"/>
      <c r="W119" s="39"/>
      <c r="X119" s="39"/>
      <c r="Y119" s="39"/>
      <c r="Z119" s="39"/>
      <c r="AA119" s="33"/>
      <c r="AB119" s="37"/>
      <c r="AC119" s="37"/>
      <c r="AD119" s="37"/>
      <c r="AE119" s="37"/>
      <c r="AF119" s="37"/>
      <c r="AG119" s="37"/>
      <c r="AH119" s="37"/>
      <c r="AI119" s="37"/>
      <c r="AJ119" s="37"/>
      <c r="AK119" s="37"/>
      <c r="AL119" s="37"/>
      <c r="AM119" s="37"/>
      <c r="AN119" s="37"/>
      <c r="AO119" s="37"/>
      <c r="AP119" s="37"/>
      <c r="AQ119" s="37"/>
      <c r="AR119" s="37"/>
    </row>
    <row r="120" spans="1:44" ht="12.75" customHeight="1" x14ac:dyDescent="0.2">
      <c r="A120" s="38"/>
      <c r="B120" s="40"/>
      <c r="C120" s="40"/>
      <c r="D120" s="40"/>
      <c r="E120" s="40"/>
      <c r="F120" s="40"/>
      <c r="G120" s="40"/>
      <c r="H120" s="40"/>
      <c r="I120" s="40"/>
      <c r="J120" s="40"/>
      <c r="K120" s="40"/>
      <c r="L120" s="40"/>
      <c r="M120" s="40"/>
      <c r="N120" s="40"/>
      <c r="O120" s="40"/>
      <c r="P120" s="40"/>
      <c r="Q120" s="40"/>
      <c r="R120" s="40"/>
      <c r="S120" s="40"/>
      <c r="T120" s="40"/>
      <c r="U120" s="40"/>
      <c r="V120" s="40"/>
      <c r="W120" s="39"/>
      <c r="X120" s="39"/>
      <c r="Y120" s="39"/>
      <c r="Z120" s="39"/>
      <c r="AA120" s="33"/>
      <c r="AB120" s="37"/>
      <c r="AC120" s="37"/>
      <c r="AD120" s="37"/>
      <c r="AE120" s="37"/>
      <c r="AF120" s="37"/>
      <c r="AG120" s="37"/>
      <c r="AH120" s="37"/>
      <c r="AI120" s="37"/>
      <c r="AJ120" s="37"/>
      <c r="AK120" s="37"/>
      <c r="AL120" s="37"/>
      <c r="AM120" s="37"/>
      <c r="AN120" s="37"/>
      <c r="AO120" s="37"/>
      <c r="AP120" s="37"/>
      <c r="AQ120" s="37"/>
      <c r="AR120" s="37"/>
    </row>
    <row r="121" spans="1:44" ht="12.75" customHeight="1" x14ac:dyDescent="0.2">
      <c r="A121" s="38"/>
      <c r="B121" s="40"/>
      <c r="C121" s="40"/>
      <c r="D121" s="40"/>
      <c r="E121" s="40"/>
      <c r="F121" s="40"/>
      <c r="G121" s="40"/>
      <c r="H121" s="40"/>
      <c r="I121" s="40"/>
      <c r="J121" s="40"/>
      <c r="K121" s="40"/>
      <c r="L121" s="40"/>
      <c r="M121" s="40"/>
      <c r="N121" s="40"/>
      <c r="O121" s="40"/>
      <c r="P121" s="40"/>
      <c r="Q121" s="40"/>
      <c r="R121" s="40"/>
      <c r="S121" s="40"/>
      <c r="T121" s="40"/>
      <c r="U121" s="40"/>
      <c r="V121" s="40"/>
      <c r="W121" s="39"/>
      <c r="X121" s="39"/>
      <c r="Y121" s="39"/>
      <c r="Z121" s="39"/>
      <c r="AA121" s="33"/>
      <c r="AB121" s="37"/>
      <c r="AC121" s="37"/>
      <c r="AD121" s="37"/>
      <c r="AE121" s="37"/>
      <c r="AF121" s="37"/>
      <c r="AG121" s="37"/>
      <c r="AH121" s="37"/>
      <c r="AI121" s="37"/>
      <c r="AJ121" s="37"/>
      <c r="AK121" s="37"/>
      <c r="AL121" s="37"/>
      <c r="AM121" s="37"/>
      <c r="AN121" s="37"/>
      <c r="AO121" s="37"/>
      <c r="AP121" s="37"/>
      <c r="AQ121" s="37"/>
      <c r="AR121" s="37"/>
    </row>
    <row r="122" spans="1:44" ht="12.75" customHeight="1" x14ac:dyDescent="0.2">
      <c r="A122" s="38"/>
      <c r="B122" s="40"/>
      <c r="C122" s="40"/>
      <c r="D122" s="40"/>
      <c r="E122" s="40"/>
      <c r="F122" s="40"/>
      <c r="G122" s="40"/>
      <c r="H122" s="40"/>
      <c r="I122" s="40"/>
      <c r="J122" s="40"/>
      <c r="K122" s="40"/>
      <c r="L122" s="40"/>
      <c r="M122" s="40"/>
      <c r="N122" s="40"/>
      <c r="O122" s="40"/>
      <c r="P122" s="40"/>
      <c r="Q122" s="40"/>
      <c r="R122" s="40"/>
      <c r="S122" s="40"/>
      <c r="T122" s="40"/>
      <c r="U122" s="40"/>
      <c r="V122" s="40"/>
      <c r="W122" s="39"/>
      <c r="X122" s="39"/>
      <c r="Y122" s="39"/>
      <c r="Z122" s="39"/>
      <c r="AA122" s="33"/>
      <c r="AB122" s="37"/>
      <c r="AC122" s="37"/>
      <c r="AD122" s="37"/>
      <c r="AE122" s="37"/>
      <c r="AF122" s="37"/>
      <c r="AG122" s="37"/>
      <c r="AH122" s="37"/>
      <c r="AI122" s="37"/>
      <c r="AJ122" s="37"/>
      <c r="AK122" s="37"/>
      <c r="AL122" s="37"/>
      <c r="AM122" s="37"/>
      <c r="AN122" s="37"/>
      <c r="AO122" s="37"/>
      <c r="AP122" s="37"/>
      <c r="AQ122" s="37"/>
      <c r="AR122" s="37"/>
    </row>
    <row r="123" spans="1:44" ht="12.75" customHeight="1" x14ac:dyDescent="0.2">
      <c r="A123" s="38"/>
      <c r="B123" s="40"/>
      <c r="C123" s="40"/>
      <c r="D123" s="40"/>
      <c r="E123" s="40"/>
      <c r="F123" s="40"/>
      <c r="G123" s="40"/>
      <c r="H123" s="40"/>
      <c r="I123" s="40"/>
      <c r="J123" s="40"/>
      <c r="K123" s="40"/>
      <c r="L123" s="40"/>
      <c r="M123" s="40"/>
      <c r="N123" s="40"/>
      <c r="O123" s="40"/>
      <c r="P123" s="40"/>
      <c r="Q123" s="40"/>
      <c r="R123" s="40"/>
      <c r="S123" s="40"/>
      <c r="T123" s="40"/>
      <c r="U123" s="40"/>
      <c r="V123" s="40"/>
      <c r="W123" s="39"/>
      <c r="X123" s="39"/>
      <c r="Y123" s="39"/>
      <c r="Z123" s="39"/>
      <c r="AA123" s="33"/>
      <c r="AB123" s="37"/>
      <c r="AC123" s="37"/>
      <c r="AD123" s="37"/>
      <c r="AE123" s="37"/>
      <c r="AF123" s="37"/>
      <c r="AG123" s="37"/>
      <c r="AH123" s="37"/>
      <c r="AI123" s="37"/>
      <c r="AJ123" s="37"/>
      <c r="AK123" s="37"/>
      <c r="AL123" s="37"/>
      <c r="AM123" s="37"/>
      <c r="AN123" s="37"/>
      <c r="AO123" s="37"/>
      <c r="AP123" s="37"/>
      <c r="AQ123" s="37"/>
      <c r="AR123" s="37"/>
    </row>
    <row r="124" spans="1:44" ht="12.75" customHeight="1" x14ac:dyDescent="0.2">
      <c r="A124" s="38"/>
      <c r="B124" s="40"/>
      <c r="C124" s="40"/>
      <c r="D124" s="40"/>
      <c r="E124" s="40"/>
      <c r="F124" s="40"/>
      <c r="G124" s="40"/>
      <c r="H124" s="40"/>
      <c r="I124" s="40"/>
      <c r="J124" s="40"/>
      <c r="K124" s="40"/>
      <c r="L124" s="40"/>
      <c r="M124" s="40"/>
      <c r="N124" s="40"/>
      <c r="O124" s="40"/>
      <c r="P124" s="40"/>
      <c r="Q124" s="40"/>
      <c r="R124" s="40"/>
      <c r="S124" s="40"/>
      <c r="T124" s="40"/>
      <c r="U124" s="40"/>
      <c r="V124" s="40"/>
      <c r="W124" s="39"/>
      <c r="X124" s="39"/>
      <c r="Y124" s="39"/>
      <c r="Z124" s="39"/>
      <c r="AA124" s="33"/>
      <c r="AB124" s="37"/>
      <c r="AC124" s="37"/>
      <c r="AD124" s="37"/>
      <c r="AE124" s="37"/>
      <c r="AF124" s="37"/>
      <c r="AG124" s="37"/>
      <c r="AH124" s="37"/>
      <c r="AI124" s="37"/>
      <c r="AJ124" s="37"/>
      <c r="AK124" s="37"/>
      <c r="AL124" s="37"/>
      <c r="AM124" s="37"/>
      <c r="AN124" s="37"/>
      <c r="AO124" s="37"/>
      <c r="AP124" s="37"/>
      <c r="AQ124" s="37"/>
      <c r="AR124" s="37"/>
    </row>
    <row r="125" spans="1:44" ht="12.75" customHeight="1" x14ac:dyDescent="0.2">
      <c r="A125" s="38"/>
      <c r="B125" s="40"/>
      <c r="C125" s="40"/>
      <c r="D125" s="40"/>
      <c r="E125" s="40"/>
      <c r="F125" s="40"/>
      <c r="G125" s="40"/>
      <c r="H125" s="40"/>
      <c r="I125" s="40"/>
      <c r="J125" s="40"/>
      <c r="K125" s="40"/>
      <c r="L125" s="40"/>
      <c r="M125" s="40"/>
      <c r="N125" s="40"/>
      <c r="O125" s="40"/>
      <c r="P125" s="40"/>
      <c r="Q125" s="40"/>
      <c r="R125" s="40"/>
      <c r="S125" s="40"/>
      <c r="T125" s="40"/>
      <c r="U125" s="40"/>
      <c r="V125" s="40"/>
      <c r="W125" s="39"/>
      <c r="X125" s="39"/>
      <c r="Y125" s="39"/>
      <c r="Z125" s="39"/>
      <c r="AA125" s="33"/>
      <c r="AB125" s="37"/>
      <c r="AC125" s="37"/>
      <c r="AD125" s="37"/>
      <c r="AE125" s="37"/>
      <c r="AF125" s="37"/>
      <c r="AG125" s="37"/>
      <c r="AH125" s="37"/>
      <c r="AI125" s="37"/>
      <c r="AJ125" s="37"/>
      <c r="AK125" s="37"/>
      <c r="AL125" s="37"/>
      <c r="AM125" s="37"/>
      <c r="AN125" s="37"/>
      <c r="AO125" s="37"/>
      <c r="AP125" s="37"/>
      <c r="AQ125" s="37"/>
      <c r="AR125" s="37"/>
    </row>
    <row r="126" spans="1:44" ht="12.75" customHeight="1" x14ac:dyDescent="0.2">
      <c r="A126" s="38"/>
      <c r="B126" s="40"/>
      <c r="C126" s="40"/>
      <c r="D126" s="40"/>
      <c r="E126" s="40"/>
      <c r="F126" s="40"/>
      <c r="G126" s="40"/>
      <c r="H126" s="40"/>
      <c r="I126" s="40"/>
      <c r="J126" s="40"/>
      <c r="K126" s="40"/>
      <c r="L126" s="40"/>
      <c r="M126" s="40"/>
      <c r="N126" s="40"/>
      <c r="O126" s="40"/>
      <c r="P126" s="40"/>
      <c r="Q126" s="40"/>
      <c r="R126" s="40"/>
      <c r="S126" s="40"/>
      <c r="T126" s="40"/>
      <c r="U126" s="40"/>
      <c r="V126" s="40"/>
      <c r="W126" s="39"/>
      <c r="X126" s="39"/>
      <c r="Y126" s="39"/>
      <c r="Z126" s="39"/>
      <c r="AA126" s="33"/>
      <c r="AB126" s="37"/>
      <c r="AC126" s="37"/>
      <c r="AD126" s="37"/>
      <c r="AE126" s="37"/>
      <c r="AF126" s="37"/>
      <c r="AG126" s="37"/>
      <c r="AH126" s="37"/>
      <c r="AI126" s="37"/>
      <c r="AJ126" s="37"/>
      <c r="AK126" s="37"/>
      <c r="AL126" s="37"/>
      <c r="AM126" s="37"/>
      <c r="AN126" s="37"/>
      <c r="AO126" s="37"/>
      <c r="AP126" s="37"/>
      <c r="AQ126" s="37"/>
      <c r="AR126" s="37"/>
    </row>
    <row r="127" spans="1:44" ht="12.75" customHeight="1" x14ac:dyDescent="0.2">
      <c r="A127" s="38"/>
      <c r="B127" s="40"/>
      <c r="C127" s="40"/>
      <c r="D127" s="40"/>
      <c r="E127" s="40"/>
      <c r="F127" s="40"/>
      <c r="G127" s="40"/>
      <c r="H127" s="40"/>
      <c r="I127" s="40"/>
      <c r="J127" s="40"/>
      <c r="K127" s="40"/>
      <c r="L127" s="40"/>
      <c r="M127" s="40"/>
      <c r="N127" s="40"/>
      <c r="O127" s="40"/>
      <c r="P127" s="40"/>
      <c r="Q127" s="40"/>
      <c r="R127" s="40"/>
      <c r="S127" s="40"/>
      <c r="T127" s="40"/>
      <c r="U127" s="40"/>
      <c r="V127" s="40"/>
      <c r="W127" s="39"/>
      <c r="X127" s="39"/>
      <c r="Y127" s="39"/>
      <c r="Z127" s="39"/>
      <c r="AA127" s="33"/>
      <c r="AB127" s="37"/>
      <c r="AC127" s="37"/>
      <c r="AD127" s="37"/>
      <c r="AE127" s="37"/>
      <c r="AF127" s="37"/>
      <c r="AG127" s="37"/>
      <c r="AH127" s="37"/>
      <c r="AI127" s="37"/>
      <c r="AJ127" s="37"/>
      <c r="AK127" s="37"/>
      <c r="AL127" s="37"/>
      <c r="AM127" s="37"/>
      <c r="AN127" s="37"/>
      <c r="AO127" s="37"/>
      <c r="AP127" s="37"/>
      <c r="AQ127" s="37"/>
      <c r="AR127" s="37"/>
    </row>
    <row r="128" spans="1:44" ht="12.75" customHeight="1" x14ac:dyDescent="0.2">
      <c r="A128" s="38"/>
      <c r="B128" s="40"/>
      <c r="C128" s="40"/>
      <c r="D128" s="40"/>
      <c r="E128" s="40"/>
      <c r="F128" s="40"/>
      <c r="G128" s="40"/>
      <c r="H128" s="40"/>
      <c r="I128" s="40"/>
      <c r="J128" s="40"/>
      <c r="K128" s="40"/>
      <c r="L128" s="40"/>
      <c r="M128" s="40"/>
      <c r="N128" s="40"/>
      <c r="O128" s="40"/>
      <c r="P128" s="40"/>
      <c r="Q128" s="40"/>
      <c r="R128" s="40"/>
      <c r="S128" s="40"/>
      <c r="T128" s="40"/>
      <c r="U128" s="40"/>
      <c r="V128" s="40"/>
      <c r="W128" s="39"/>
      <c r="X128" s="39"/>
      <c r="Y128" s="39"/>
      <c r="Z128" s="39"/>
      <c r="AA128" s="33"/>
      <c r="AB128" s="37"/>
      <c r="AC128" s="37"/>
      <c r="AD128" s="37"/>
      <c r="AE128" s="37"/>
      <c r="AF128" s="37"/>
      <c r="AG128" s="37"/>
      <c r="AH128" s="37"/>
      <c r="AI128" s="37"/>
      <c r="AJ128" s="37"/>
      <c r="AK128" s="37"/>
      <c r="AL128" s="37"/>
      <c r="AM128" s="37"/>
      <c r="AN128" s="37"/>
      <c r="AO128" s="37"/>
      <c r="AP128" s="37"/>
      <c r="AQ128" s="37"/>
      <c r="AR128" s="37"/>
    </row>
    <row r="129" spans="1:44" ht="12.75" customHeight="1" x14ac:dyDescent="0.2">
      <c r="A129" s="38"/>
      <c r="B129" s="40"/>
      <c r="C129" s="40"/>
      <c r="D129" s="40"/>
      <c r="E129" s="40"/>
      <c r="F129" s="40"/>
      <c r="G129" s="40"/>
      <c r="H129" s="40"/>
      <c r="I129" s="40"/>
      <c r="J129" s="40"/>
      <c r="K129" s="40"/>
      <c r="L129" s="40"/>
      <c r="M129" s="40"/>
      <c r="N129" s="40"/>
      <c r="O129" s="40"/>
      <c r="P129" s="40"/>
      <c r="Q129" s="40"/>
      <c r="R129" s="40"/>
      <c r="S129" s="40"/>
      <c r="T129" s="40"/>
      <c r="U129" s="40"/>
      <c r="V129" s="40"/>
      <c r="W129" s="39"/>
      <c r="X129" s="39"/>
      <c r="Y129" s="39"/>
      <c r="Z129" s="39"/>
      <c r="AA129" s="33"/>
      <c r="AB129" s="37"/>
      <c r="AC129" s="37"/>
      <c r="AD129" s="37"/>
      <c r="AE129" s="37"/>
      <c r="AF129" s="37"/>
      <c r="AG129" s="37"/>
      <c r="AH129" s="37"/>
      <c r="AI129" s="37"/>
      <c r="AJ129" s="37"/>
      <c r="AK129" s="37"/>
      <c r="AL129" s="37"/>
      <c r="AM129" s="37"/>
      <c r="AN129" s="37"/>
      <c r="AO129" s="37"/>
      <c r="AP129" s="37"/>
      <c r="AQ129" s="37"/>
      <c r="AR129" s="37"/>
    </row>
    <row r="130" spans="1:44" ht="12.75" customHeight="1" x14ac:dyDescent="0.2">
      <c r="A130" s="38"/>
      <c r="B130" s="40"/>
      <c r="C130" s="40"/>
      <c r="D130" s="40"/>
      <c r="E130" s="40"/>
      <c r="F130" s="40"/>
      <c r="G130" s="40"/>
      <c r="H130" s="40"/>
      <c r="I130" s="40"/>
      <c r="J130" s="40"/>
      <c r="K130" s="40"/>
      <c r="L130" s="40"/>
      <c r="M130" s="40"/>
      <c r="N130" s="40"/>
      <c r="O130" s="40"/>
      <c r="P130" s="40"/>
      <c r="Q130" s="40"/>
      <c r="R130" s="40"/>
      <c r="S130" s="40"/>
      <c r="T130" s="40"/>
      <c r="U130" s="40"/>
      <c r="V130" s="40"/>
      <c r="W130" s="39"/>
      <c r="X130" s="39"/>
      <c r="Y130" s="39"/>
      <c r="Z130" s="39"/>
      <c r="AA130" s="33"/>
      <c r="AB130" s="37"/>
      <c r="AC130" s="37"/>
      <c r="AD130" s="37"/>
      <c r="AE130" s="37"/>
      <c r="AF130" s="37"/>
      <c r="AG130" s="37"/>
      <c r="AH130" s="37"/>
      <c r="AI130" s="37"/>
      <c r="AJ130" s="37"/>
      <c r="AK130" s="37"/>
      <c r="AL130" s="37"/>
      <c r="AM130" s="37"/>
      <c r="AN130" s="37"/>
      <c r="AO130" s="37"/>
      <c r="AP130" s="37"/>
      <c r="AQ130" s="37"/>
      <c r="AR130" s="37"/>
    </row>
    <row r="131" spans="1:44" ht="12.75" customHeight="1" x14ac:dyDescent="0.2">
      <c r="A131" s="38"/>
      <c r="B131" s="40"/>
      <c r="C131" s="40"/>
      <c r="D131" s="40"/>
      <c r="E131" s="40"/>
      <c r="F131" s="40"/>
      <c r="G131" s="40"/>
      <c r="H131" s="40"/>
      <c r="I131" s="40"/>
      <c r="J131" s="40"/>
      <c r="K131" s="40"/>
      <c r="L131" s="40"/>
      <c r="M131" s="40"/>
      <c r="N131" s="40"/>
      <c r="O131" s="40"/>
      <c r="P131" s="40"/>
      <c r="Q131" s="40"/>
      <c r="R131" s="40"/>
      <c r="S131" s="40"/>
      <c r="T131" s="40"/>
      <c r="U131" s="40"/>
      <c r="V131" s="40"/>
      <c r="W131" s="39"/>
      <c r="X131" s="39"/>
      <c r="Y131" s="39"/>
      <c r="Z131" s="39"/>
      <c r="AA131" s="33"/>
      <c r="AB131" s="37"/>
      <c r="AC131" s="37"/>
      <c r="AD131" s="37"/>
      <c r="AE131" s="37"/>
      <c r="AF131" s="37"/>
      <c r="AG131" s="37"/>
      <c r="AH131" s="37"/>
      <c r="AI131" s="37"/>
      <c r="AJ131" s="37"/>
      <c r="AK131" s="37"/>
      <c r="AL131" s="37"/>
      <c r="AM131" s="37"/>
      <c r="AN131" s="37"/>
      <c r="AO131" s="37"/>
      <c r="AP131" s="37"/>
      <c r="AQ131" s="37"/>
      <c r="AR131" s="37"/>
    </row>
    <row r="132" spans="1:44" ht="12.75" customHeight="1" x14ac:dyDescent="0.2">
      <c r="A132" s="38"/>
      <c r="B132" s="40"/>
      <c r="C132" s="40"/>
      <c r="D132" s="40"/>
      <c r="E132" s="40"/>
      <c r="F132" s="40"/>
      <c r="G132" s="40"/>
      <c r="H132" s="40"/>
      <c r="I132" s="40"/>
      <c r="J132" s="40"/>
      <c r="K132" s="40"/>
      <c r="L132" s="40"/>
      <c r="M132" s="40"/>
      <c r="N132" s="40"/>
      <c r="O132" s="40"/>
      <c r="P132" s="40"/>
      <c r="Q132" s="40"/>
      <c r="R132" s="40"/>
      <c r="S132" s="40"/>
      <c r="T132" s="40"/>
      <c r="U132" s="40"/>
      <c r="V132" s="40"/>
      <c r="W132" s="39"/>
      <c r="X132" s="39"/>
      <c r="Y132" s="39"/>
      <c r="Z132" s="39"/>
      <c r="AA132" s="33"/>
      <c r="AB132" s="37"/>
      <c r="AC132" s="37"/>
      <c r="AD132" s="37"/>
      <c r="AE132" s="37"/>
      <c r="AF132" s="37"/>
      <c r="AG132" s="37"/>
      <c r="AH132" s="37"/>
      <c r="AI132" s="37"/>
      <c r="AJ132" s="37"/>
      <c r="AK132" s="37"/>
      <c r="AL132" s="37"/>
      <c r="AM132" s="37"/>
      <c r="AN132" s="37"/>
      <c r="AO132" s="37"/>
      <c r="AP132" s="37"/>
      <c r="AQ132" s="37"/>
      <c r="AR132" s="37"/>
    </row>
    <row r="133" spans="1:44" ht="12.75" customHeight="1" x14ac:dyDescent="0.2">
      <c r="A133" s="38"/>
      <c r="B133" s="40"/>
      <c r="C133" s="40"/>
      <c r="D133" s="40"/>
      <c r="E133" s="40"/>
      <c r="F133" s="40"/>
      <c r="G133" s="40"/>
      <c r="H133" s="40"/>
      <c r="I133" s="40"/>
      <c r="J133" s="40"/>
      <c r="K133" s="40"/>
      <c r="L133" s="40"/>
      <c r="M133" s="40"/>
      <c r="N133" s="40"/>
      <c r="O133" s="40"/>
      <c r="P133" s="40"/>
      <c r="Q133" s="40"/>
      <c r="R133" s="40"/>
      <c r="S133" s="40"/>
      <c r="T133" s="40"/>
      <c r="U133" s="40"/>
      <c r="V133" s="40"/>
      <c r="W133" s="39"/>
      <c r="X133" s="39"/>
      <c r="Y133" s="39"/>
      <c r="Z133" s="39"/>
      <c r="AA133" s="33"/>
      <c r="AB133" s="37"/>
      <c r="AC133" s="37"/>
      <c r="AD133" s="37"/>
      <c r="AE133" s="37"/>
      <c r="AF133" s="37"/>
      <c r="AG133" s="37"/>
      <c r="AH133" s="37"/>
      <c r="AI133" s="37"/>
      <c r="AJ133" s="37"/>
      <c r="AK133" s="37"/>
      <c r="AL133" s="37"/>
      <c r="AM133" s="37"/>
      <c r="AN133" s="37"/>
      <c r="AO133" s="37"/>
      <c r="AP133" s="37"/>
      <c r="AQ133" s="37"/>
      <c r="AR133" s="37"/>
    </row>
    <row r="134" spans="1:44" ht="12.75" customHeight="1" x14ac:dyDescent="0.2">
      <c r="A134" s="38"/>
      <c r="B134" s="40"/>
      <c r="C134" s="40"/>
      <c r="D134" s="40"/>
      <c r="E134" s="40"/>
      <c r="F134" s="40"/>
      <c r="G134" s="40"/>
      <c r="H134" s="40"/>
      <c r="I134" s="40"/>
      <c r="J134" s="40"/>
      <c r="K134" s="40"/>
      <c r="L134" s="40"/>
      <c r="M134" s="40"/>
      <c r="N134" s="40"/>
      <c r="O134" s="40"/>
      <c r="P134" s="40"/>
      <c r="Q134" s="40"/>
      <c r="R134" s="40"/>
      <c r="S134" s="40"/>
      <c r="T134" s="40"/>
      <c r="U134" s="40"/>
      <c r="V134" s="40"/>
      <c r="W134" s="39"/>
      <c r="X134" s="39"/>
      <c r="Y134" s="39"/>
      <c r="Z134" s="39"/>
      <c r="AA134" s="33"/>
      <c r="AB134" s="37"/>
      <c r="AC134" s="37"/>
      <c r="AD134" s="37"/>
      <c r="AE134" s="37"/>
      <c r="AF134" s="37"/>
      <c r="AG134" s="37"/>
      <c r="AH134" s="37"/>
      <c r="AI134" s="37"/>
      <c r="AJ134" s="37"/>
      <c r="AK134" s="37"/>
      <c r="AL134" s="37"/>
      <c r="AM134" s="37"/>
      <c r="AN134" s="37"/>
      <c r="AO134" s="37"/>
      <c r="AP134" s="37"/>
      <c r="AQ134" s="37"/>
      <c r="AR134" s="37"/>
    </row>
    <row r="135" spans="1:44" ht="12.75" customHeight="1" x14ac:dyDescent="0.2">
      <c r="A135" s="38"/>
      <c r="B135" s="40"/>
      <c r="C135" s="40"/>
      <c r="D135" s="40"/>
      <c r="E135" s="40"/>
      <c r="F135" s="40"/>
      <c r="G135" s="40"/>
      <c r="H135" s="40"/>
      <c r="I135" s="40"/>
      <c r="J135" s="40"/>
      <c r="K135" s="40"/>
      <c r="L135" s="40"/>
      <c r="M135" s="40"/>
      <c r="N135" s="40"/>
      <c r="O135" s="40"/>
      <c r="P135" s="40"/>
      <c r="Q135" s="40"/>
      <c r="R135" s="40"/>
      <c r="S135" s="40"/>
      <c r="T135" s="40"/>
      <c r="U135" s="40"/>
      <c r="V135" s="40"/>
      <c r="W135" s="39"/>
      <c r="X135" s="39"/>
      <c r="Y135" s="39"/>
      <c r="Z135" s="39"/>
      <c r="AA135" s="33"/>
      <c r="AB135" s="37"/>
      <c r="AC135" s="37"/>
      <c r="AD135" s="37"/>
      <c r="AE135" s="37"/>
      <c r="AF135" s="37"/>
      <c r="AG135" s="37"/>
      <c r="AH135" s="37"/>
      <c r="AI135" s="37"/>
      <c r="AJ135" s="37"/>
      <c r="AK135" s="37"/>
      <c r="AL135" s="37"/>
      <c r="AM135" s="37"/>
      <c r="AN135" s="37"/>
      <c r="AO135" s="37"/>
      <c r="AP135" s="37"/>
      <c r="AQ135" s="37"/>
      <c r="AR135" s="37"/>
    </row>
    <row r="136" spans="1:44" ht="12.75" customHeight="1" x14ac:dyDescent="0.2">
      <c r="A136" s="38"/>
      <c r="B136" s="40"/>
      <c r="C136" s="40"/>
      <c r="D136" s="40"/>
      <c r="E136" s="40"/>
      <c r="F136" s="40"/>
      <c r="G136" s="40"/>
      <c r="H136" s="40"/>
      <c r="I136" s="40"/>
      <c r="J136" s="40"/>
      <c r="K136" s="40"/>
      <c r="L136" s="40"/>
      <c r="M136" s="40"/>
      <c r="N136" s="40"/>
      <c r="O136" s="40"/>
      <c r="P136" s="40"/>
      <c r="Q136" s="40"/>
      <c r="R136" s="40"/>
      <c r="S136" s="40"/>
      <c r="T136" s="40"/>
      <c r="U136" s="40"/>
      <c r="V136" s="40"/>
      <c r="W136" s="39"/>
      <c r="X136" s="39"/>
      <c r="Y136" s="39"/>
      <c r="Z136" s="39"/>
      <c r="AA136" s="33"/>
      <c r="AB136" s="37"/>
      <c r="AC136" s="37"/>
      <c r="AD136" s="37"/>
      <c r="AE136" s="37"/>
      <c r="AF136" s="37"/>
      <c r="AG136" s="37"/>
      <c r="AH136" s="37"/>
      <c r="AI136" s="37"/>
      <c r="AJ136" s="37"/>
      <c r="AK136" s="37"/>
      <c r="AL136" s="37"/>
      <c r="AM136" s="37"/>
      <c r="AN136" s="37"/>
      <c r="AO136" s="37"/>
      <c r="AP136" s="37"/>
      <c r="AQ136" s="37"/>
      <c r="AR136" s="37"/>
    </row>
    <row r="137" spans="1:44" ht="12.75" customHeight="1" x14ac:dyDescent="0.2">
      <c r="A137" s="38"/>
      <c r="B137" s="40"/>
      <c r="C137" s="40"/>
      <c r="D137" s="40"/>
      <c r="E137" s="40"/>
      <c r="F137" s="40"/>
      <c r="G137" s="40"/>
      <c r="H137" s="40"/>
      <c r="I137" s="40"/>
      <c r="J137" s="40"/>
      <c r="K137" s="40"/>
      <c r="L137" s="40"/>
      <c r="M137" s="40"/>
      <c r="N137" s="40"/>
      <c r="O137" s="40"/>
      <c r="P137" s="40"/>
      <c r="Q137" s="40"/>
      <c r="R137" s="40"/>
      <c r="S137" s="40"/>
      <c r="T137" s="40"/>
      <c r="U137" s="40"/>
      <c r="V137" s="40"/>
      <c r="W137" s="39"/>
      <c r="X137" s="39"/>
      <c r="Y137" s="39"/>
      <c r="Z137" s="39"/>
      <c r="AA137" s="33"/>
      <c r="AB137" s="37"/>
      <c r="AC137" s="37"/>
      <c r="AD137" s="37"/>
      <c r="AE137" s="37"/>
      <c r="AF137" s="37"/>
      <c r="AG137" s="37"/>
      <c r="AH137" s="37"/>
      <c r="AI137" s="37"/>
      <c r="AJ137" s="37"/>
      <c r="AK137" s="37"/>
      <c r="AL137" s="37"/>
      <c r="AM137" s="37"/>
      <c r="AN137" s="37"/>
      <c r="AO137" s="37"/>
      <c r="AP137" s="37"/>
      <c r="AQ137" s="37"/>
      <c r="AR137" s="37"/>
    </row>
    <row r="138" spans="1:44" ht="12.75" customHeight="1" x14ac:dyDescent="0.2">
      <c r="A138" s="38"/>
      <c r="B138" s="40"/>
      <c r="C138" s="40"/>
      <c r="D138" s="40"/>
      <c r="E138" s="40"/>
      <c r="F138" s="40"/>
      <c r="G138" s="40"/>
      <c r="H138" s="40"/>
      <c r="I138" s="40"/>
      <c r="J138" s="40"/>
      <c r="K138" s="40"/>
      <c r="L138" s="40"/>
      <c r="M138" s="40"/>
      <c r="N138" s="40"/>
      <c r="O138" s="40"/>
      <c r="P138" s="40"/>
      <c r="Q138" s="40"/>
      <c r="R138" s="40"/>
      <c r="S138" s="40"/>
      <c r="T138" s="40"/>
      <c r="U138" s="40"/>
      <c r="V138" s="40"/>
      <c r="W138" s="39"/>
      <c r="X138" s="39"/>
      <c r="Y138" s="39"/>
      <c r="Z138" s="39"/>
      <c r="AA138" s="33"/>
      <c r="AB138" s="37"/>
      <c r="AC138" s="37"/>
      <c r="AD138" s="37"/>
      <c r="AE138" s="37"/>
      <c r="AF138" s="37"/>
      <c r="AG138" s="37"/>
      <c r="AH138" s="37"/>
      <c r="AI138" s="37"/>
      <c r="AJ138" s="37"/>
      <c r="AK138" s="37"/>
      <c r="AL138" s="37"/>
      <c r="AM138" s="37"/>
      <c r="AN138" s="37"/>
      <c r="AO138" s="37"/>
      <c r="AP138" s="37"/>
      <c r="AQ138" s="37"/>
      <c r="AR138" s="37"/>
    </row>
    <row r="139" spans="1:44" ht="12.75" customHeight="1" x14ac:dyDescent="0.2">
      <c r="A139" s="38"/>
      <c r="B139" s="40"/>
      <c r="C139" s="40"/>
      <c r="D139" s="40"/>
      <c r="E139" s="40"/>
      <c r="F139" s="40"/>
      <c r="G139" s="40"/>
      <c r="H139" s="40"/>
      <c r="I139" s="40"/>
      <c r="J139" s="40"/>
      <c r="K139" s="40"/>
      <c r="L139" s="40"/>
      <c r="M139" s="40"/>
      <c r="N139" s="40"/>
      <c r="O139" s="40"/>
      <c r="P139" s="40"/>
      <c r="Q139" s="40"/>
      <c r="R139" s="40"/>
      <c r="S139" s="40"/>
      <c r="T139" s="40"/>
      <c r="U139" s="40"/>
      <c r="V139" s="40"/>
      <c r="W139" s="39"/>
      <c r="X139" s="39"/>
      <c r="Y139" s="39"/>
      <c r="Z139" s="39"/>
      <c r="AA139" s="33"/>
      <c r="AB139" s="37"/>
      <c r="AC139" s="37"/>
      <c r="AD139" s="37"/>
      <c r="AE139" s="37"/>
      <c r="AF139" s="37"/>
      <c r="AG139" s="37"/>
      <c r="AH139" s="37"/>
      <c r="AI139" s="37"/>
      <c r="AJ139" s="37"/>
      <c r="AK139" s="37"/>
      <c r="AL139" s="37"/>
      <c r="AM139" s="37"/>
      <c r="AN139" s="37"/>
      <c r="AO139" s="37"/>
      <c r="AP139" s="37"/>
      <c r="AQ139" s="37"/>
      <c r="AR139" s="37"/>
    </row>
    <row r="140" spans="1:44" ht="12.75" customHeight="1" x14ac:dyDescent="0.2">
      <c r="A140" s="38"/>
      <c r="B140" s="40"/>
      <c r="C140" s="40"/>
      <c r="D140" s="40"/>
      <c r="E140" s="40"/>
      <c r="F140" s="40"/>
      <c r="G140" s="40"/>
      <c r="H140" s="40"/>
      <c r="I140" s="40"/>
      <c r="J140" s="40"/>
      <c r="K140" s="40"/>
      <c r="L140" s="40"/>
      <c r="M140" s="40"/>
      <c r="N140" s="40"/>
      <c r="O140" s="40"/>
      <c r="P140" s="40"/>
      <c r="Q140" s="40"/>
      <c r="R140" s="40"/>
      <c r="S140" s="40"/>
      <c r="T140" s="40"/>
      <c r="U140" s="40"/>
      <c r="V140" s="40"/>
      <c r="W140" s="39"/>
      <c r="X140" s="39"/>
      <c r="Y140" s="39"/>
      <c r="Z140" s="39"/>
      <c r="AA140" s="33"/>
      <c r="AB140" s="37"/>
      <c r="AC140" s="37"/>
      <c r="AD140" s="37"/>
      <c r="AE140" s="37"/>
      <c r="AF140" s="37"/>
      <c r="AG140" s="37"/>
      <c r="AH140" s="37"/>
      <c r="AI140" s="37"/>
      <c r="AJ140" s="37"/>
      <c r="AK140" s="37"/>
      <c r="AL140" s="37"/>
      <c r="AM140" s="37"/>
      <c r="AN140" s="37"/>
      <c r="AO140" s="37"/>
      <c r="AP140" s="37"/>
      <c r="AQ140" s="37"/>
      <c r="AR140" s="37"/>
    </row>
    <row r="141" spans="1:44" ht="12.75" customHeight="1" x14ac:dyDescent="0.2">
      <c r="A141" s="38"/>
      <c r="B141" s="40"/>
      <c r="C141" s="40"/>
      <c r="D141" s="40"/>
      <c r="E141" s="40"/>
      <c r="F141" s="40"/>
      <c r="G141" s="40"/>
      <c r="H141" s="40"/>
      <c r="I141" s="40"/>
      <c r="J141" s="40"/>
      <c r="K141" s="40"/>
      <c r="L141" s="40"/>
      <c r="M141" s="40"/>
      <c r="N141" s="40"/>
      <c r="O141" s="40"/>
      <c r="P141" s="40"/>
      <c r="Q141" s="40"/>
      <c r="R141" s="40"/>
      <c r="S141" s="40"/>
      <c r="T141" s="40"/>
      <c r="U141" s="40"/>
      <c r="V141" s="40"/>
      <c r="W141" s="39"/>
      <c r="X141" s="39"/>
      <c r="Y141" s="39"/>
      <c r="Z141" s="39"/>
      <c r="AA141" s="33"/>
      <c r="AB141" s="37"/>
      <c r="AC141" s="37"/>
      <c r="AD141" s="37"/>
      <c r="AE141" s="37"/>
      <c r="AF141" s="37"/>
      <c r="AG141" s="37"/>
      <c r="AH141" s="37"/>
      <c r="AI141" s="37"/>
      <c r="AJ141" s="37"/>
      <c r="AK141" s="37"/>
      <c r="AL141" s="37"/>
      <c r="AM141" s="37"/>
      <c r="AN141" s="37"/>
      <c r="AO141" s="37"/>
      <c r="AP141" s="37"/>
      <c r="AQ141" s="37"/>
      <c r="AR141" s="37"/>
    </row>
    <row r="142" spans="1:44" ht="12.75" customHeight="1" x14ac:dyDescent="0.2">
      <c r="A142" s="38"/>
      <c r="B142" s="40"/>
      <c r="C142" s="40"/>
      <c r="D142" s="40"/>
      <c r="E142" s="40"/>
      <c r="F142" s="40"/>
      <c r="G142" s="40"/>
      <c r="H142" s="40"/>
      <c r="I142" s="40"/>
      <c r="J142" s="40"/>
      <c r="K142" s="40"/>
      <c r="L142" s="40"/>
      <c r="M142" s="40"/>
      <c r="N142" s="40"/>
      <c r="O142" s="40"/>
      <c r="P142" s="40"/>
      <c r="Q142" s="40"/>
      <c r="R142" s="40"/>
      <c r="S142" s="40"/>
      <c r="T142" s="40"/>
      <c r="U142" s="40"/>
      <c r="V142" s="40"/>
      <c r="W142" s="39"/>
      <c r="X142" s="39"/>
      <c r="Y142" s="39"/>
      <c r="Z142" s="39"/>
      <c r="AA142" s="33"/>
      <c r="AB142" s="37"/>
      <c r="AC142" s="37"/>
      <c r="AD142" s="37"/>
      <c r="AE142" s="37"/>
      <c r="AF142" s="37"/>
      <c r="AG142" s="37"/>
      <c r="AH142" s="37"/>
      <c r="AI142" s="37"/>
      <c r="AJ142" s="37"/>
      <c r="AK142" s="37"/>
      <c r="AL142" s="37"/>
      <c r="AM142" s="37"/>
      <c r="AN142" s="37"/>
      <c r="AO142" s="37"/>
      <c r="AP142" s="37"/>
      <c r="AQ142" s="37"/>
      <c r="AR142" s="37"/>
    </row>
    <row r="143" spans="1:44" ht="12.75" customHeight="1" x14ac:dyDescent="0.2">
      <c r="A143" s="38"/>
      <c r="B143" s="40"/>
      <c r="C143" s="40"/>
      <c r="D143" s="40"/>
      <c r="E143" s="40"/>
      <c r="F143" s="40"/>
      <c r="G143" s="40"/>
      <c r="H143" s="40"/>
      <c r="I143" s="40"/>
      <c r="J143" s="40"/>
      <c r="K143" s="40"/>
      <c r="L143" s="40"/>
      <c r="M143" s="40"/>
      <c r="N143" s="40"/>
      <c r="O143" s="40"/>
      <c r="P143" s="40"/>
      <c r="Q143" s="40"/>
      <c r="R143" s="40"/>
      <c r="S143" s="40"/>
      <c r="T143" s="40"/>
      <c r="U143" s="40"/>
      <c r="V143" s="40"/>
      <c r="W143" s="39"/>
      <c r="X143" s="39"/>
      <c r="Y143" s="39"/>
      <c r="Z143" s="39"/>
      <c r="AA143" s="33"/>
      <c r="AB143" s="37"/>
      <c r="AC143" s="37"/>
      <c r="AD143" s="37"/>
      <c r="AE143" s="37"/>
      <c r="AF143" s="37"/>
      <c r="AG143" s="37"/>
      <c r="AH143" s="37"/>
      <c r="AI143" s="37"/>
      <c r="AJ143" s="37"/>
      <c r="AK143" s="37"/>
      <c r="AL143" s="37"/>
      <c r="AM143" s="37"/>
      <c r="AN143" s="37"/>
      <c r="AO143" s="37"/>
      <c r="AP143" s="37"/>
      <c r="AQ143" s="37"/>
      <c r="AR143" s="37"/>
    </row>
    <row r="144" spans="1:44" ht="12.75" customHeight="1" x14ac:dyDescent="0.2">
      <c r="A144" s="38"/>
      <c r="B144" s="40"/>
      <c r="C144" s="40"/>
      <c r="D144" s="40"/>
      <c r="E144" s="40"/>
      <c r="F144" s="40"/>
      <c r="G144" s="40"/>
      <c r="H144" s="40"/>
      <c r="I144" s="40"/>
      <c r="J144" s="40"/>
      <c r="K144" s="40"/>
      <c r="L144" s="40"/>
      <c r="M144" s="40"/>
      <c r="N144" s="40"/>
      <c r="O144" s="40"/>
      <c r="P144" s="40"/>
      <c r="Q144" s="40"/>
      <c r="R144" s="40"/>
      <c r="S144" s="40"/>
      <c r="T144" s="40"/>
      <c r="U144" s="40"/>
      <c r="V144" s="40"/>
      <c r="W144" s="39"/>
      <c r="X144" s="39"/>
      <c r="Y144" s="39"/>
      <c r="Z144" s="39"/>
      <c r="AA144" s="33"/>
      <c r="AB144" s="37"/>
      <c r="AC144" s="37"/>
      <c r="AD144" s="37"/>
      <c r="AE144" s="37"/>
      <c r="AF144" s="37"/>
      <c r="AG144" s="37"/>
      <c r="AH144" s="37"/>
      <c r="AI144" s="37"/>
      <c r="AJ144" s="37"/>
      <c r="AK144" s="37"/>
      <c r="AL144" s="37"/>
      <c r="AM144" s="37"/>
      <c r="AN144" s="37"/>
      <c r="AO144" s="37"/>
      <c r="AP144" s="37"/>
      <c r="AQ144" s="37"/>
      <c r="AR144" s="37"/>
    </row>
    <row r="145" spans="1:44" ht="12.75" customHeight="1" x14ac:dyDescent="0.2">
      <c r="A145" s="38"/>
      <c r="B145" s="40"/>
      <c r="C145" s="40"/>
      <c r="D145" s="40"/>
      <c r="E145" s="40"/>
      <c r="F145" s="40"/>
      <c r="G145" s="40"/>
      <c r="H145" s="40"/>
      <c r="I145" s="40"/>
      <c r="J145" s="40"/>
      <c r="K145" s="40"/>
      <c r="L145" s="40"/>
      <c r="M145" s="40"/>
      <c r="N145" s="40"/>
      <c r="O145" s="40"/>
      <c r="P145" s="40"/>
      <c r="Q145" s="40"/>
      <c r="R145" s="40"/>
      <c r="S145" s="40"/>
      <c r="T145" s="40"/>
      <c r="U145" s="40"/>
      <c r="V145" s="40"/>
      <c r="W145" s="39"/>
      <c r="X145" s="39"/>
      <c r="Y145" s="39"/>
      <c r="Z145" s="39"/>
      <c r="AA145" s="33"/>
      <c r="AB145" s="37"/>
      <c r="AC145" s="37"/>
      <c r="AD145" s="37"/>
      <c r="AE145" s="37"/>
      <c r="AF145" s="37"/>
      <c r="AG145" s="37"/>
      <c r="AH145" s="37"/>
      <c r="AI145" s="37"/>
      <c r="AJ145" s="37"/>
      <c r="AK145" s="37"/>
      <c r="AL145" s="37"/>
      <c r="AM145" s="37"/>
      <c r="AN145" s="37"/>
      <c r="AO145" s="37"/>
      <c r="AP145" s="37"/>
      <c r="AQ145" s="37"/>
      <c r="AR145" s="37"/>
    </row>
    <row r="146" spans="1:44" ht="12.75" customHeight="1" x14ac:dyDescent="0.2">
      <c r="A146" s="38"/>
      <c r="B146" s="40"/>
      <c r="C146" s="40"/>
      <c r="D146" s="40"/>
      <c r="E146" s="40"/>
      <c r="F146" s="40"/>
      <c r="G146" s="40"/>
      <c r="H146" s="40"/>
      <c r="I146" s="40"/>
      <c r="J146" s="40"/>
      <c r="K146" s="40"/>
      <c r="L146" s="40"/>
      <c r="M146" s="40"/>
      <c r="N146" s="40"/>
      <c r="O146" s="40"/>
      <c r="P146" s="40"/>
      <c r="Q146" s="40"/>
      <c r="R146" s="40"/>
      <c r="S146" s="40"/>
      <c r="T146" s="40"/>
      <c r="U146" s="40"/>
      <c r="V146" s="40"/>
      <c r="W146" s="39"/>
      <c r="X146" s="39"/>
      <c r="Y146" s="39"/>
      <c r="Z146" s="39"/>
      <c r="AA146" s="33"/>
      <c r="AB146" s="37"/>
      <c r="AC146" s="37"/>
      <c r="AD146" s="37"/>
      <c r="AE146" s="37"/>
      <c r="AF146" s="37"/>
      <c r="AG146" s="37"/>
      <c r="AH146" s="37"/>
      <c r="AI146" s="37"/>
      <c r="AJ146" s="37"/>
      <c r="AK146" s="37"/>
      <c r="AL146" s="37"/>
      <c r="AM146" s="37"/>
      <c r="AN146" s="37"/>
      <c r="AO146" s="37"/>
      <c r="AP146" s="37"/>
      <c r="AQ146" s="37"/>
      <c r="AR146" s="37"/>
    </row>
    <row r="147" spans="1:44" ht="12.75" customHeight="1" x14ac:dyDescent="0.2">
      <c r="A147" s="38"/>
      <c r="B147" s="40"/>
      <c r="C147" s="40"/>
      <c r="D147" s="40"/>
      <c r="E147" s="40"/>
      <c r="F147" s="40"/>
      <c r="G147" s="40"/>
      <c r="H147" s="40"/>
      <c r="I147" s="40"/>
      <c r="J147" s="40"/>
      <c r="K147" s="40"/>
      <c r="L147" s="40"/>
      <c r="M147" s="40"/>
      <c r="N147" s="40"/>
      <c r="O147" s="40"/>
      <c r="P147" s="40"/>
      <c r="Q147" s="40"/>
      <c r="R147" s="40"/>
      <c r="S147" s="40"/>
      <c r="T147" s="40"/>
      <c r="U147" s="40"/>
      <c r="V147" s="40"/>
      <c r="W147" s="39"/>
      <c r="X147" s="39"/>
      <c r="Y147" s="39"/>
      <c r="Z147" s="39"/>
      <c r="AA147" s="33"/>
      <c r="AB147" s="37"/>
      <c r="AC147" s="37"/>
      <c r="AD147" s="37"/>
      <c r="AE147" s="37"/>
      <c r="AF147" s="37"/>
      <c r="AG147" s="37"/>
      <c r="AH147" s="37"/>
      <c r="AI147" s="37"/>
      <c r="AJ147" s="37"/>
      <c r="AK147" s="37"/>
      <c r="AL147" s="37"/>
      <c r="AM147" s="37"/>
      <c r="AN147" s="37"/>
      <c r="AO147" s="37"/>
      <c r="AP147" s="37"/>
      <c r="AQ147" s="37"/>
      <c r="AR147" s="37"/>
    </row>
    <row r="148" spans="1:44" ht="12.75" customHeight="1" x14ac:dyDescent="0.2">
      <c r="A148" s="38"/>
      <c r="B148" s="40"/>
      <c r="C148" s="40"/>
      <c r="D148" s="40"/>
      <c r="E148" s="40"/>
      <c r="F148" s="40"/>
      <c r="G148" s="40"/>
      <c r="H148" s="40"/>
      <c r="I148" s="40"/>
      <c r="J148" s="40"/>
      <c r="K148" s="40"/>
      <c r="L148" s="40"/>
      <c r="M148" s="40"/>
      <c r="N148" s="40"/>
      <c r="O148" s="40"/>
      <c r="P148" s="40"/>
      <c r="Q148" s="40"/>
      <c r="R148" s="40"/>
      <c r="S148" s="40"/>
      <c r="T148" s="40"/>
      <c r="U148" s="40"/>
      <c r="V148" s="40"/>
      <c r="W148" s="39"/>
      <c r="X148" s="39"/>
      <c r="Y148" s="39"/>
      <c r="Z148" s="39"/>
      <c r="AA148" s="33"/>
      <c r="AB148" s="37"/>
      <c r="AC148" s="37"/>
      <c r="AD148" s="37"/>
      <c r="AE148" s="37"/>
      <c r="AF148" s="37"/>
      <c r="AG148" s="37"/>
      <c r="AH148" s="37"/>
      <c r="AI148" s="37"/>
      <c r="AJ148" s="37"/>
      <c r="AK148" s="37"/>
      <c r="AL148" s="37"/>
      <c r="AM148" s="37"/>
      <c r="AN148" s="37"/>
      <c r="AO148" s="37"/>
      <c r="AP148" s="37"/>
      <c r="AQ148" s="37"/>
      <c r="AR148" s="37"/>
    </row>
    <row r="149" spans="1:44" ht="12.75" customHeight="1" x14ac:dyDescent="0.2">
      <c r="A149" s="38"/>
      <c r="B149" s="40"/>
      <c r="C149" s="40"/>
      <c r="D149" s="40"/>
      <c r="E149" s="40"/>
      <c r="F149" s="40"/>
      <c r="G149" s="40"/>
      <c r="H149" s="40"/>
      <c r="I149" s="40"/>
      <c r="J149" s="40"/>
      <c r="K149" s="40"/>
      <c r="L149" s="40"/>
      <c r="M149" s="40"/>
      <c r="N149" s="40"/>
      <c r="O149" s="40"/>
      <c r="P149" s="40"/>
      <c r="Q149" s="40"/>
      <c r="R149" s="40"/>
      <c r="S149" s="40"/>
      <c r="T149" s="40"/>
      <c r="U149" s="40"/>
      <c r="V149" s="40"/>
      <c r="W149" s="39"/>
      <c r="X149" s="39"/>
      <c r="Y149" s="39"/>
      <c r="Z149" s="39"/>
      <c r="AA149" s="33"/>
      <c r="AB149" s="37"/>
      <c r="AC149" s="37"/>
      <c r="AD149" s="37"/>
      <c r="AE149" s="37"/>
      <c r="AF149" s="37"/>
      <c r="AG149" s="37"/>
      <c r="AH149" s="37"/>
      <c r="AI149" s="37"/>
      <c r="AJ149" s="37"/>
      <c r="AK149" s="37"/>
      <c r="AL149" s="37"/>
      <c r="AM149" s="37"/>
      <c r="AN149" s="37"/>
      <c r="AO149" s="37"/>
      <c r="AP149" s="37"/>
      <c r="AQ149" s="37"/>
      <c r="AR149" s="37"/>
    </row>
    <row r="150" spans="1:44" ht="12.75" customHeight="1" x14ac:dyDescent="0.2">
      <c r="A150" s="38"/>
      <c r="B150" s="40"/>
      <c r="C150" s="40"/>
      <c r="D150" s="40"/>
      <c r="E150" s="40"/>
      <c r="F150" s="40"/>
      <c r="G150" s="40"/>
      <c r="H150" s="40"/>
      <c r="I150" s="40"/>
      <c r="J150" s="40"/>
      <c r="K150" s="40"/>
      <c r="L150" s="40"/>
      <c r="M150" s="40"/>
      <c r="N150" s="40"/>
      <c r="O150" s="40"/>
      <c r="P150" s="40"/>
      <c r="Q150" s="40"/>
      <c r="R150" s="40"/>
      <c r="S150" s="40"/>
      <c r="T150" s="40"/>
      <c r="U150" s="40"/>
      <c r="V150" s="40"/>
      <c r="W150" s="39"/>
      <c r="X150" s="39"/>
      <c r="Y150" s="39"/>
      <c r="Z150" s="39"/>
      <c r="AA150" s="33"/>
      <c r="AB150" s="37"/>
      <c r="AC150" s="37"/>
      <c r="AD150" s="37"/>
      <c r="AE150" s="37"/>
      <c r="AF150" s="37"/>
      <c r="AG150" s="37"/>
      <c r="AH150" s="37"/>
      <c r="AI150" s="37"/>
      <c r="AJ150" s="37"/>
      <c r="AK150" s="37"/>
      <c r="AL150" s="37"/>
      <c r="AM150" s="37"/>
      <c r="AN150" s="37"/>
      <c r="AO150" s="37"/>
      <c r="AP150" s="37"/>
      <c r="AQ150" s="37"/>
      <c r="AR150" s="37"/>
    </row>
    <row r="151" spans="1:44" ht="12.75" customHeight="1" x14ac:dyDescent="0.2">
      <c r="A151" s="38"/>
      <c r="B151" s="40"/>
      <c r="C151" s="40"/>
      <c r="D151" s="40"/>
      <c r="E151" s="40"/>
      <c r="F151" s="40"/>
      <c r="G151" s="40"/>
      <c r="H151" s="40"/>
      <c r="I151" s="40"/>
      <c r="J151" s="40"/>
      <c r="K151" s="40"/>
      <c r="L151" s="40"/>
      <c r="M151" s="40"/>
      <c r="N151" s="40"/>
      <c r="O151" s="40"/>
      <c r="P151" s="40"/>
      <c r="Q151" s="40"/>
      <c r="R151" s="40"/>
      <c r="S151" s="40"/>
      <c r="T151" s="40"/>
      <c r="U151" s="40"/>
      <c r="V151" s="40"/>
      <c r="W151" s="39"/>
      <c r="X151" s="39"/>
      <c r="Y151" s="39"/>
      <c r="Z151" s="39"/>
      <c r="AA151" s="33"/>
      <c r="AB151" s="37"/>
      <c r="AC151" s="37"/>
      <c r="AD151" s="37"/>
      <c r="AE151" s="37"/>
      <c r="AF151" s="37"/>
      <c r="AG151" s="37"/>
      <c r="AH151" s="37"/>
      <c r="AI151" s="37"/>
      <c r="AJ151" s="37"/>
      <c r="AK151" s="37"/>
      <c r="AL151" s="37"/>
      <c r="AM151" s="37"/>
      <c r="AN151" s="37"/>
      <c r="AO151" s="37"/>
      <c r="AP151" s="37"/>
      <c r="AQ151" s="37"/>
      <c r="AR151" s="37"/>
    </row>
    <row r="152" spans="1:44" ht="12.75" customHeight="1" x14ac:dyDescent="0.2">
      <c r="A152" s="38"/>
      <c r="B152" s="40"/>
      <c r="C152" s="40"/>
      <c r="D152" s="40"/>
      <c r="E152" s="40"/>
      <c r="F152" s="40"/>
      <c r="G152" s="40"/>
      <c r="H152" s="40"/>
      <c r="I152" s="40"/>
      <c r="J152" s="40"/>
      <c r="K152" s="40"/>
      <c r="L152" s="40"/>
      <c r="M152" s="40"/>
      <c r="N152" s="40"/>
      <c r="O152" s="40"/>
      <c r="P152" s="40"/>
      <c r="Q152" s="40"/>
      <c r="R152" s="40"/>
      <c r="S152" s="40"/>
      <c r="T152" s="40"/>
      <c r="U152" s="40"/>
      <c r="V152" s="40"/>
      <c r="W152" s="39"/>
      <c r="X152" s="39"/>
      <c r="Y152" s="39"/>
      <c r="Z152" s="39"/>
      <c r="AA152" s="33"/>
      <c r="AB152" s="37"/>
      <c r="AC152" s="37"/>
      <c r="AD152" s="37"/>
      <c r="AE152" s="37"/>
      <c r="AF152" s="37"/>
      <c r="AG152" s="37"/>
      <c r="AH152" s="37"/>
      <c r="AI152" s="37"/>
      <c r="AJ152" s="37"/>
      <c r="AK152" s="37"/>
      <c r="AL152" s="37"/>
      <c r="AM152" s="37"/>
      <c r="AN152" s="37"/>
      <c r="AO152" s="37"/>
      <c r="AP152" s="37"/>
      <c r="AQ152" s="37"/>
      <c r="AR152" s="37"/>
    </row>
    <row r="153" spans="1:44" ht="12.75" customHeight="1" x14ac:dyDescent="0.2">
      <c r="A153" s="38"/>
      <c r="B153" s="40"/>
      <c r="C153" s="40"/>
      <c r="D153" s="40"/>
      <c r="E153" s="40"/>
      <c r="F153" s="40"/>
      <c r="G153" s="40"/>
      <c r="H153" s="40"/>
      <c r="I153" s="40"/>
      <c r="J153" s="40"/>
      <c r="K153" s="40"/>
      <c r="L153" s="40"/>
      <c r="M153" s="40"/>
      <c r="N153" s="40"/>
      <c r="O153" s="40"/>
      <c r="P153" s="40"/>
      <c r="Q153" s="40"/>
      <c r="R153" s="40"/>
      <c r="S153" s="40"/>
      <c r="T153" s="40"/>
      <c r="U153" s="40"/>
      <c r="V153" s="40"/>
      <c r="W153" s="39"/>
      <c r="X153" s="39"/>
      <c r="Y153" s="39"/>
      <c r="Z153" s="39"/>
      <c r="AA153" s="33"/>
      <c r="AB153" s="37"/>
      <c r="AC153" s="37"/>
      <c r="AD153" s="37"/>
      <c r="AE153" s="37"/>
      <c r="AF153" s="37"/>
      <c r="AG153" s="37"/>
      <c r="AH153" s="37"/>
      <c r="AI153" s="37"/>
      <c r="AJ153" s="37"/>
      <c r="AK153" s="37"/>
      <c r="AL153" s="37"/>
      <c r="AM153" s="37"/>
      <c r="AN153" s="37"/>
      <c r="AO153" s="37"/>
      <c r="AP153" s="37"/>
      <c r="AQ153" s="37"/>
      <c r="AR153" s="37"/>
    </row>
    <row r="154" spans="1:44" ht="12.75" customHeight="1" x14ac:dyDescent="0.2">
      <c r="A154" s="38"/>
      <c r="B154" s="40"/>
      <c r="C154" s="40"/>
      <c r="D154" s="40"/>
      <c r="E154" s="40"/>
      <c r="F154" s="40"/>
      <c r="G154" s="40"/>
      <c r="H154" s="40"/>
      <c r="I154" s="40"/>
      <c r="J154" s="40"/>
      <c r="K154" s="40"/>
      <c r="L154" s="40"/>
      <c r="M154" s="40"/>
      <c r="N154" s="40"/>
      <c r="O154" s="40"/>
      <c r="P154" s="40"/>
      <c r="Q154" s="40"/>
      <c r="R154" s="40"/>
      <c r="S154" s="40"/>
      <c r="T154" s="40"/>
      <c r="U154" s="40"/>
      <c r="V154" s="40"/>
      <c r="W154" s="39"/>
      <c r="X154" s="39"/>
      <c r="Y154" s="39"/>
      <c r="Z154" s="39"/>
      <c r="AA154" s="33"/>
      <c r="AB154" s="37"/>
      <c r="AC154" s="37"/>
      <c r="AD154" s="37"/>
      <c r="AE154" s="37"/>
      <c r="AF154" s="37"/>
      <c r="AG154" s="37"/>
      <c r="AH154" s="37"/>
      <c r="AI154" s="37"/>
      <c r="AJ154" s="37"/>
      <c r="AK154" s="37"/>
      <c r="AL154" s="37"/>
      <c r="AM154" s="37"/>
      <c r="AN154" s="37"/>
      <c r="AO154" s="37"/>
      <c r="AP154" s="37"/>
      <c r="AQ154" s="37"/>
      <c r="AR154" s="37"/>
    </row>
    <row r="155" spans="1:44" ht="12.75" customHeight="1" x14ac:dyDescent="0.2">
      <c r="A155" s="38"/>
      <c r="B155" s="40"/>
      <c r="C155" s="40"/>
      <c r="D155" s="40"/>
      <c r="E155" s="40"/>
      <c r="F155" s="40"/>
      <c r="G155" s="40"/>
      <c r="H155" s="40"/>
      <c r="I155" s="40"/>
      <c r="J155" s="40"/>
      <c r="K155" s="40"/>
      <c r="L155" s="40"/>
      <c r="M155" s="40"/>
      <c r="N155" s="40"/>
      <c r="O155" s="40"/>
      <c r="P155" s="40"/>
      <c r="Q155" s="40"/>
      <c r="R155" s="40"/>
      <c r="S155" s="40"/>
      <c r="T155" s="40"/>
      <c r="U155" s="40"/>
      <c r="V155" s="40"/>
      <c r="W155" s="39"/>
      <c r="X155" s="39"/>
      <c r="Y155" s="39"/>
      <c r="Z155" s="39"/>
      <c r="AA155" s="33"/>
      <c r="AB155" s="37"/>
      <c r="AC155" s="37"/>
      <c r="AD155" s="37"/>
      <c r="AE155" s="37"/>
      <c r="AF155" s="37"/>
      <c r="AG155" s="37"/>
      <c r="AH155" s="37"/>
      <c r="AI155" s="37"/>
      <c r="AJ155" s="37"/>
      <c r="AK155" s="37"/>
      <c r="AL155" s="37"/>
      <c r="AM155" s="37"/>
      <c r="AN155" s="37"/>
      <c r="AO155" s="37"/>
      <c r="AP155" s="37"/>
      <c r="AQ155" s="37"/>
      <c r="AR155" s="37"/>
    </row>
    <row r="156" spans="1:44" ht="12.75" customHeight="1" x14ac:dyDescent="0.2">
      <c r="A156" s="38"/>
      <c r="B156" s="40"/>
      <c r="C156" s="40"/>
      <c r="D156" s="40"/>
      <c r="E156" s="40"/>
      <c r="F156" s="40"/>
      <c r="G156" s="40"/>
      <c r="H156" s="40"/>
      <c r="I156" s="40"/>
      <c r="J156" s="40"/>
      <c r="K156" s="40"/>
      <c r="L156" s="40"/>
      <c r="M156" s="40"/>
      <c r="N156" s="40"/>
      <c r="O156" s="40"/>
      <c r="P156" s="40"/>
      <c r="Q156" s="40"/>
      <c r="R156" s="40"/>
      <c r="S156" s="40"/>
      <c r="T156" s="40"/>
      <c r="U156" s="40"/>
      <c r="V156" s="40"/>
      <c r="W156" s="39"/>
      <c r="X156" s="39"/>
      <c r="Y156" s="39"/>
      <c r="Z156" s="39"/>
      <c r="AA156" s="33"/>
      <c r="AB156" s="37"/>
      <c r="AC156" s="37"/>
      <c r="AD156" s="37"/>
      <c r="AE156" s="37"/>
      <c r="AF156" s="37"/>
      <c r="AG156" s="37"/>
      <c r="AH156" s="37"/>
      <c r="AI156" s="37"/>
      <c r="AJ156" s="37"/>
      <c r="AK156" s="37"/>
      <c r="AL156" s="37"/>
      <c r="AM156" s="37"/>
      <c r="AN156" s="37"/>
      <c r="AO156" s="37"/>
      <c r="AP156" s="37"/>
      <c r="AQ156" s="37"/>
      <c r="AR156" s="37"/>
    </row>
    <row r="157" spans="1:44" ht="12.75" customHeight="1" x14ac:dyDescent="0.2">
      <c r="A157" s="38"/>
      <c r="B157" s="40"/>
      <c r="C157" s="40"/>
      <c r="D157" s="40"/>
      <c r="E157" s="40"/>
      <c r="F157" s="40"/>
      <c r="G157" s="40"/>
      <c r="H157" s="40"/>
      <c r="I157" s="40"/>
      <c r="J157" s="40"/>
      <c r="K157" s="40"/>
      <c r="L157" s="40"/>
      <c r="M157" s="40"/>
      <c r="N157" s="40"/>
      <c r="O157" s="40"/>
      <c r="P157" s="40"/>
      <c r="Q157" s="40"/>
      <c r="R157" s="40"/>
      <c r="S157" s="40"/>
      <c r="T157" s="40"/>
      <c r="U157" s="40"/>
      <c r="V157" s="40"/>
      <c r="W157" s="39"/>
      <c r="X157" s="39"/>
      <c r="Y157" s="39"/>
      <c r="Z157" s="39"/>
      <c r="AA157" s="33"/>
      <c r="AB157" s="37"/>
      <c r="AC157" s="37"/>
      <c r="AD157" s="37"/>
      <c r="AE157" s="37"/>
      <c r="AF157" s="37"/>
      <c r="AG157" s="37"/>
      <c r="AH157" s="37"/>
      <c r="AI157" s="37"/>
      <c r="AJ157" s="37"/>
      <c r="AK157" s="37"/>
      <c r="AL157" s="37"/>
      <c r="AM157" s="37"/>
      <c r="AN157" s="37"/>
      <c r="AO157" s="37"/>
      <c r="AP157" s="37"/>
      <c r="AQ157" s="37"/>
      <c r="AR157" s="37"/>
    </row>
    <row r="158" spans="1:44" ht="12.75" customHeight="1" x14ac:dyDescent="0.2">
      <c r="A158" s="38"/>
      <c r="B158" s="40"/>
      <c r="C158" s="40"/>
      <c r="D158" s="40"/>
      <c r="E158" s="40"/>
      <c r="F158" s="40"/>
      <c r="G158" s="40"/>
      <c r="H158" s="40"/>
      <c r="I158" s="40"/>
      <c r="J158" s="40"/>
      <c r="K158" s="40"/>
      <c r="L158" s="40"/>
      <c r="M158" s="40"/>
      <c r="N158" s="40"/>
      <c r="O158" s="40"/>
      <c r="P158" s="40"/>
      <c r="Q158" s="40"/>
      <c r="R158" s="40"/>
      <c r="S158" s="40"/>
      <c r="T158" s="40"/>
      <c r="U158" s="40"/>
      <c r="V158" s="40"/>
      <c r="W158" s="39"/>
      <c r="X158" s="39"/>
      <c r="Y158" s="39"/>
      <c r="Z158" s="39"/>
      <c r="AA158" s="33"/>
      <c r="AB158" s="37"/>
      <c r="AC158" s="37"/>
      <c r="AD158" s="37"/>
      <c r="AE158" s="37"/>
      <c r="AF158" s="37"/>
      <c r="AG158" s="37"/>
      <c r="AH158" s="37"/>
      <c r="AI158" s="37"/>
      <c r="AJ158" s="37"/>
      <c r="AK158" s="37"/>
      <c r="AL158" s="37"/>
      <c r="AM158" s="37"/>
      <c r="AN158" s="37"/>
      <c r="AO158" s="37"/>
      <c r="AP158" s="37"/>
      <c r="AQ158" s="37"/>
      <c r="AR158" s="37"/>
    </row>
    <row r="159" spans="1:44" ht="12.75" customHeight="1" x14ac:dyDescent="0.2">
      <c r="A159" s="38"/>
      <c r="B159" s="40"/>
      <c r="C159" s="40"/>
      <c r="D159" s="40"/>
      <c r="E159" s="40"/>
      <c r="F159" s="40"/>
      <c r="G159" s="40"/>
      <c r="H159" s="40"/>
      <c r="I159" s="40"/>
      <c r="J159" s="40"/>
      <c r="K159" s="40"/>
      <c r="L159" s="40"/>
      <c r="M159" s="40"/>
      <c r="N159" s="40"/>
      <c r="O159" s="40"/>
      <c r="P159" s="40"/>
      <c r="Q159" s="40"/>
      <c r="R159" s="40"/>
      <c r="S159" s="40"/>
      <c r="T159" s="40"/>
      <c r="U159" s="40"/>
      <c r="V159" s="40"/>
      <c r="W159" s="39"/>
      <c r="X159" s="39"/>
      <c r="Y159" s="39"/>
      <c r="Z159" s="39"/>
      <c r="AA159" s="33"/>
      <c r="AB159" s="37"/>
      <c r="AC159" s="37"/>
      <c r="AD159" s="37"/>
      <c r="AE159" s="37"/>
      <c r="AF159" s="37"/>
      <c r="AG159" s="37"/>
      <c r="AH159" s="37"/>
      <c r="AI159" s="37"/>
      <c r="AJ159" s="37"/>
      <c r="AK159" s="37"/>
      <c r="AL159" s="37"/>
      <c r="AM159" s="37"/>
      <c r="AN159" s="37"/>
      <c r="AO159" s="37"/>
      <c r="AP159" s="37"/>
      <c r="AQ159" s="37"/>
      <c r="AR159" s="37"/>
    </row>
    <row r="160" spans="1:44" ht="12.75" customHeight="1" x14ac:dyDescent="0.2">
      <c r="A160" s="38"/>
      <c r="B160" s="40"/>
      <c r="C160" s="40"/>
      <c r="D160" s="40"/>
      <c r="E160" s="40"/>
      <c r="F160" s="40"/>
      <c r="G160" s="40"/>
      <c r="H160" s="40"/>
      <c r="I160" s="40"/>
      <c r="J160" s="40"/>
      <c r="K160" s="40"/>
      <c r="L160" s="40"/>
      <c r="M160" s="40"/>
      <c r="N160" s="40"/>
      <c r="O160" s="40"/>
      <c r="P160" s="40"/>
      <c r="Q160" s="40"/>
      <c r="R160" s="40"/>
      <c r="S160" s="40"/>
      <c r="T160" s="40"/>
      <c r="U160" s="40"/>
      <c r="V160" s="40"/>
      <c r="W160" s="39"/>
      <c r="X160" s="39"/>
      <c r="Y160" s="39"/>
      <c r="Z160" s="39"/>
      <c r="AA160" s="33"/>
      <c r="AB160" s="37"/>
      <c r="AC160" s="37"/>
      <c r="AD160" s="37"/>
      <c r="AE160" s="37"/>
      <c r="AF160" s="37"/>
      <c r="AG160" s="37"/>
      <c r="AH160" s="37"/>
      <c r="AI160" s="37"/>
      <c r="AJ160" s="37"/>
      <c r="AK160" s="37"/>
      <c r="AL160" s="37"/>
      <c r="AM160" s="37"/>
      <c r="AN160" s="37"/>
      <c r="AO160" s="37"/>
      <c r="AP160" s="37"/>
      <c r="AQ160" s="37"/>
      <c r="AR160" s="37"/>
    </row>
    <row r="161" spans="1:44" ht="12.75" customHeight="1" x14ac:dyDescent="0.2">
      <c r="A161" s="38"/>
      <c r="B161" s="40"/>
      <c r="C161" s="40"/>
      <c r="D161" s="40"/>
      <c r="E161" s="40"/>
      <c r="F161" s="40"/>
      <c r="G161" s="40"/>
      <c r="H161" s="40"/>
      <c r="I161" s="40"/>
      <c r="J161" s="40"/>
      <c r="K161" s="40"/>
      <c r="L161" s="40"/>
      <c r="M161" s="40"/>
      <c r="N161" s="40"/>
      <c r="O161" s="40"/>
      <c r="P161" s="40"/>
      <c r="Q161" s="40"/>
      <c r="R161" s="40"/>
      <c r="S161" s="40"/>
      <c r="T161" s="40"/>
      <c r="U161" s="40"/>
      <c r="V161" s="40"/>
      <c r="W161" s="39"/>
      <c r="X161" s="39"/>
      <c r="Y161" s="39"/>
      <c r="Z161" s="39"/>
      <c r="AA161" s="33"/>
      <c r="AB161" s="37"/>
      <c r="AC161" s="37"/>
      <c r="AD161" s="37"/>
      <c r="AE161" s="37"/>
      <c r="AF161" s="37"/>
      <c r="AG161" s="37"/>
      <c r="AH161" s="37"/>
      <c r="AI161" s="37"/>
      <c r="AJ161" s="37"/>
      <c r="AK161" s="37"/>
      <c r="AL161" s="37"/>
      <c r="AM161" s="37"/>
      <c r="AN161" s="37"/>
      <c r="AO161" s="37"/>
      <c r="AP161" s="37"/>
      <c r="AQ161" s="37"/>
      <c r="AR161" s="37"/>
    </row>
    <row r="162" spans="1:44" ht="12.75" customHeight="1" x14ac:dyDescent="0.2">
      <c r="A162" s="38"/>
      <c r="B162" s="40"/>
      <c r="C162" s="40"/>
      <c r="D162" s="40"/>
      <c r="E162" s="40"/>
      <c r="F162" s="40"/>
      <c r="G162" s="40"/>
      <c r="H162" s="40"/>
      <c r="I162" s="40"/>
      <c r="J162" s="40"/>
      <c r="K162" s="40"/>
      <c r="L162" s="40"/>
      <c r="M162" s="40"/>
      <c r="N162" s="40"/>
      <c r="O162" s="40"/>
      <c r="P162" s="40"/>
      <c r="Q162" s="40"/>
      <c r="R162" s="40"/>
      <c r="S162" s="40"/>
      <c r="T162" s="40"/>
      <c r="U162" s="40"/>
      <c r="V162" s="40"/>
      <c r="W162" s="39"/>
      <c r="X162" s="39"/>
      <c r="Y162" s="39"/>
      <c r="Z162" s="39"/>
      <c r="AA162" s="33"/>
      <c r="AB162" s="37"/>
      <c r="AC162" s="37"/>
      <c r="AD162" s="37"/>
      <c r="AE162" s="37"/>
      <c r="AF162" s="37"/>
      <c r="AG162" s="37"/>
      <c r="AH162" s="37"/>
      <c r="AI162" s="37"/>
      <c r="AJ162" s="37"/>
      <c r="AK162" s="37"/>
      <c r="AL162" s="37"/>
      <c r="AM162" s="37"/>
      <c r="AN162" s="37"/>
      <c r="AO162" s="37"/>
      <c r="AP162" s="37"/>
      <c r="AQ162" s="37"/>
      <c r="AR162" s="37"/>
    </row>
    <row r="163" spans="1:44" ht="12.75" customHeight="1" x14ac:dyDescent="0.2">
      <c r="A163" s="38"/>
      <c r="B163" s="40"/>
      <c r="C163" s="40"/>
      <c r="D163" s="40"/>
      <c r="E163" s="40"/>
      <c r="F163" s="40"/>
      <c r="G163" s="40"/>
      <c r="H163" s="40"/>
      <c r="I163" s="40"/>
      <c r="J163" s="40"/>
      <c r="K163" s="40"/>
      <c r="L163" s="40"/>
      <c r="M163" s="40"/>
      <c r="N163" s="40"/>
      <c r="O163" s="40"/>
      <c r="P163" s="40"/>
      <c r="Q163" s="40"/>
      <c r="R163" s="40"/>
      <c r="S163" s="40"/>
      <c r="T163" s="40"/>
      <c r="U163" s="40"/>
      <c r="V163" s="40"/>
      <c r="W163" s="39"/>
      <c r="X163" s="39"/>
      <c r="Y163" s="39"/>
      <c r="Z163" s="39"/>
      <c r="AA163" s="33"/>
      <c r="AB163" s="37"/>
      <c r="AC163" s="37"/>
      <c r="AD163" s="37"/>
      <c r="AE163" s="37"/>
      <c r="AF163" s="37"/>
      <c r="AG163" s="37"/>
      <c r="AH163" s="37"/>
      <c r="AI163" s="37"/>
      <c r="AJ163" s="37"/>
      <c r="AK163" s="37"/>
      <c r="AL163" s="37"/>
      <c r="AM163" s="37"/>
      <c r="AN163" s="37"/>
      <c r="AO163" s="37"/>
      <c r="AP163" s="37"/>
      <c r="AQ163" s="37"/>
      <c r="AR163" s="37"/>
    </row>
    <row r="164" spans="1:44" ht="12.75" customHeight="1" x14ac:dyDescent="0.2">
      <c r="A164" s="38"/>
      <c r="B164" s="40"/>
      <c r="C164" s="40"/>
      <c r="D164" s="40"/>
      <c r="E164" s="40"/>
      <c r="F164" s="40"/>
      <c r="G164" s="40"/>
      <c r="H164" s="40"/>
      <c r="I164" s="40"/>
      <c r="J164" s="40"/>
      <c r="K164" s="40"/>
      <c r="L164" s="40"/>
      <c r="M164" s="40"/>
      <c r="N164" s="40"/>
      <c r="O164" s="40"/>
      <c r="P164" s="40"/>
      <c r="Q164" s="40"/>
      <c r="R164" s="40"/>
      <c r="S164" s="40"/>
      <c r="T164" s="40"/>
      <c r="U164" s="40"/>
      <c r="V164" s="40"/>
      <c r="W164" s="39"/>
      <c r="X164" s="39"/>
      <c r="Y164" s="39"/>
      <c r="Z164" s="39"/>
      <c r="AA164" s="33"/>
      <c r="AB164" s="37"/>
      <c r="AC164" s="37"/>
      <c r="AD164" s="37"/>
      <c r="AE164" s="37"/>
      <c r="AF164" s="37"/>
      <c r="AG164" s="37"/>
      <c r="AH164" s="37"/>
      <c r="AI164" s="37"/>
      <c r="AJ164" s="37"/>
      <c r="AK164" s="37"/>
      <c r="AL164" s="37"/>
      <c r="AM164" s="37"/>
      <c r="AN164" s="37"/>
      <c r="AO164" s="37"/>
      <c r="AP164" s="37"/>
      <c r="AQ164" s="37"/>
      <c r="AR164" s="37"/>
    </row>
    <row r="165" spans="1:44" ht="12.75" customHeight="1" x14ac:dyDescent="0.2">
      <c r="A165" s="38"/>
      <c r="B165" s="40"/>
      <c r="C165" s="40"/>
      <c r="D165" s="40"/>
      <c r="E165" s="40"/>
      <c r="F165" s="40"/>
      <c r="G165" s="40"/>
      <c r="H165" s="40"/>
      <c r="I165" s="40"/>
      <c r="J165" s="40"/>
      <c r="K165" s="40"/>
      <c r="L165" s="40"/>
      <c r="M165" s="40"/>
      <c r="N165" s="40"/>
      <c r="O165" s="40"/>
      <c r="P165" s="40"/>
      <c r="Q165" s="40"/>
      <c r="R165" s="40"/>
      <c r="S165" s="40"/>
      <c r="T165" s="40"/>
      <c r="U165" s="40"/>
      <c r="V165" s="40"/>
      <c r="W165" s="39"/>
      <c r="X165" s="39"/>
      <c r="Y165" s="39"/>
      <c r="Z165" s="39"/>
      <c r="AA165" s="33"/>
      <c r="AB165" s="37"/>
      <c r="AC165" s="37"/>
      <c r="AD165" s="37"/>
      <c r="AE165" s="37"/>
      <c r="AF165" s="37"/>
      <c r="AG165" s="37"/>
      <c r="AH165" s="37"/>
      <c r="AI165" s="37"/>
      <c r="AJ165" s="37"/>
      <c r="AK165" s="37"/>
      <c r="AL165" s="37"/>
      <c r="AM165" s="37"/>
      <c r="AN165" s="37"/>
      <c r="AO165" s="37"/>
      <c r="AP165" s="37"/>
      <c r="AQ165" s="37"/>
      <c r="AR165" s="37"/>
    </row>
    <row r="166" spans="1:44" ht="12.75" customHeight="1" x14ac:dyDescent="0.2">
      <c r="A166" s="38"/>
      <c r="B166" s="40"/>
      <c r="C166" s="40"/>
      <c r="D166" s="40"/>
      <c r="E166" s="40"/>
      <c r="F166" s="40"/>
      <c r="G166" s="40"/>
      <c r="H166" s="40"/>
      <c r="I166" s="40"/>
      <c r="J166" s="40"/>
      <c r="K166" s="40"/>
      <c r="L166" s="40"/>
      <c r="M166" s="40"/>
      <c r="N166" s="40"/>
      <c r="O166" s="40"/>
      <c r="P166" s="40"/>
      <c r="Q166" s="40"/>
      <c r="R166" s="40"/>
      <c r="S166" s="40"/>
      <c r="T166" s="40"/>
      <c r="U166" s="40"/>
      <c r="V166" s="40"/>
      <c r="W166" s="39"/>
      <c r="X166" s="39"/>
      <c r="Y166" s="39"/>
      <c r="Z166" s="39"/>
      <c r="AA166" s="33"/>
      <c r="AB166" s="37"/>
      <c r="AC166" s="37"/>
      <c r="AD166" s="37"/>
      <c r="AE166" s="37"/>
      <c r="AF166" s="37"/>
      <c r="AG166" s="37"/>
      <c r="AH166" s="37"/>
      <c r="AI166" s="37"/>
      <c r="AJ166" s="37"/>
      <c r="AK166" s="37"/>
      <c r="AL166" s="37"/>
      <c r="AM166" s="37"/>
      <c r="AN166" s="37"/>
      <c r="AO166" s="37"/>
      <c r="AP166" s="37"/>
      <c r="AQ166" s="37"/>
      <c r="AR166" s="37"/>
    </row>
    <row r="167" spans="1:44" ht="12.75" customHeight="1" x14ac:dyDescent="0.2">
      <c r="A167" s="38"/>
      <c r="B167" s="40"/>
      <c r="C167" s="40"/>
      <c r="D167" s="40"/>
      <c r="E167" s="40"/>
      <c r="F167" s="40"/>
      <c r="G167" s="40"/>
      <c r="H167" s="40"/>
      <c r="I167" s="40"/>
      <c r="J167" s="40"/>
      <c r="K167" s="40"/>
      <c r="L167" s="40"/>
      <c r="M167" s="40"/>
      <c r="N167" s="40"/>
      <c r="O167" s="40"/>
      <c r="P167" s="40"/>
      <c r="Q167" s="40"/>
      <c r="R167" s="40"/>
      <c r="S167" s="40"/>
      <c r="T167" s="40"/>
      <c r="U167" s="40"/>
      <c r="V167" s="40"/>
      <c r="W167" s="39"/>
      <c r="X167" s="39"/>
      <c r="Y167" s="39"/>
      <c r="Z167" s="39"/>
      <c r="AA167" s="33"/>
      <c r="AB167" s="37"/>
      <c r="AC167" s="37"/>
      <c r="AD167" s="37"/>
      <c r="AE167" s="37"/>
      <c r="AF167" s="37"/>
      <c r="AG167" s="37"/>
      <c r="AH167" s="37"/>
      <c r="AI167" s="37"/>
      <c r="AJ167" s="37"/>
      <c r="AK167" s="37"/>
      <c r="AL167" s="37"/>
      <c r="AM167" s="37"/>
      <c r="AN167" s="37"/>
      <c r="AO167" s="37"/>
      <c r="AP167" s="37"/>
      <c r="AQ167" s="37"/>
      <c r="AR167" s="37"/>
    </row>
    <row r="168" spans="1:44" ht="12.75" customHeight="1" x14ac:dyDescent="0.2">
      <c r="A168" s="38"/>
      <c r="B168" s="40"/>
      <c r="C168" s="40"/>
      <c r="D168" s="40"/>
      <c r="E168" s="40"/>
      <c r="F168" s="40"/>
      <c r="G168" s="40"/>
      <c r="H168" s="40"/>
      <c r="I168" s="40"/>
      <c r="J168" s="40"/>
      <c r="K168" s="40"/>
      <c r="L168" s="40"/>
      <c r="M168" s="40"/>
      <c r="N168" s="40"/>
      <c r="O168" s="40"/>
      <c r="P168" s="40"/>
      <c r="Q168" s="40"/>
      <c r="R168" s="40"/>
      <c r="S168" s="40"/>
      <c r="T168" s="40"/>
      <c r="U168" s="40"/>
      <c r="V168" s="40"/>
      <c r="W168" s="39"/>
      <c r="X168" s="39"/>
      <c r="Y168" s="39"/>
      <c r="Z168" s="39"/>
      <c r="AA168" s="33"/>
      <c r="AB168" s="37"/>
      <c r="AC168" s="37"/>
      <c r="AD168" s="37"/>
      <c r="AE168" s="37"/>
      <c r="AF168" s="37"/>
      <c r="AG168" s="37"/>
      <c r="AH168" s="37"/>
      <c r="AI168" s="37"/>
      <c r="AJ168" s="37"/>
      <c r="AK168" s="37"/>
      <c r="AL168" s="37"/>
      <c r="AM168" s="37"/>
      <c r="AN168" s="37"/>
      <c r="AO168" s="37"/>
      <c r="AP168" s="37"/>
      <c r="AQ168" s="37"/>
      <c r="AR168" s="37"/>
    </row>
    <row r="169" spans="1:44" ht="12.75" customHeight="1" x14ac:dyDescent="0.2">
      <c r="A169" s="38"/>
      <c r="B169" s="40"/>
      <c r="C169" s="40"/>
      <c r="D169" s="40"/>
      <c r="E169" s="40"/>
      <c r="F169" s="40"/>
      <c r="G169" s="40"/>
      <c r="H169" s="40"/>
      <c r="I169" s="40"/>
      <c r="J169" s="40"/>
      <c r="K169" s="40"/>
      <c r="L169" s="40"/>
      <c r="M169" s="40"/>
      <c r="N169" s="40"/>
      <c r="O169" s="40"/>
      <c r="P169" s="40"/>
      <c r="Q169" s="40"/>
      <c r="R169" s="40"/>
      <c r="S169" s="40"/>
      <c r="T169" s="40"/>
      <c r="U169" s="40"/>
      <c r="V169" s="40"/>
      <c r="W169" s="39"/>
      <c r="X169" s="39"/>
      <c r="Y169" s="39"/>
      <c r="Z169" s="39"/>
      <c r="AA169" s="33"/>
      <c r="AB169" s="37"/>
      <c r="AC169" s="37"/>
      <c r="AD169" s="37"/>
      <c r="AE169" s="37"/>
      <c r="AF169" s="37"/>
      <c r="AG169" s="37"/>
      <c r="AH169" s="37"/>
      <c r="AI169" s="37"/>
      <c r="AJ169" s="37"/>
      <c r="AK169" s="37"/>
      <c r="AL169" s="37"/>
      <c r="AM169" s="37"/>
      <c r="AN169" s="37"/>
      <c r="AO169" s="37"/>
      <c r="AP169" s="37"/>
      <c r="AQ169" s="37"/>
      <c r="AR169" s="37"/>
    </row>
    <row r="170" spans="1:44" ht="12.75" customHeight="1" x14ac:dyDescent="0.2">
      <c r="A170" s="38"/>
      <c r="B170" s="40"/>
      <c r="C170" s="40"/>
      <c r="D170" s="40"/>
      <c r="E170" s="40"/>
      <c r="F170" s="40"/>
      <c r="G170" s="40"/>
      <c r="H170" s="40"/>
      <c r="I170" s="40"/>
      <c r="J170" s="40"/>
      <c r="K170" s="40"/>
      <c r="L170" s="40"/>
      <c r="M170" s="40"/>
      <c r="N170" s="40"/>
      <c r="O170" s="40"/>
      <c r="P170" s="40"/>
      <c r="Q170" s="40"/>
      <c r="R170" s="40"/>
      <c r="S170" s="40"/>
      <c r="T170" s="40"/>
      <c r="U170" s="40"/>
      <c r="V170" s="40"/>
      <c r="W170" s="39"/>
      <c r="X170" s="39"/>
      <c r="Y170" s="39"/>
      <c r="Z170" s="39"/>
      <c r="AA170" s="33"/>
      <c r="AB170" s="37"/>
      <c r="AC170" s="37"/>
      <c r="AD170" s="37"/>
      <c r="AE170" s="37"/>
      <c r="AF170" s="37"/>
      <c r="AG170" s="37"/>
      <c r="AH170" s="37"/>
      <c r="AI170" s="37"/>
      <c r="AJ170" s="37"/>
      <c r="AK170" s="37"/>
      <c r="AL170" s="37"/>
      <c r="AM170" s="37"/>
      <c r="AN170" s="37"/>
      <c r="AO170" s="37"/>
      <c r="AP170" s="37"/>
      <c r="AQ170" s="37"/>
      <c r="AR170" s="37"/>
    </row>
    <row r="171" spans="1:44" ht="12.75" customHeight="1" x14ac:dyDescent="0.2">
      <c r="A171" s="38"/>
      <c r="B171" s="40"/>
      <c r="C171" s="40"/>
      <c r="D171" s="40"/>
      <c r="E171" s="40"/>
      <c r="F171" s="40"/>
      <c r="G171" s="40"/>
      <c r="H171" s="40"/>
      <c r="I171" s="40"/>
      <c r="J171" s="40"/>
      <c r="K171" s="40"/>
      <c r="L171" s="40"/>
      <c r="M171" s="40"/>
      <c r="N171" s="40"/>
      <c r="O171" s="40"/>
      <c r="P171" s="40"/>
      <c r="Q171" s="40"/>
      <c r="R171" s="40"/>
      <c r="S171" s="40"/>
      <c r="T171" s="40"/>
      <c r="U171" s="40"/>
      <c r="V171" s="40"/>
      <c r="W171" s="39"/>
      <c r="X171" s="39"/>
      <c r="Y171" s="39"/>
      <c r="Z171" s="39"/>
      <c r="AA171" s="33"/>
      <c r="AB171" s="37"/>
      <c r="AC171" s="37"/>
      <c r="AD171" s="37"/>
      <c r="AE171" s="37"/>
      <c r="AF171" s="37"/>
      <c r="AG171" s="37"/>
      <c r="AH171" s="37"/>
      <c r="AI171" s="37"/>
      <c r="AJ171" s="37"/>
      <c r="AK171" s="37"/>
      <c r="AL171" s="37"/>
      <c r="AM171" s="37"/>
      <c r="AN171" s="37"/>
      <c r="AO171" s="37"/>
      <c r="AP171" s="37"/>
      <c r="AQ171" s="37"/>
      <c r="AR171" s="37"/>
    </row>
    <row r="172" spans="1:44" ht="12.75" customHeight="1" x14ac:dyDescent="0.2">
      <c r="A172" s="38"/>
      <c r="B172" s="40"/>
      <c r="C172" s="40"/>
      <c r="D172" s="40"/>
      <c r="E172" s="40"/>
      <c r="F172" s="40"/>
      <c r="G172" s="40"/>
      <c r="H172" s="40"/>
      <c r="I172" s="40"/>
      <c r="J172" s="40"/>
      <c r="K172" s="40"/>
      <c r="L172" s="40"/>
      <c r="M172" s="40"/>
      <c r="N172" s="40"/>
      <c r="O172" s="40"/>
      <c r="P172" s="40"/>
      <c r="Q172" s="40"/>
      <c r="R172" s="40"/>
      <c r="S172" s="40"/>
      <c r="T172" s="40"/>
      <c r="U172" s="40"/>
      <c r="V172" s="40"/>
      <c r="W172" s="39"/>
      <c r="X172" s="39"/>
      <c r="Y172" s="39"/>
      <c r="Z172" s="39"/>
      <c r="AA172" s="33"/>
      <c r="AB172" s="37"/>
      <c r="AC172" s="37"/>
      <c r="AD172" s="37"/>
      <c r="AE172" s="37"/>
      <c r="AF172" s="37"/>
      <c r="AG172" s="37"/>
      <c r="AH172" s="37"/>
      <c r="AI172" s="37"/>
      <c r="AJ172" s="37"/>
      <c r="AK172" s="37"/>
      <c r="AL172" s="37"/>
      <c r="AM172" s="37"/>
      <c r="AN172" s="37"/>
      <c r="AO172" s="37"/>
      <c r="AP172" s="37"/>
      <c r="AQ172" s="37"/>
      <c r="AR172" s="37"/>
    </row>
    <row r="173" spans="1:44" ht="12.75" customHeight="1" x14ac:dyDescent="0.2">
      <c r="A173" s="38"/>
      <c r="B173" s="40"/>
      <c r="C173" s="40"/>
      <c r="D173" s="40"/>
      <c r="E173" s="40"/>
      <c r="F173" s="40"/>
      <c r="G173" s="40"/>
      <c r="H173" s="40"/>
      <c r="I173" s="40"/>
      <c r="J173" s="40"/>
      <c r="K173" s="40"/>
      <c r="L173" s="40"/>
      <c r="M173" s="40"/>
      <c r="N173" s="40"/>
      <c r="O173" s="40"/>
      <c r="P173" s="40"/>
      <c r="Q173" s="40"/>
      <c r="R173" s="40"/>
      <c r="S173" s="40"/>
      <c r="T173" s="40"/>
      <c r="U173" s="40"/>
      <c r="V173" s="40"/>
      <c r="W173" s="39"/>
      <c r="X173" s="39"/>
      <c r="Y173" s="39"/>
      <c r="Z173" s="39"/>
      <c r="AA173" s="33"/>
      <c r="AB173" s="37"/>
      <c r="AC173" s="37"/>
      <c r="AD173" s="37"/>
      <c r="AE173" s="37"/>
      <c r="AF173" s="37"/>
      <c r="AG173" s="37"/>
      <c r="AH173" s="37"/>
      <c r="AI173" s="37"/>
      <c r="AJ173" s="37"/>
      <c r="AK173" s="37"/>
      <c r="AL173" s="37"/>
      <c r="AM173" s="37"/>
      <c r="AN173" s="37"/>
      <c r="AO173" s="37"/>
      <c r="AP173" s="37"/>
      <c r="AQ173" s="37"/>
      <c r="AR173" s="37"/>
    </row>
    <row r="174" spans="1:44" ht="12.75" customHeight="1" x14ac:dyDescent="0.2">
      <c r="A174" s="38"/>
      <c r="B174" s="40"/>
      <c r="C174" s="40"/>
      <c r="D174" s="40"/>
      <c r="E174" s="40"/>
      <c r="F174" s="40"/>
      <c r="G174" s="40"/>
      <c r="H174" s="40"/>
      <c r="I174" s="40"/>
      <c r="J174" s="40"/>
      <c r="K174" s="40"/>
      <c r="L174" s="40"/>
      <c r="M174" s="40"/>
      <c r="N174" s="40"/>
      <c r="O174" s="40"/>
      <c r="P174" s="40"/>
      <c r="Q174" s="40"/>
      <c r="R174" s="40"/>
      <c r="S174" s="40"/>
      <c r="T174" s="40"/>
      <c r="U174" s="40"/>
      <c r="V174" s="40"/>
      <c r="W174" s="39"/>
      <c r="X174" s="39"/>
      <c r="Y174" s="39"/>
      <c r="Z174" s="39"/>
      <c r="AA174" s="33"/>
      <c r="AB174" s="37"/>
      <c r="AC174" s="37"/>
      <c r="AD174" s="37"/>
      <c r="AE174" s="37"/>
      <c r="AF174" s="37"/>
      <c r="AG174" s="37"/>
      <c r="AH174" s="37"/>
      <c r="AI174" s="37"/>
      <c r="AJ174" s="37"/>
      <c r="AK174" s="37"/>
      <c r="AL174" s="37"/>
      <c r="AM174" s="37"/>
      <c r="AN174" s="37"/>
      <c r="AO174" s="37"/>
      <c r="AP174" s="37"/>
      <c r="AQ174" s="37"/>
      <c r="AR174" s="37"/>
    </row>
    <row r="175" spans="1:44" ht="12.75" customHeight="1" x14ac:dyDescent="0.2">
      <c r="A175" s="38"/>
      <c r="B175" s="40"/>
      <c r="C175" s="40"/>
      <c r="D175" s="40"/>
      <c r="E175" s="40"/>
      <c r="F175" s="40"/>
      <c r="G175" s="40"/>
      <c r="H175" s="40"/>
      <c r="I175" s="40"/>
      <c r="J175" s="40"/>
      <c r="K175" s="40"/>
      <c r="L175" s="40"/>
      <c r="M175" s="40"/>
      <c r="N175" s="40"/>
      <c r="O175" s="40"/>
      <c r="P175" s="40"/>
      <c r="Q175" s="40"/>
      <c r="R175" s="40"/>
      <c r="S175" s="40"/>
      <c r="T175" s="40"/>
      <c r="U175" s="40"/>
      <c r="V175" s="40"/>
      <c r="W175" s="39"/>
      <c r="X175" s="39"/>
      <c r="Y175" s="39"/>
      <c r="Z175" s="39"/>
      <c r="AA175" s="33"/>
      <c r="AB175" s="37"/>
      <c r="AC175" s="37"/>
      <c r="AD175" s="37"/>
      <c r="AE175" s="37"/>
      <c r="AF175" s="37"/>
      <c r="AG175" s="37"/>
      <c r="AH175" s="37"/>
      <c r="AI175" s="37"/>
      <c r="AJ175" s="37"/>
      <c r="AK175" s="37"/>
      <c r="AL175" s="37"/>
      <c r="AM175" s="37"/>
      <c r="AN175" s="37"/>
      <c r="AO175" s="37"/>
      <c r="AP175" s="37"/>
      <c r="AQ175" s="37"/>
      <c r="AR175" s="37"/>
    </row>
    <row r="176" spans="1:44" ht="12.75" customHeight="1" x14ac:dyDescent="0.2">
      <c r="A176" s="38"/>
      <c r="B176" s="40"/>
      <c r="C176" s="40"/>
      <c r="D176" s="40"/>
      <c r="E176" s="40"/>
      <c r="F176" s="40"/>
      <c r="G176" s="40"/>
      <c r="H176" s="40"/>
      <c r="I176" s="40"/>
      <c r="J176" s="40"/>
      <c r="K176" s="40"/>
      <c r="L176" s="40"/>
      <c r="M176" s="40"/>
      <c r="N176" s="40"/>
      <c r="O176" s="40"/>
      <c r="P176" s="40"/>
      <c r="Q176" s="40"/>
      <c r="R176" s="40"/>
      <c r="S176" s="40"/>
      <c r="T176" s="40"/>
      <c r="U176" s="40"/>
      <c r="V176" s="40"/>
      <c r="W176" s="39"/>
      <c r="X176" s="39"/>
      <c r="Y176" s="39"/>
      <c r="Z176" s="39"/>
      <c r="AA176" s="33"/>
      <c r="AB176" s="37"/>
      <c r="AC176" s="37"/>
      <c r="AD176" s="37"/>
      <c r="AE176" s="37"/>
      <c r="AF176" s="37"/>
      <c r="AG176" s="37"/>
      <c r="AH176" s="37"/>
      <c r="AI176" s="37"/>
      <c r="AJ176" s="37"/>
      <c r="AK176" s="37"/>
      <c r="AL176" s="37"/>
      <c r="AM176" s="37"/>
      <c r="AN176" s="37"/>
      <c r="AO176" s="37"/>
      <c r="AP176" s="37"/>
      <c r="AQ176" s="37"/>
      <c r="AR176" s="37"/>
    </row>
    <row r="177" spans="1:44" ht="12.75" customHeight="1" x14ac:dyDescent="0.2">
      <c r="A177" s="38"/>
      <c r="B177" s="40"/>
      <c r="C177" s="40"/>
      <c r="D177" s="40"/>
      <c r="E177" s="40"/>
      <c r="F177" s="40"/>
      <c r="G177" s="40"/>
      <c r="H177" s="40"/>
      <c r="I177" s="40"/>
      <c r="J177" s="40"/>
      <c r="K177" s="40"/>
      <c r="L177" s="40"/>
      <c r="M177" s="40"/>
      <c r="N177" s="40"/>
      <c r="O177" s="40"/>
      <c r="P177" s="40"/>
      <c r="Q177" s="40"/>
      <c r="R177" s="40"/>
      <c r="S177" s="40"/>
      <c r="T177" s="40"/>
      <c r="U177" s="40"/>
      <c r="V177" s="40"/>
      <c r="W177" s="39"/>
      <c r="X177" s="39"/>
      <c r="Y177" s="39"/>
      <c r="Z177" s="39"/>
      <c r="AA177" s="33"/>
      <c r="AB177" s="37"/>
      <c r="AC177" s="37"/>
      <c r="AD177" s="37"/>
      <c r="AE177" s="37"/>
      <c r="AF177" s="37"/>
      <c r="AG177" s="37"/>
      <c r="AH177" s="37"/>
      <c r="AI177" s="37"/>
      <c r="AJ177" s="37"/>
      <c r="AK177" s="37"/>
      <c r="AL177" s="37"/>
      <c r="AM177" s="37"/>
      <c r="AN177" s="37"/>
      <c r="AO177" s="37"/>
      <c r="AP177" s="37"/>
      <c r="AQ177" s="37"/>
      <c r="AR177" s="37"/>
    </row>
    <row r="178" spans="1:44" ht="12.75" customHeight="1" x14ac:dyDescent="0.2">
      <c r="A178" s="38"/>
      <c r="B178" s="40"/>
      <c r="C178" s="40"/>
      <c r="D178" s="40"/>
      <c r="E178" s="40"/>
      <c r="F178" s="40"/>
      <c r="G178" s="40"/>
      <c r="H178" s="40"/>
      <c r="I178" s="40"/>
      <c r="J178" s="40"/>
      <c r="K178" s="40"/>
      <c r="L178" s="40"/>
      <c r="M178" s="40"/>
      <c r="N178" s="40"/>
      <c r="O178" s="40"/>
      <c r="P178" s="40"/>
      <c r="Q178" s="40"/>
      <c r="R178" s="40"/>
      <c r="S178" s="40"/>
      <c r="T178" s="40"/>
      <c r="U178" s="40"/>
      <c r="V178" s="40"/>
      <c r="W178" s="39"/>
      <c r="X178" s="39"/>
      <c r="Y178" s="39"/>
      <c r="Z178" s="39"/>
      <c r="AA178" s="33"/>
      <c r="AB178" s="37"/>
      <c r="AC178" s="37"/>
      <c r="AD178" s="37"/>
      <c r="AE178" s="37"/>
      <c r="AF178" s="37"/>
      <c r="AG178" s="37"/>
      <c r="AH178" s="37"/>
      <c r="AI178" s="37"/>
      <c r="AJ178" s="37"/>
      <c r="AK178" s="37"/>
      <c r="AL178" s="37"/>
      <c r="AM178" s="37"/>
      <c r="AN178" s="37"/>
      <c r="AO178" s="37"/>
      <c r="AP178" s="37"/>
      <c r="AQ178" s="37"/>
      <c r="AR178" s="37"/>
    </row>
    <row r="179" spans="1:44" ht="12.75" customHeight="1" x14ac:dyDescent="0.2">
      <c r="A179" s="38"/>
      <c r="B179" s="40"/>
      <c r="C179" s="40"/>
      <c r="D179" s="40"/>
      <c r="E179" s="40"/>
      <c r="F179" s="40"/>
      <c r="G179" s="40"/>
      <c r="H179" s="40"/>
      <c r="I179" s="40"/>
      <c r="J179" s="40"/>
      <c r="K179" s="40"/>
      <c r="L179" s="40"/>
      <c r="M179" s="40"/>
      <c r="N179" s="40"/>
      <c r="O179" s="40"/>
      <c r="P179" s="40"/>
      <c r="Q179" s="40"/>
      <c r="R179" s="40"/>
      <c r="S179" s="40"/>
      <c r="T179" s="40"/>
      <c r="U179" s="40"/>
      <c r="V179" s="40"/>
      <c r="W179" s="39"/>
      <c r="X179" s="39"/>
      <c r="Y179" s="39"/>
      <c r="Z179" s="39"/>
      <c r="AA179" s="33"/>
      <c r="AB179" s="37"/>
      <c r="AC179" s="37"/>
      <c r="AD179" s="37"/>
      <c r="AE179" s="37"/>
      <c r="AF179" s="37"/>
      <c r="AG179" s="37"/>
      <c r="AH179" s="37"/>
      <c r="AI179" s="37"/>
      <c r="AJ179" s="37"/>
      <c r="AK179" s="37"/>
      <c r="AL179" s="37"/>
      <c r="AM179" s="37"/>
      <c r="AN179" s="37"/>
      <c r="AO179" s="37"/>
      <c r="AP179" s="37"/>
      <c r="AQ179" s="37"/>
      <c r="AR179" s="37"/>
    </row>
    <row r="180" spans="1:44" ht="12.75" customHeight="1" x14ac:dyDescent="0.2">
      <c r="A180" s="38"/>
      <c r="B180" s="40"/>
      <c r="C180" s="40"/>
      <c r="D180" s="40"/>
      <c r="E180" s="40"/>
      <c r="F180" s="40"/>
      <c r="G180" s="40"/>
      <c r="H180" s="40"/>
      <c r="I180" s="40"/>
      <c r="J180" s="40"/>
      <c r="K180" s="40"/>
      <c r="L180" s="40"/>
      <c r="M180" s="40"/>
      <c r="N180" s="40"/>
      <c r="O180" s="40"/>
      <c r="P180" s="40"/>
      <c r="Q180" s="40"/>
      <c r="R180" s="40"/>
      <c r="S180" s="40"/>
      <c r="T180" s="40"/>
      <c r="U180" s="40"/>
      <c r="V180" s="40"/>
      <c r="W180" s="39"/>
      <c r="X180" s="39"/>
      <c r="Y180" s="39"/>
      <c r="Z180" s="39"/>
      <c r="AA180" s="33"/>
      <c r="AB180" s="37"/>
      <c r="AC180" s="37"/>
      <c r="AD180" s="37"/>
      <c r="AE180" s="37"/>
      <c r="AF180" s="37"/>
      <c r="AG180" s="37"/>
      <c r="AH180" s="37"/>
      <c r="AI180" s="37"/>
      <c r="AJ180" s="37"/>
      <c r="AK180" s="37"/>
      <c r="AL180" s="37"/>
      <c r="AM180" s="37"/>
      <c r="AN180" s="37"/>
      <c r="AO180" s="37"/>
      <c r="AP180" s="37"/>
      <c r="AQ180" s="37"/>
      <c r="AR180" s="37"/>
    </row>
    <row r="181" spans="1:44" ht="12.75" customHeight="1" x14ac:dyDescent="0.2">
      <c r="A181" s="38"/>
      <c r="B181" s="40"/>
      <c r="C181" s="40"/>
      <c r="D181" s="40"/>
      <c r="E181" s="40"/>
      <c r="F181" s="40"/>
      <c r="G181" s="40"/>
      <c r="H181" s="40"/>
      <c r="I181" s="40"/>
      <c r="J181" s="40"/>
      <c r="K181" s="40"/>
      <c r="L181" s="40"/>
      <c r="M181" s="40"/>
      <c r="N181" s="40"/>
      <c r="O181" s="40"/>
      <c r="P181" s="40"/>
      <c r="Q181" s="40"/>
      <c r="R181" s="40"/>
      <c r="S181" s="40"/>
      <c r="T181" s="40"/>
      <c r="U181" s="40"/>
      <c r="V181" s="40"/>
      <c r="W181" s="39"/>
      <c r="X181" s="39"/>
      <c r="Y181" s="39"/>
      <c r="Z181" s="39"/>
      <c r="AA181" s="33"/>
      <c r="AB181" s="37"/>
      <c r="AC181" s="37"/>
      <c r="AD181" s="37"/>
      <c r="AE181" s="37"/>
      <c r="AF181" s="37"/>
      <c r="AG181" s="37"/>
      <c r="AH181" s="37"/>
      <c r="AI181" s="37"/>
      <c r="AJ181" s="37"/>
      <c r="AK181" s="37"/>
      <c r="AL181" s="37"/>
      <c r="AM181" s="37"/>
      <c r="AN181" s="37"/>
      <c r="AO181" s="37"/>
      <c r="AP181" s="37"/>
      <c r="AQ181" s="37"/>
      <c r="AR181" s="37"/>
    </row>
    <row r="182" spans="1:44" ht="12.75" customHeight="1" x14ac:dyDescent="0.2">
      <c r="A182" s="38"/>
      <c r="B182" s="40"/>
      <c r="C182" s="40"/>
      <c r="D182" s="40"/>
      <c r="E182" s="40"/>
      <c r="F182" s="40"/>
      <c r="G182" s="40"/>
      <c r="H182" s="40"/>
      <c r="I182" s="40"/>
      <c r="J182" s="40"/>
      <c r="K182" s="40"/>
      <c r="L182" s="40"/>
      <c r="M182" s="40"/>
      <c r="N182" s="40"/>
      <c r="O182" s="40"/>
      <c r="P182" s="40"/>
      <c r="Q182" s="40"/>
      <c r="R182" s="40"/>
      <c r="S182" s="40"/>
      <c r="T182" s="40"/>
      <c r="U182" s="40"/>
      <c r="V182" s="40"/>
      <c r="W182" s="39"/>
      <c r="X182" s="39"/>
      <c r="Y182" s="39"/>
      <c r="Z182" s="39"/>
      <c r="AA182" s="33"/>
      <c r="AB182" s="37"/>
      <c r="AC182" s="37"/>
      <c r="AD182" s="37"/>
      <c r="AE182" s="37"/>
      <c r="AF182" s="37"/>
      <c r="AG182" s="37"/>
      <c r="AH182" s="37"/>
      <c r="AI182" s="37"/>
      <c r="AJ182" s="37"/>
      <c r="AK182" s="37"/>
      <c r="AL182" s="37"/>
      <c r="AM182" s="37"/>
      <c r="AN182" s="37"/>
      <c r="AO182" s="37"/>
      <c r="AP182" s="37"/>
      <c r="AQ182" s="37"/>
      <c r="AR182" s="37"/>
    </row>
    <row r="183" spans="1:44" ht="12.75" customHeight="1" x14ac:dyDescent="0.2">
      <c r="A183" s="38"/>
      <c r="B183" s="40"/>
      <c r="C183" s="40"/>
      <c r="D183" s="40"/>
      <c r="E183" s="40"/>
      <c r="F183" s="40"/>
      <c r="G183" s="40"/>
      <c r="H183" s="40"/>
      <c r="I183" s="40"/>
      <c r="J183" s="40"/>
      <c r="K183" s="40"/>
      <c r="L183" s="40"/>
      <c r="M183" s="40"/>
      <c r="N183" s="40"/>
      <c r="O183" s="40"/>
      <c r="P183" s="40"/>
      <c r="Q183" s="40"/>
      <c r="R183" s="40"/>
      <c r="S183" s="40"/>
      <c r="T183" s="40"/>
      <c r="U183" s="40"/>
      <c r="V183" s="40"/>
      <c r="W183" s="39"/>
      <c r="X183" s="39"/>
      <c r="Y183" s="39"/>
      <c r="Z183" s="39"/>
      <c r="AA183" s="33"/>
      <c r="AB183" s="37"/>
      <c r="AC183" s="37"/>
      <c r="AD183" s="37"/>
      <c r="AE183" s="37"/>
      <c r="AF183" s="37"/>
      <c r="AG183" s="37"/>
      <c r="AH183" s="37"/>
      <c r="AI183" s="37"/>
      <c r="AJ183" s="37"/>
      <c r="AK183" s="37"/>
      <c r="AL183" s="37"/>
      <c r="AM183" s="37"/>
      <c r="AN183" s="37"/>
      <c r="AO183" s="37"/>
      <c r="AP183" s="37"/>
      <c r="AQ183" s="37"/>
      <c r="AR183" s="37"/>
    </row>
    <row r="184" spans="1:44" ht="12.75" customHeight="1" x14ac:dyDescent="0.2">
      <c r="A184" s="38"/>
      <c r="B184" s="40"/>
      <c r="C184" s="40"/>
      <c r="D184" s="40"/>
      <c r="E184" s="40"/>
      <c r="F184" s="40"/>
      <c r="G184" s="40"/>
      <c r="H184" s="40"/>
      <c r="I184" s="40"/>
      <c r="J184" s="40"/>
      <c r="K184" s="40"/>
      <c r="L184" s="40"/>
      <c r="M184" s="40"/>
      <c r="N184" s="40"/>
      <c r="O184" s="40"/>
      <c r="P184" s="40"/>
      <c r="Q184" s="40"/>
      <c r="R184" s="40"/>
      <c r="S184" s="40"/>
      <c r="T184" s="40"/>
      <c r="U184" s="40"/>
      <c r="V184" s="40"/>
      <c r="W184" s="39"/>
      <c r="X184" s="39"/>
      <c r="Y184" s="39"/>
      <c r="Z184" s="39"/>
      <c r="AA184" s="33"/>
      <c r="AB184" s="37"/>
      <c r="AC184" s="37"/>
      <c r="AD184" s="37"/>
      <c r="AE184" s="37"/>
      <c r="AF184" s="37"/>
      <c r="AG184" s="37"/>
      <c r="AH184" s="37"/>
      <c r="AI184" s="37"/>
      <c r="AJ184" s="37"/>
      <c r="AK184" s="37"/>
      <c r="AL184" s="37"/>
      <c r="AM184" s="37"/>
      <c r="AN184" s="37"/>
      <c r="AO184" s="37"/>
      <c r="AP184" s="37"/>
      <c r="AQ184" s="37"/>
      <c r="AR184" s="37"/>
    </row>
    <row r="185" spans="1:44" ht="12.75" customHeight="1" x14ac:dyDescent="0.2">
      <c r="A185" s="38"/>
      <c r="B185" s="40"/>
      <c r="C185" s="40"/>
      <c r="D185" s="40"/>
      <c r="E185" s="40"/>
      <c r="F185" s="40"/>
      <c r="G185" s="40"/>
      <c r="H185" s="40"/>
      <c r="I185" s="40"/>
      <c r="J185" s="40"/>
      <c r="K185" s="40"/>
      <c r="L185" s="40"/>
      <c r="M185" s="40"/>
      <c r="N185" s="40"/>
      <c r="O185" s="40"/>
      <c r="P185" s="40"/>
      <c r="Q185" s="40"/>
      <c r="R185" s="40"/>
      <c r="S185" s="40"/>
      <c r="T185" s="40"/>
      <c r="U185" s="40"/>
      <c r="V185" s="40"/>
      <c r="W185" s="39"/>
      <c r="X185" s="39"/>
      <c r="Y185" s="39"/>
      <c r="Z185" s="39"/>
      <c r="AA185" s="33"/>
      <c r="AB185" s="37"/>
      <c r="AC185" s="37"/>
      <c r="AD185" s="37"/>
      <c r="AE185" s="37"/>
      <c r="AF185" s="37"/>
      <c r="AG185" s="37"/>
      <c r="AH185" s="37"/>
      <c r="AI185" s="37"/>
      <c r="AJ185" s="37"/>
      <c r="AK185" s="37"/>
      <c r="AL185" s="37"/>
      <c r="AM185" s="37"/>
      <c r="AN185" s="37"/>
      <c r="AO185" s="37"/>
      <c r="AP185" s="37"/>
      <c r="AQ185" s="37"/>
      <c r="AR185" s="37"/>
    </row>
    <row r="186" spans="1:44" ht="12.75" customHeight="1" x14ac:dyDescent="0.2">
      <c r="A186" s="38"/>
      <c r="B186" s="40"/>
      <c r="C186" s="40"/>
      <c r="D186" s="40"/>
      <c r="E186" s="40"/>
      <c r="F186" s="40"/>
      <c r="G186" s="40"/>
      <c r="H186" s="40"/>
      <c r="I186" s="40"/>
      <c r="J186" s="40"/>
      <c r="K186" s="40"/>
      <c r="L186" s="40"/>
      <c r="M186" s="40"/>
      <c r="N186" s="40"/>
      <c r="O186" s="40"/>
      <c r="P186" s="40"/>
      <c r="Q186" s="40"/>
      <c r="R186" s="40"/>
      <c r="S186" s="40"/>
      <c r="T186" s="40"/>
      <c r="U186" s="40"/>
      <c r="V186" s="40"/>
      <c r="W186" s="39"/>
      <c r="X186" s="39"/>
      <c r="Y186" s="39"/>
      <c r="Z186" s="39"/>
      <c r="AA186" s="33"/>
      <c r="AB186" s="37"/>
      <c r="AC186" s="37"/>
      <c r="AD186" s="37"/>
      <c r="AE186" s="37"/>
      <c r="AF186" s="37"/>
      <c r="AG186" s="37"/>
      <c r="AH186" s="37"/>
      <c r="AI186" s="37"/>
      <c r="AJ186" s="37"/>
      <c r="AK186" s="37"/>
      <c r="AL186" s="37"/>
      <c r="AM186" s="37"/>
      <c r="AN186" s="37"/>
      <c r="AO186" s="37"/>
      <c r="AP186" s="37"/>
      <c r="AQ186" s="37"/>
      <c r="AR186" s="37"/>
    </row>
    <row r="187" spans="1:44" ht="12.75" customHeight="1" x14ac:dyDescent="0.2">
      <c r="A187" s="38"/>
      <c r="B187" s="40"/>
      <c r="C187" s="40"/>
      <c r="D187" s="40"/>
      <c r="E187" s="40"/>
      <c r="F187" s="40"/>
      <c r="G187" s="40"/>
      <c r="H187" s="40"/>
      <c r="I187" s="40"/>
      <c r="J187" s="40"/>
      <c r="K187" s="40"/>
      <c r="L187" s="40"/>
      <c r="M187" s="40"/>
      <c r="N187" s="40"/>
      <c r="O187" s="40"/>
      <c r="P187" s="40"/>
      <c r="Q187" s="40"/>
      <c r="R187" s="40"/>
      <c r="S187" s="40"/>
      <c r="T187" s="40"/>
      <c r="U187" s="40"/>
      <c r="V187" s="40"/>
      <c r="W187" s="39"/>
      <c r="X187" s="39"/>
      <c r="Y187" s="39"/>
      <c r="Z187" s="39"/>
      <c r="AA187" s="33"/>
      <c r="AB187" s="37"/>
      <c r="AC187" s="37"/>
      <c r="AD187" s="37"/>
      <c r="AE187" s="37"/>
      <c r="AF187" s="37"/>
      <c r="AG187" s="37"/>
      <c r="AH187" s="37"/>
      <c r="AI187" s="37"/>
      <c r="AJ187" s="37"/>
      <c r="AK187" s="37"/>
      <c r="AL187" s="37"/>
      <c r="AM187" s="37"/>
      <c r="AN187" s="37"/>
      <c r="AO187" s="37"/>
      <c r="AP187" s="37"/>
      <c r="AQ187" s="37"/>
      <c r="AR187" s="37"/>
    </row>
    <row r="188" spans="1:44" ht="12.75" customHeight="1" x14ac:dyDescent="0.2">
      <c r="A188" s="38"/>
      <c r="B188" s="40"/>
      <c r="C188" s="40"/>
      <c r="D188" s="40"/>
      <c r="E188" s="40"/>
      <c r="F188" s="40"/>
      <c r="G188" s="40"/>
      <c r="H188" s="40"/>
      <c r="I188" s="40"/>
      <c r="J188" s="40"/>
      <c r="K188" s="40"/>
      <c r="L188" s="40"/>
      <c r="M188" s="40"/>
      <c r="N188" s="40"/>
      <c r="O188" s="40"/>
      <c r="P188" s="40"/>
      <c r="Q188" s="40"/>
      <c r="R188" s="40"/>
      <c r="S188" s="40"/>
      <c r="T188" s="40"/>
      <c r="U188" s="40"/>
      <c r="V188" s="40"/>
      <c r="W188" s="39"/>
      <c r="X188" s="39"/>
      <c r="Y188" s="39"/>
      <c r="Z188" s="39"/>
      <c r="AA188" s="33"/>
      <c r="AB188" s="37"/>
      <c r="AC188" s="37"/>
      <c r="AD188" s="37"/>
      <c r="AE188" s="37"/>
      <c r="AF188" s="37"/>
      <c r="AG188" s="37"/>
      <c r="AH188" s="37"/>
      <c r="AI188" s="37"/>
      <c r="AJ188" s="37"/>
      <c r="AK188" s="37"/>
      <c r="AL188" s="37"/>
      <c r="AM188" s="37"/>
      <c r="AN188" s="37"/>
      <c r="AO188" s="37"/>
      <c r="AP188" s="37"/>
      <c r="AQ188" s="37"/>
      <c r="AR188" s="37"/>
    </row>
    <row r="189" spans="1:44" ht="12.75" customHeight="1" x14ac:dyDescent="0.2">
      <c r="A189" s="38"/>
      <c r="B189" s="40"/>
      <c r="C189" s="40"/>
      <c r="D189" s="40"/>
      <c r="E189" s="40"/>
      <c r="F189" s="40"/>
      <c r="G189" s="40"/>
      <c r="H189" s="40"/>
      <c r="I189" s="40"/>
      <c r="J189" s="40"/>
      <c r="K189" s="40"/>
      <c r="L189" s="40"/>
      <c r="M189" s="40"/>
      <c r="N189" s="40"/>
      <c r="O189" s="40"/>
      <c r="P189" s="40"/>
      <c r="Q189" s="40"/>
      <c r="R189" s="40"/>
      <c r="S189" s="40"/>
      <c r="T189" s="40"/>
      <c r="U189" s="40"/>
      <c r="V189" s="40"/>
      <c r="W189" s="39"/>
      <c r="X189" s="39"/>
      <c r="Y189" s="39"/>
      <c r="Z189" s="39"/>
      <c r="AA189" s="33"/>
      <c r="AB189" s="37"/>
      <c r="AC189" s="37"/>
      <c r="AD189" s="37"/>
      <c r="AE189" s="37"/>
      <c r="AF189" s="37"/>
      <c r="AG189" s="37"/>
      <c r="AH189" s="37"/>
      <c r="AI189" s="37"/>
      <c r="AJ189" s="37"/>
      <c r="AK189" s="37"/>
      <c r="AL189" s="37"/>
      <c r="AM189" s="37"/>
      <c r="AN189" s="37"/>
      <c r="AO189" s="37"/>
      <c r="AP189" s="37"/>
      <c r="AQ189" s="37"/>
      <c r="AR189" s="37"/>
    </row>
    <row r="190" spans="1:44" ht="12.75" customHeight="1" x14ac:dyDescent="0.2">
      <c r="A190" s="38"/>
      <c r="B190" s="40"/>
      <c r="C190" s="40"/>
      <c r="D190" s="40"/>
      <c r="E190" s="40"/>
      <c r="F190" s="40"/>
      <c r="G190" s="40"/>
      <c r="H190" s="40"/>
      <c r="I190" s="40"/>
      <c r="J190" s="40"/>
      <c r="K190" s="40"/>
      <c r="L190" s="40"/>
      <c r="M190" s="40"/>
      <c r="N190" s="40"/>
      <c r="O190" s="40"/>
      <c r="P190" s="40"/>
      <c r="Q190" s="40"/>
      <c r="R190" s="40"/>
      <c r="S190" s="40"/>
      <c r="T190" s="40"/>
      <c r="U190" s="40"/>
      <c r="V190" s="40"/>
      <c r="W190" s="39"/>
      <c r="X190" s="39"/>
      <c r="Y190" s="39"/>
      <c r="Z190" s="39"/>
      <c r="AA190" s="33"/>
      <c r="AB190" s="37"/>
      <c r="AC190" s="37"/>
      <c r="AD190" s="37"/>
      <c r="AE190" s="37"/>
      <c r="AF190" s="37"/>
      <c r="AG190" s="37"/>
      <c r="AH190" s="37"/>
      <c r="AI190" s="37"/>
      <c r="AJ190" s="37"/>
      <c r="AK190" s="37"/>
      <c r="AL190" s="37"/>
      <c r="AM190" s="37"/>
      <c r="AN190" s="37"/>
      <c r="AO190" s="37"/>
      <c r="AP190" s="37"/>
      <c r="AQ190" s="37"/>
      <c r="AR190" s="37"/>
    </row>
    <row r="191" spans="1:44" ht="12.75" customHeight="1" x14ac:dyDescent="0.2">
      <c r="A191" s="38"/>
      <c r="B191" s="40"/>
      <c r="C191" s="40"/>
      <c r="D191" s="40"/>
      <c r="E191" s="40"/>
      <c r="F191" s="40"/>
      <c r="G191" s="40"/>
      <c r="H191" s="40"/>
      <c r="I191" s="40"/>
      <c r="J191" s="40"/>
      <c r="K191" s="40"/>
      <c r="L191" s="40"/>
      <c r="M191" s="40"/>
      <c r="N191" s="40"/>
      <c r="O191" s="40"/>
      <c r="P191" s="40"/>
      <c r="Q191" s="40"/>
      <c r="R191" s="40"/>
      <c r="S191" s="40"/>
      <c r="T191" s="40"/>
      <c r="U191" s="40"/>
      <c r="V191" s="40"/>
      <c r="W191" s="39"/>
      <c r="X191" s="39"/>
      <c r="Y191" s="39"/>
      <c r="Z191" s="39"/>
      <c r="AA191" s="33"/>
      <c r="AB191" s="37"/>
      <c r="AC191" s="37"/>
      <c r="AD191" s="37"/>
      <c r="AE191" s="37"/>
      <c r="AF191" s="37"/>
      <c r="AG191" s="37"/>
      <c r="AH191" s="37"/>
      <c r="AI191" s="37"/>
      <c r="AJ191" s="37"/>
      <c r="AK191" s="37"/>
      <c r="AL191" s="37"/>
      <c r="AM191" s="37"/>
      <c r="AN191" s="37"/>
      <c r="AO191" s="37"/>
      <c r="AP191" s="37"/>
      <c r="AQ191" s="37"/>
      <c r="AR191" s="37"/>
    </row>
    <row r="192" spans="1:44" ht="12.75" customHeight="1" x14ac:dyDescent="0.2">
      <c r="A192" s="38"/>
      <c r="B192" s="40"/>
      <c r="C192" s="40"/>
      <c r="D192" s="40"/>
      <c r="E192" s="40"/>
      <c r="F192" s="40"/>
      <c r="G192" s="40"/>
      <c r="H192" s="40"/>
      <c r="I192" s="40"/>
      <c r="J192" s="40"/>
      <c r="K192" s="40"/>
      <c r="L192" s="40"/>
      <c r="M192" s="40"/>
      <c r="N192" s="40"/>
      <c r="O192" s="40"/>
      <c r="P192" s="40"/>
      <c r="Q192" s="40"/>
      <c r="R192" s="40"/>
      <c r="S192" s="40"/>
      <c r="T192" s="40"/>
      <c r="U192" s="40"/>
      <c r="V192" s="40"/>
      <c r="W192" s="39"/>
      <c r="X192" s="39"/>
      <c r="Y192" s="39"/>
      <c r="Z192" s="39"/>
      <c r="AA192" s="33"/>
      <c r="AB192" s="37"/>
      <c r="AC192" s="37"/>
      <c r="AD192" s="37"/>
      <c r="AE192" s="37"/>
      <c r="AF192" s="37"/>
      <c r="AG192" s="37"/>
      <c r="AH192" s="37"/>
      <c r="AI192" s="37"/>
      <c r="AJ192" s="37"/>
      <c r="AK192" s="37"/>
      <c r="AL192" s="37"/>
      <c r="AM192" s="37"/>
      <c r="AN192" s="37"/>
      <c r="AO192" s="37"/>
      <c r="AP192" s="37"/>
      <c r="AQ192" s="37"/>
      <c r="AR192" s="37"/>
    </row>
    <row r="193" spans="1:44" ht="12.75" customHeight="1" x14ac:dyDescent="0.2">
      <c r="A193" s="38"/>
      <c r="B193" s="40"/>
      <c r="C193" s="40"/>
      <c r="D193" s="40"/>
      <c r="E193" s="40"/>
      <c r="F193" s="40"/>
      <c r="G193" s="40"/>
      <c r="H193" s="40"/>
      <c r="I193" s="40"/>
      <c r="J193" s="40"/>
      <c r="K193" s="40"/>
      <c r="L193" s="40"/>
      <c r="M193" s="40"/>
      <c r="N193" s="40"/>
      <c r="O193" s="40"/>
      <c r="P193" s="40"/>
      <c r="Q193" s="40"/>
      <c r="R193" s="40"/>
      <c r="S193" s="40"/>
      <c r="T193" s="40"/>
      <c r="U193" s="40"/>
      <c r="V193" s="40"/>
      <c r="W193" s="39"/>
      <c r="X193" s="39"/>
      <c r="Y193" s="39"/>
      <c r="Z193" s="39"/>
      <c r="AA193" s="33"/>
      <c r="AB193" s="37"/>
      <c r="AC193" s="37"/>
      <c r="AD193" s="37"/>
      <c r="AE193" s="37"/>
      <c r="AF193" s="37"/>
      <c r="AG193" s="37"/>
      <c r="AH193" s="37"/>
      <c r="AI193" s="37"/>
      <c r="AJ193" s="37"/>
      <c r="AK193" s="37"/>
      <c r="AL193" s="37"/>
      <c r="AM193" s="37"/>
      <c r="AN193" s="37"/>
      <c r="AO193" s="37"/>
      <c r="AP193" s="37"/>
      <c r="AQ193" s="37"/>
      <c r="AR193" s="37"/>
    </row>
    <row r="194" spans="1:44" ht="12.75" customHeight="1" x14ac:dyDescent="0.2">
      <c r="A194" s="38"/>
      <c r="B194" s="40"/>
      <c r="C194" s="40"/>
      <c r="D194" s="40"/>
      <c r="E194" s="40"/>
      <c r="F194" s="40"/>
      <c r="G194" s="40"/>
      <c r="H194" s="40"/>
      <c r="I194" s="40"/>
      <c r="J194" s="40"/>
      <c r="K194" s="40"/>
      <c r="L194" s="40"/>
      <c r="M194" s="40"/>
      <c r="N194" s="40"/>
      <c r="O194" s="40"/>
      <c r="P194" s="40"/>
      <c r="Q194" s="40"/>
      <c r="R194" s="40"/>
      <c r="S194" s="40"/>
      <c r="T194" s="40"/>
      <c r="U194" s="40"/>
      <c r="V194" s="40"/>
      <c r="W194" s="39"/>
      <c r="X194" s="39"/>
      <c r="Y194" s="39"/>
      <c r="Z194" s="39"/>
      <c r="AA194" s="33"/>
      <c r="AB194" s="37"/>
      <c r="AC194" s="37"/>
      <c r="AD194" s="37"/>
      <c r="AE194" s="37"/>
      <c r="AF194" s="37"/>
      <c r="AG194" s="37"/>
      <c r="AH194" s="37"/>
      <c r="AI194" s="37"/>
      <c r="AJ194" s="37"/>
      <c r="AK194" s="37"/>
      <c r="AL194" s="37"/>
      <c r="AM194" s="37"/>
      <c r="AN194" s="37"/>
      <c r="AO194" s="37"/>
      <c r="AP194" s="37"/>
      <c r="AQ194" s="37"/>
      <c r="AR194" s="37"/>
    </row>
    <row r="195" spans="1:44" ht="12.75" customHeight="1" x14ac:dyDescent="0.2">
      <c r="A195" s="38"/>
      <c r="B195" s="40"/>
      <c r="C195" s="40"/>
      <c r="D195" s="40"/>
      <c r="E195" s="40"/>
      <c r="F195" s="40"/>
      <c r="G195" s="40"/>
      <c r="H195" s="40"/>
      <c r="I195" s="40"/>
      <c r="J195" s="40"/>
      <c r="K195" s="40"/>
      <c r="L195" s="40"/>
      <c r="M195" s="40"/>
      <c r="N195" s="40"/>
      <c r="O195" s="40"/>
      <c r="P195" s="40"/>
      <c r="Q195" s="40"/>
      <c r="R195" s="40"/>
      <c r="S195" s="40"/>
      <c r="T195" s="40"/>
      <c r="U195" s="40"/>
      <c r="V195" s="40"/>
      <c r="W195" s="39"/>
      <c r="X195" s="39"/>
      <c r="Y195" s="39"/>
      <c r="Z195" s="39"/>
      <c r="AA195" s="33"/>
      <c r="AB195" s="37"/>
      <c r="AC195" s="37"/>
      <c r="AD195" s="37"/>
      <c r="AE195" s="37"/>
      <c r="AF195" s="37"/>
      <c r="AG195" s="37"/>
      <c r="AH195" s="37"/>
      <c r="AI195" s="37"/>
      <c r="AJ195" s="37"/>
      <c r="AK195" s="37"/>
      <c r="AL195" s="37"/>
      <c r="AM195" s="37"/>
      <c r="AN195" s="37"/>
      <c r="AO195" s="37"/>
      <c r="AP195" s="37"/>
      <c r="AQ195" s="37"/>
      <c r="AR195" s="37"/>
    </row>
    <row r="196" spans="1:44" ht="12.75" customHeight="1" x14ac:dyDescent="0.2">
      <c r="A196" s="38"/>
      <c r="B196" s="40"/>
      <c r="C196" s="40"/>
      <c r="D196" s="40"/>
      <c r="E196" s="40"/>
      <c r="F196" s="40"/>
      <c r="G196" s="40"/>
      <c r="H196" s="40"/>
      <c r="I196" s="40"/>
      <c r="J196" s="40"/>
      <c r="K196" s="40"/>
      <c r="L196" s="40"/>
      <c r="M196" s="40"/>
      <c r="N196" s="40"/>
      <c r="O196" s="40"/>
      <c r="P196" s="40"/>
      <c r="Q196" s="40"/>
      <c r="R196" s="40"/>
      <c r="S196" s="40"/>
      <c r="T196" s="40"/>
      <c r="U196" s="40"/>
      <c r="V196" s="40"/>
      <c r="W196" s="39"/>
      <c r="X196" s="39"/>
      <c r="Y196" s="39"/>
      <c r="Z196" s="39"/>
      <c r="AA196" s="40"/>
      <c r="AB196" s="37"/>
      <c r="AC196" s="37"/>
      <c r="AD196" s="37"/>
      <c r="AE196" s="37"/>
      <c r="AF196" s="37"/>
      <c r="AG196" s="37"/>
      <c r="AH196" s="37"/>
      <c r="AI196" s="37"/>
      <c r="AJ196" s="37"/>
      <c r="AK196" s="37"/>
      <c r="AL196" s="37"/>
      <c r="AM196" s="37"/>
      <c r="AN196" s="37"/>
      <c r="AO196" s="37"/>
      <c r="AP196" s="37"/>
      <c r="AQ196" s="37"/>
      <c r="AR196" s="37"/>
    </row>
    <row r="197" spans="1:44" ht="12.75" customHeight="1" x14ac:dyDescent="0.2">
      <c r="A197" s="38"/>
      <c r="B197" s="40"/>
      <c r="C197" s="40"/>
      <c r="D197" s="40"/>
      <c r="E197" s="40"/>
      <c r="F197" s="40"/>
      <c r="G197" s="40"/>
      <c r="H197" s="40"/>
      <c r="I197" s="40"/>
      <c r="J197" s="40"/>
      <c r="K197" s="40"/>
      <c r="L197" s="40"/>
      <c r="M197" s="40"/>
      <c r="N197" s="40"/>
      <c r="O197" s="40"/>
      <c r="P197" s="40"/>
      <c r="Q197" s="40"/>
      <c r="R197" s="40"/>
      <c r="S197" s="40"/>
      <c r="T197" s="40"/>
      <c r="U197" s="40"/>
      <c r="V197" s="40"/>
      <c r="W197" s="39"/>
      <c r="X197" s="39"/>
      <c r="Y197" s="39"/>
      <c r="Z197" s="39"/>
      <c r="AA197" s="40"/>
      <c r="AB197" s="37"/>
      <c r="AC197" s="37"/>
      <c r="AD197" s="37"/>
      <c r="AE197" s="37"/>
      <c r="AF197" s="37"/>
      <c r="AG197" s="37"/>
      <c r="AH197" s="37"/>
      <c r="AI197" s="37"/>
      <c r="AJ197" s="37"/>
      <c r="AK197" s="37"/>
      <c r="AL197" s="37"/>
      <c r="AM197" s="37"/>
      <c r="AN197" s="37"/>
      <c r="AO197" s="37"/>
      <c r="AP197" s="37"/>
      <c r="AQ197" s="37"/>
      <c r="AR197" s="37"/>
    </row>
    <row r="198" spans="1:44" ht="12.75" customHeight="1" x14ac:dyDescent="0.2">
      <c r="A198" s="38"/>
      <c r="B198" s="40"/>
      <c r="C198" s="40"/>
      <c r="D198" s="40"/>
      <c r="E198" s="40"/>
      <c r="F198" s="40"/>
      <c r="G198" s="40"/>
      <c r="H198" s="40"/>
      <c r="I198" s="40"/>
      <c r="J198" s="40"/>
      <c r="K198" s="40"/>
      <c r="L198" s="40"/>
      <c r="M198" s="40"/>
      <c r="N198" s="40"/>
      <c r="O198" s="40"/>
      <c r="P198" s="40"/>
      <c r="Q198" s="40"/>
      <c r="R198" s="40"/>
      <c r="S198" s="40"/>
      <c r="T198" s="40"/>
      <c r="U198" s="40"/>
      <c r="V198" s="40"/>
      <c r="W198" s="39"/>
      <c r="X198" s="39"/>
      <c r="Y198" s="39"/>
      <c r="Z198" s="39"/>
      <c r="AA198" s="40"/>
      <c r="AB198" s="37"/>
      <c r="AC198" s="37"/>
      <c r="AD198" s="37"/>
      <c r="AE198" s="37"/>
      <c r="AF198" s="37"/>
      <c r="AG198" s="37"/>
      <c r="AH198" s="37"/>
      <c r="AI198" s="37"/>
      <c r="AJ198" s="37"/>
      <c r="AK198" s="37"/>
      <c r="AL198" s="37"/>
      <c r="AM198" s="37"/>
      <c r="AN198" s="37"/>
      <c r="AO198" s="37"/>
      <c r="AP198" s="37"/>
      <c r="AQ198" s="37"/>
      <c r="AR198" s="37"/>
    </row>
    <row r="199" spans="1:44" ht="12.75" customHeight="1" x14ac:dyDescent="0.2">
      <c r="A199" s="38"/>
      <c r="B199" s="40"/>
      <c r="C199" s="40"/>
      <c r="D199" s="40"/>
      <c r="E199" s="40"/>
      <c r="F199" s="40"/>
      <c r="G199" s="40"/>
      <c r="H199" s="40"/>
      <c r="I199" s="40"/>
      <c r="J199" s="40"/>
      <c r="K199" s="40"/>
      <c r="L199" s="40"/>
      <c r="M199" s="40"/>
      <c r="N199" s="40"/>
      <c r="O199" s="40"/>
      <c r="P199" s="40"/>
      <c r="Q199" s="40"/>
      <c r="R199" s="40"/>
      <c r="S199" s="40"/>
      <c r="T199" s="40"/>
      <c r="U199" s="40"/>
      <c r="V199" s="40"/>
      <c r="W199" s="39"/>
      <c r="X199" s="39"/>
      <c r="Y199" s="39"/>
      <c r="Z199" s="39"/>
      <c r="AA199" s="40"/>
      <c r="AB199" s="37"/>
      <c r="AC199" s="37"/>
      <c r="AD199" s="37"/>
      <c r="AE199" s="37"/>
      <c r="AF199" s="37"/>
      <c r="AG199" s="37"/>
      <c r="AH199" s="37"/>
      <c r="AI199" s="37"/>
      <c r="AJ199" s="37"/>
      <c r="AK199" s="37"/>
      <c r="AL199" s="37"/>
      <c r="AM199" s="37"/>
      <c r="AN199" s="37"/>
      <c r="AO199" s="37"/>
      <c r="AP199" s="37"/>
      <c r="AQ199" s="37"/>
      <c r="AR199" s="37"/>
    </row>
    <row r="200" spans="1:44" ht="12.75" customHeight="1" x14ac:dyDescent="0.2">
      <c r="A200" s="38"/>
      <c r="B200" s="40"/>
      <c r="C200" s="40"/>
      <c r="D200" s="40"/>
      <c r="E200" s="40"/>
      <c r="F200" s="40"/>
      <c r="G200" s="40"/>
      <c r="H200" s="40"/>
      <c r="I200" s="40"/>
      <c r="J200" s="40"/>
      <c r="K200" s="40"/>
      <c r="L200" s="40"/>
      <c r="M200" s="40"/>
      <c r="N200" s="40"/>
      <c r="O200" s="40"/>
      <c r="P200" s="40"/>
      <c r="Q200" s="40"/>
      <c r="R200" s="40"/>
      <c r="S200" s="40"/>
      <c r="T200" s="40"/>
      <c r="U200" s="40"/>
      <c r="V200" s="40"/>
      <c r="W200" s="39"/>
      <c r="X200" s="39"/>
      <c r="Y200" s="39"/>
      <c r="Z200" s="39"/>
      <c r="AA200" s="40"/>
      <c r="AB200" s="37"/>
      <c r="AC200" s="37"/>
      <c r="AD200" s="37"/>
      <c r="AE200" s="37"/>
      <c r="AF200" s="37"/>
      <c r="AG200" s="37"/>
      <c r="AH200" s="37"/>
      <c r="AI200" s="37"/>
      <c r="AJ200" s="37"/>
      <c r="AK200" s="37"/>
      <c r="AL200" s="37"/>
      <c r="AM200" s="37"/>
      <c r="AN200" s="37"/>
      <c r="AO200" s="37"/>
      <c r="AP200" s="37"/>
      <c r="AQ200" s="37"/>
      <c r="AR200" s="37"/>
    </row>
    <row r="201" spans="1:44" ht="12.75" customHeight="1" x14ac:dyDescent="0.2">
      <c r="A201" s="38"/>
      <c r="B201" s="40"/>
      <c r="C201" s="40"/>
      <c r="D201" s="40"/>
      <c r="E201" s="40"/>
      <c r="F201" s="40"/>
      <c r="G201" s="40"/>
      <c r="H201" s="40"/>
      <c r="I201" s="40"/>
      <c r="J201" s="40"/>
      <c r="K201" s="40"/>
      <c r="L201" s="40"/>
      <c r="M201" s="40"/>
      <c r="N201" s="40"/>
      <c r="O201" s="40"/>
      <c r="P201" s="40"/>
      <c r="Q201" s="40"/>
      <c r="R201" s="40"/>
      <c r="S201" s="40"/>
      <c r="T201" s="40"/>
      <c r="U201" s="40"/>
      <c r="V201" s="40"/>
      <c r="W201" s="39"/>
      <c r="X201" s="39"/>
      <c r="Y201" s="39"/>
      <c r="Z201" s="39"/>
      <c r="AA201" s="40"/>
      <c r="AB201" s="37"/>
      <c r="AC201" s="37"/>
      <c r="AD201" s="37"/>
      <c r="AE201" s="37"/>
      <c r="AF201" s="37"/>
      <c r="AG201" s="37"/>
      <c r="AH201" s="37"/>
      <c r="AI201" s="37"/>
      <c r="AJ201" s="37"/>
      <c r="AK201" s="37"/>
      <c r="AL201" s="37"/>
      <c r="AM201" s="37"/>
      <c r="AN201" s="37"/>
      <c r="AO201" s="37"/>
      <c r="AP201" s="37"/>
      <c r="AQ201" s="37"/>
      <c r="AR201" s="37"/>
    </row>
    <row r="202" spans="1:44" ht="12.75" customHeight="1" x14ac:dyDescent="0.2">
      <c r="A202" s="38"/>
      <c r="B202" s="40"/>
      <c r="C202" s="40"/>
      <c r="D202" s="40"/>
      <c r="E202" s="40"/>
      <c r="F202" s="40"/>
      <c r="G202" s="40"/>
      <c r="H202" s="40"/>
      <c r="I202" s="40"/>
      <c r="J202" s="40"/>
      <c r="K202" s="40"/>
      <c r="L202" s="40"/>
      <c r="M202" s="40"/>
      <c r="N202" s="40"/>
      <c r="O202" s="40"/>
      <c r="P202" s="40"/>
      <c r="Q202" s="40"/>
      <c r="R202" s="40"/>
      <c r="S202" s="40"/>
      <c r="T202" s="40"/>
      <c r="U202" s="40"/>
      <c r="V202" s="40"/>
      <c r="W202" s="39"/>
      <c r="X202" s="39"/>
      <c r="Y202" s="39"/>
      <c r="Z202" s="39"/>
      <c r="AA202" s="40"/>
      <c r="AB202" s="37"/>
      <c r="AC202" s="37"/>
      <c r="AD202" s="37"/>
      <c r="AE202" s="37"/>
      <c r="AF202" s="37"/>
      <c r="AG202" s="37"/>
      <c r="AH202" s="37"/>
      <c r="AI202" s="37"/>
      <c r="AJ202" s="37"/>
      <c r="AK202" s="37"/>
      <c r="AL202" s="37"/>
      <c r="AM202" s="37"/>
      <c r="AN202" s="37"/>
      <c r="AO202" s="37"/>
      <c r="AP202" s="37"/>
      <c r="AQ202" s="37"/>
      <c r="AR202" s="37"/>
    </row>
    <row r="203" spans="1:44" ht="12.75" customHeight="1" x14ac:dyDescent="0.2">
      <c r="A203" s="38"/>
      <c r="B203" s="40"/>
      <c r="C203" s="40"/>
      <c r="D203" s="40"/>
      <c r="E203" s="40"/>
      <c r="F203" s="40"/>
      <c r="G203" s="40"/>
      <c r="H203" s="40"/>
      <c r="I203" s="40"/>
      <c r="J203" s="40"/>
      <c r="K203" s="40"/>
      <c r="L203" s="40"/>
      <c r="M203" s="40"/>
      <c r="N203" s="40"/>
      <c r="O203" s="40"/>
      <c r="P203" s="40"/>
      <c r="Q203" s="40"/>
      <c r="R203" s="40"/>
      <c r="S203" s="40"/>
      <c r="T203" s="40"/>
      <c r="U203" s="40"/>
      <c r="V203" s="40"/>
      <c r="W203" s="39"/>
      <c r="X203" s="39"/>
      <c r="Y203" s="39"/>
      <c r="Z203" s="39"/>
      <c r="AA203" s="40"/>
      <c r="AB203" s="37"/>
      <c r="AC203" s="37"/>
      <c r="AD203" s="37"/>
      <c r="AE203" s="37"/>
      <c r="AF203" s="37"/>
      <c r="AG203" s="37"/>
      <c r="AH203" s="37"/>
      <c r="AI203" s="37"/>
      <c r="AJ203" s="37"/>
      <c r="AK203" s="37"/>
      <c r="AL203" s="37"/>
      <c r="AM203" s="37"/>
      <c r="AN203" s="37"/>
      <c r="AO203" s="37"/>
      <c r="AP203" s="37"/>
      <c r="AQ203" s="37"/>
      <c r="AR203" s="37"/>
    </row>
    <row r="204" spans="1:44" ht="12.75" customHeight="1" x14ac:dyDescent="0.2">
      <c r="A204" s="38"/>
      <c r="B204" s="40"/>
      <c r="C204" s="40"/>
      <c r="D204" s="40"/>
      <c r="E204" s="40"/>
      <c r="F204" s="40"/>
      <c r="G204" s="40"/>
      <c r="H204" s="40"/>
      <c r="I204" s="40"/>
      <c r="J204" s="40"/>
      <c r="K204" s="40"/>
      <c r="L204" s="40"/>
      <c r="M204" s="40"/>
      <c r="N204" s="40"/>
      <c r="O204" s="40"/>
      <c r="P204" s="40"/>
      <c r="Q204" s="40"/>
      <c r="R204" s="40"/>
      <c r="S204" s="40"/>
      <c r="T204" s="40"/>
      <c r="U204" s="40"/>
      <c r="V204" s="40"/>
      <c r="W204" s="39"/>
      <c r="X204" s="39"/>
      <c r="Y204" s="39"/>
      <c r="Z204" s="39"/>
      <c r="AA204" s="40"/>
      <c r="AB204" s="37"/>
      <c r="AC204" s="37"/>
      <c r="AD204" s="37"/>
      <c r="AE204" s="37"/>
      <c r="AF204" s="37"/>
      <c r="AG204" s="37"/>
      <c r="AH204" s="37"/>
      <c r="AI204" s="37"/>
      <c r="AJ204" s="37"/>
      <c r="AK204" s="37"/>
      <c r="AL204" s="37"/>
      <c r="AM204" s="37"/>
      <c r="AN204" s="37"/>
      <c r="AO204" s="37"/>
      <c r="AP204" s="37"/>
      <c r="AQ204" s="37"/>
      <c r="AR204" s="37"/>
    </row>
    <row r="205" spans="1:44" ht="12.75" customHeight="1" x14ac:dyDescent="0.2">
      <c r="A205" s="38"/>
      <c r="B205" s="40"/>
      <c r="C205" s="40"/>
      <c r="D205" s="40"/>
      <c r="E205" s="40"/>
      <c r="F205" s="40"/>
      <c r="G205" s="40"/>
      <c r="H205" s="40"/>
      <c r="I205" s="40"/>
      <c r="J205" s="40"/>
      <c r="K205" s="40"/>
      <c r="L205" s="40"/>
      <c r="M205" s="40"/>
      <c r="N205" s="40"/>
      <c r="O205" s="40"/>
      <c r="P205" s="40"/>
      <c r="Q205" s="40"/>
      <c r="R205" s="40"/>
      <c r="S205" s="40"/>
      <c r="T205" s="40"/>
      <c r="U205" s="40"/>
      <c r="V205" s="40"/>
      <c r="W205" s="39"/>
      <c r="X205" s="39"/>
      <c r="Y205" s="39"/>
      <c r="Z205" s="39"/>
      <c r="AA205" s="40"/>
      <c r="AB205" s="37"/>
      <c r="AC205" s="37"/>
      <c r="AD205" s="37"/>
      <c r="AE205" s="37"/>
      <c r="AF205" s="37"/>
      <c r="AG205" s="37"/>
      <c r="AH205" s="37"/>
      <c r="AI205" s="37"/>
      <c r="AJ205" s="37"/>
      <c r="AK205" s="37"/>
      <c r="AL205" s="37"/>
      <c r="AM205" s="37"/>
      <c r="AN205" s="37"/>
      <c r="AO205" s="37"/>
      <c r="AP205" s="37"/>
      <c r="AQ205" s="37"/>
      <c r="AR205" s="37"/>
    </row>
    <row r="206" spans="1:44" ht="12.75" customHeight="1" x14ac:dyDescent="0.2">
      <c r="A206" s="38"/>
      <c r="B206" s="40"/>
      <c r="C206" s="40"/>
      <c r="D206" s="40"/>
      <c r="E206" s="40"/>
      <c r="F206" s="40"/>
      <c r="G206" s="40"/>
      <c r="H206" s="40"/>
      <c r="I206" s="40"/>
      <c r="J206" s="40"/>
      <c r="K206" s="40"/>
      <c r="L206" s="40"/>
      <c r="M206" s="40"/>
      <c r="N206" s="40"/>
      <c r="O206" s="40"/>
      <c r="P206" s="40"/>
      <c r="Q206" s="40"/>
      <c r="R206" s="40"/>
      <c r="S206" s="40"/>
      <c r="T206" s="40"/>
      <c r="U206" s="40"/>
      <c r="V206" s="40"/>
      <c r="W206" s="39"/>
      <c r="X206" s="39"/>
      <c r="Y206" s="39"/>
      <c r="Z206" s="39"/>
      <c r="AA206" s="40"/>
      <c r="AB206" s="37"/>
      <c r="AC206" s="37"/>
      <c r="AD206" s="37"/>
      <c r="AE206" s="37"/>
      <c r="AF206" s="37"/>
      <c r="AG206" s="37"/>
      <c r="AH206" s="37"/>
      <c r="AI206" s="37"/>
      <c r="AJ206" s="37"/>
      <c r="AK206" s="37"/>
      <c r="AL206" s="37"/>
      <c r="AM206" s="37"/>
      <c r="AN206" s="37"/>
      <c r="AO206" s="37"/>
      <c r="AP206" s="37"/>
      <c r="AQ206" s="37"/>
      <c r="AR206" s="37"/>
    </row>
    <row r="207" spans="1:44" ht="12.75" customHeight="1" x14ac:dyDescent="0.2">
      <c r="A207" s="38"/>
      <c r="B207" s="40"/>
      <c r="C207" s="40"/>
      <c r="D207" s="40"/>
      <c r="E207" s="40"/>
      <c r="F207" s="40"/>
      <c r="G207" s="40"/>
      <c r="H207" s="40"/>
      <c r="I207" s="40"/>
      <c r="J207" s="40"/>
      <c r="K207" s="40"/>
      <c r="L207" s="40"/>
      <c r="M207" s="40"/>
      <c r="N207" s="40"/>
      <c r="O207" s="40"/>
      <c r="P207" s="40"/>
      <c r="Q207" s="40"/>
      <c r="R207" s="40"/>
      <c r="S207" s="40"/>
      <c r="T207" s="40"/>
      <c r="U207" s="40"/>
      <c r="V207" s="40"/>
      <c r="W207" s="39"/>
      <c r="X207" s="39"/>
      <c r="Y207" s="39"/>
      <c r="Z207" s="39"/>
      <c r="AA207" s="40"/>
      <c r="AB207" s="37"/>
      <c r="AC207" s="37"/>
      <c r="AD207" s="37"/>
      <c r="AE207" s="37"/>
      <c r="AF207" s="37"/>
      <c r="AG207" s="37"/>
      <c r="AH207" s="37"/>
      <c r="AI207" s="37"/>
      <c r="AJ207" s="37"/>
      <c r="AK207" s="37"/>
      <c r="AL207" s="37"/>
      <c r="AM207" s="37"/>
      <c r="AN207" s="37"/>
      <c r="AO207" s="37"/>
      <c r="AP207" s="37"/>
      <c r="AQ207" s="37"/>
      <c r="AR207" s="37"/>
    </row>
    <row r="208" spans="1:44" ht="12.75" customHeight="1" x14ac:dyDescent="0.2">
      <c r="A208" s="38"/>
      <c r="B208" s="40"/>
      <c r="C208" s="40"/>
      <c r="D208" s="40"/>
      <c r="E208" s="40"/>
      <c r="F208" s="40"/>
      <c r="G208" s="40"/>
      <c r="H208" s="40"/>
      <c r="I208" s="40"/>
      <c r="J208" s="40"/>
      <c r="K208" s="40"/>
      <c r="L208" s="40"/>
      <c r="M208" s="40"/>
      <c r="N208" s="40"/>
      <c r="O208" s="40"/>
      <c r="P208" s="40"/>
      <c r="Q208" s="40"/>
      <c r="R208" s="40"/>
      <c r="S208" s="40"/>
      <c r="T208" s="40"/>
      <c r="U208" s="40"/>
      <c r="V208" s="40"/>
      <c r="W208" s="39"/>
      <c r="X208" s="39"/>
      <c r="Y208" s="39"/>
      <c r="Z208" s="39"/>
      <c r="AA208" s="40"/>
      <c r="AB208" s="37"/>
      <c r="AC208" s="37"/>
      <c r="AD208" s="37"/>
      <c r="AE208" s="37"/>
      <c r="AF208" s="37"/>
      <c r="AG208" s="37"/>
      <c r="AH208" s="37"/>
      <c r="AI208" s="37"/>
      <c r="AJ208" s="37"/>
      <c r="AK208" s="37"/>
      <c r="AL208" s="37"/>
      <c r="AM208" s="37"/>
      <c r="AN208" s="37"/>
      <c r="AO208" s="37"/>
      <c r="AP208" s="37"/>
      <c r="AQ208" s="37"/>
      <c r="AR208" s="37"/>
    </row>
    <row r="209" spans="1:44" ht="12.75" customHeight="1" x14ac:dyDescent="0.2">
      <c r="A209" s="38"/>
      <c r="B209" s="40"/>
      <c r="C209" s="40"/>
      <c r="D209" s="40"/>
      <c r="E209" s="40"/>
      <c r="F209" s="40"/>
      <c r="G209" s="40"/>
      <c r="H209" s="40"/>
      <c r="I209" s="40"/>
      <c r="J209" s="40"/>
      <c r="K209" s="40"/>
      <c r="L209" s="40"/>
      <c r="M209" s="40"/>
      <c r="N209" s="40"/>
      <c r="O209" s="40"/>
      <c r="P209" s="40"/>
      <c r="Q209" s="40"/>
      <c r="R209" s="40"/>
      <c r="S209" s="40"/>
      <c r="T209" s="40"/>
      <c r="U209" s="40"/>
      <c r="V209" s="40"/>
      <c r="W209" s="39"/>
      <c r="X209" s="39"/>
      <c r="Y209" s="39"/>
      <c r="Z209" s="39"/>
      <c r="AA209" s="40"/>
      <c r="AB209" s="37"/>
      <c r="AC209" s="37"/>
      <c r="AD209" s="37"/>
      <c r="AE209" s="37"/>
      <c r="AF209" s="37"/>
      <c r="AG209" s="37"/>
      <c r="AH209" s="37"/>
      <c r="AI209" s="37"/>
      <c r="AJ209" s="37"/>
      <c r="AK209" s="37"/>
      <c r="AL209" s="37"/>
      <c r="AM209" s="37"/>
      <c r="AN209" s="37"/>
      <c r="AO209" s="37"/>
      <c r="AP209" s="37"/>
      <c r="AQ209" s="37"/>
      <c r="AR209" s="37"/>
    </row>
    <row r="210" spans="1:44" ht="12.75" customHeight="1" x14ac:dyDescent="0.2">
      <c r="A210" s="38"/>
      <c r="B210" s="40"/>
      <c r="C210" s="40"/>
      <c r="D210" s="40"/>
      <c r="E210" s="40"/>
      <c r="F210" s="40"/>
      <c r="G210" s="40"/>
      <c r="H210" s="40"/>
      <c r="I210" s="40"/>
      <c r="J210" s="40"/>
      <c r="K210" s="40"/>
      <c r="L210" s="40"/>
      <c r="M210" s="40"/>
      <c r="N210" s="40"/>
      <c r="O210" s="40"/>
      <c r="P210" s="40"/>
      <c r="Q210" s="40"/>
      <c r="R210" s="40"/>
      <c r="S210" s="40"/>
      <c r="T210" s="40"/>
      <c r="U210" s="40"/>
      <c r="V210" s="40"/>
      <c r="W210" s="39"/>
      <c r="X210" s="39"/>
      <c r="Y210" s="39"/>
      <c r="Z210" s="39"/>
      <c r="AA210" s="40"/>
      <c r="AB210" s="37"/>
      <c r="AC210" s="37"/>
      <c r="AD210" s="37"/>
      <c r="AE210" s="37"/>
      <c r="AF210" s="37"/>
      <c r="AG210" s="37"/>
      <c r="AH210" s="37"/>
      <c r="AI210" s="37"/>
      <c r="AJ210" s="37"/>
      <c r="AK210" s="37"/>
      <c r="AL210" s="37"/>
      <c r="AM210" s="37"/>
      <c r="AN210" s="37"/>
      <c r="AO210" s="37"/>
      <c r="AP210" s="37"/>
      <c r="AQ210" s="37"/>
      <c r="AR210" s="37"/>
    </row>
    <row r="211" spans="1:44" ht="12.75" customHeight="1" x14ac:dyDescent="0.2">
      <c r="A211" s="38"/>
      <c r="B211" s="40"/>
      <c r="C211" s="40"/>
      <c r="D211" s="40"/>
      <c r="E211" s="40"/>
      <c r="F211" s="40"/>
      <c r="G211" s="40"/>
      <c r="H211" s="40"/>
      <c r="I211" s="40"/>
      <c r="J211" s="40"/>
      <c r="K211" s="40"/>
      <c r="L211" s="40"/>
      <c r="M211" s="40"/>
      <c r="N211" s="40"/>
      <c r="O211" s="40"/>
      <c r="P211" s="40"/>
      <c r="Q211" s="40"/>
      <c r="R211" s="40"/>
      <c r="S211" s="40"/>
      <c r="T211" s="40"/>
      <c r="U211" s="40"/>
      <c r="V211" s="40"/>
      <c r="W211" s="39"/>
      <c r="X211" s="39"/>
      <c r="Y211" s="39"/>
      <c r="Z211" s="39"/>
      <c r="AA211" s="40"/>
      <c r="AB211" s="37"/>
      <c r="AC211" s="37"/>
      <c r="AD211" s="37"/>
      <c r="AE211" s="37"/>
      <c r="AF211" s="37"/>
      <c r="AG211" s="37"/>
      <c r="AH211" s="37"/>
      <c r="AI211" s="37"/>
      <c r="AJ211" s="37"/>
      <c r="AK211" s="37"/>
      <c r="AL211" s="37"/>
      <c r="AM211" s="37"/>
      <c r="AN211" s="37"/>
      <c r="AO211" s="37"/>
      <c r="AP211" s="37"/>
      <c r="AQ211" s="37"/>
      <c r="AR211" s="37"/>
    </row>
    <row r="212" spans="1:44" ht="12.75" customHeight="1" x14ac:dyDescent="0.2">
      <c r="A212" s="38"/>
      <c r="B212" s="40"/>
      <c r="C212" s="40"/>
      <c r="D212" s="40"/>
      <c r="E212" s="40"/>
      <c r="F212" s="40"/>
      <c r="G212" s="40"/>
      <c r="H212" s="40"/>
      <c r="I212" s="40"/>
      <c r="J212" s="40"/>
      <c r="K212" s="40"/>
      <c r="L212" s="40"/>
      <c r="M212" s="40"/>
      <c r="N212" s="40"/>
      <c r="O212" s="40"/>
      <c r="P212" s="40"/>
      <c r="Q212" s="40"/>
      <c r="R212" s="40"/>
      <c r="S212" s="40"/>
      <c r="T212" s="40"/>
      <c r="U212" s="40"/>
      <c r="V212" s="40"/>
      <c r="W212" s="39"/>
      <c r="X212" s="39"/>
      <c r="Y212" s="39"/>
      <c r="Z212" s="39"/>
      <c r="AA212" s="40"/>
      <c r="AB212" s="37"/>
      <c r="AC212" s="37"/>
      <c r="AD212" s="37"/>
      <c r="AE212" s="37"/>
      <c r="AF212" s="37"/>
      <c r="AG212" s="37"/>
      <c r="AH212" s="37"/>
      <c r="AI212" s="37"/>
      <c r="AJ212" s="37"/>
      <c r="AK212" s="37"/>
      <c r="AL212" s="37"/>
      <c r="AM212" s="37"/>
      <c r="AN212" s="37"/>
      <c r="AO212" s="37"/>
      <c r="AP212" s="37"/>
      <c r="AQ212" s="37"/>
      <c r="AR212" s="37"/>
    </row>
    <row r="213" spans="1:44" ht="12.75" customHeight="1" x14ac:dyDescent="0.2">
      <c r="A213" s="38"/>
      <c r="B213" s="40"/>
      <c r="C213" s="40"/>
      <c r="D213" s="40"/>
      <c r="E213" s="40"/>
      <c r="F213" s="40"/>
      <c r="G213" s="40"/>
      <c r="H213" s="40"/>
      <c r="I213" s="40"/>
      <c r="J213" s="40"/>
      <c r="K213" s="40"/>
      <c r="L213" s="40"/>
      <c r="M213" s="40"/>
      <c r="N213" s="40"/>
      <c r="O213" s="40"/>
      <c r="P213" s="40"/>
      <c r="Q213" s="40"/>
      <c r="R213" s="40"/>
      <c r="S213" s="40"/>
      <c r="T213" s="40"/>
      <c r="U213" s="40"/>
      <c r="V213" s="40"/>
      <c r="W213" s="39"/>
      <c r="X213" s="39"/>
      <c r="Y213" s="39"/>
      <c r="Z213" s="39"/>
      <c r="AA213" s="40"/>
      <c r="AB213" s="37"/>
      <c r="AC213" s="37"/>
      <c r="AD213" s="37"/>
      <c r="AE213" s="37"/>
      <c r="AF213" s="37"/>
      <c r="AG213" s="37"/>
      <c r="AH213" s="37"/>
      <c r="AI213" s="37"/>
      <c r="AJ213" s="37"/>
      <c r="AK213" s="37"/>
      <c r="AL213" s="37"/>
      <c r="AM213" s="37"/>
      <c r="AN213" s="37"/>
      <c r="AO213" s="37"/>
      <c r="AP213" s="37"/>
      <c r="AQ213" s="37"/>
      <c r="AR213" s="37"/>
    </row>
    <row r="214" spans="1:44" ht="12.75" customHeight="1" x14ac:dyDescent="0.2">
      <c r="A214" s="38"/>
      <c r="B214" s="40"/>
      <c r="C214" s="40"/>
      <c r="D214" s="40"/>
      <c r="E214" s="40"/>
      <c r="F214" s="40"/>
      <c r="G214" s="40"/>
      <c r="H214" s="40"/>
      <c r="I214" s="40"/>
      <c r="J214" s="40"/>
      <c r="K214" s="40"/>
      <c r="L214" s="40"/>
      <c r="M214" s="40"/>
      <c r="N214" s="40"/>
      <c r="O214" s="40"/>
      <c r="P214" s="40"/>
      <c r="Q214" s="40"/>
      <c r="R214" s="40"/>
      <c r="S214" s="40"/>
      <c r="T214" s="40"/>
      <c r="U214" s="40"/>
      <c r="V214" s="40"/>
      <c r="W214" s="39"/>
      <c r="X214" s="39"/>
      <c r="Y214" s="39"/>
      <c r="Z214" s="39"/>
      <c r="AA214" s="40"/>
      <c r="AB214" s="37"/>
      <c r="AC214" s="37"/>
      <c r="AD214" s="37"/>
      <c r="AE214" s="37"/>
      <c r="AF214" s="37"/>
      <c r="AG214" s="37"/>
      <c r="AH214" s="37"/>
      <c r="AI214" s="37"/>
      <c r="AJ214" s="37"/>
      <c r="AK214" s="37"/>
      <c r="AL214" s="37"/>
      <c r="AM214" s="37"/>
      <c r="AN214" s="37"/>
      <c r="AO214" s="37"/>
      <c r="AP214" s="37"/>
      <c r="AQ214" s="37"/>
      <c r="AR214" s="37"/>
    </row>
    <row r="215" spans="1:44" ht="12.75" customHeight="1" x14ac:dyDescent="0.2">
      <c r="A215" s="38"/>
      <c r="B215" s="40"/>
      <c r="C215" s="40"/>
      <c r="D215" s="40"/>
      <c r="E215" s="40"/>
      <c r="F215" s="40"/>
      <c r="G215" s="40"/>
      <c r="H215" s="40"/>
      <c r="I215" s="40"/>
      <c r="J215" s="40"/>
      <c r="K215" s="40"/>
      <c r="L215" s="40"/>
      <c r="M215" s="40"/>
      <c r="N215" s="40"/>
      <c r="O215" s="40"/>
      <c r="P215" s="40"/>
      <c r="Q215" s="40"/>
      <c r="R215" s="40"/>
      <c r="S215" s="40"/>
      <c r="T215" s="40"/>
      <c r="U215" s="40"/>
      <c r="V215" s="40"/>
      <c r="W215" s="39"/>
      <c r="X215" s="39"/>
      <c r="Y215" s="39"/>
      <c r="Z215" s="39"/>
      <c r="AA215" s="40"/>
      <c r="AB215" s="37"/>
      <c r="AC215" s="37"/>
      <c r="AD215" s="37"/>
      <c r="AE215" s="37"/>
      <c r="AF215" s="37"/>
      <c r="AG215" s="37"/>
      <c r="AH215" s="37"/>
      <c r="AI215" s="37"/>
      <c r="AJ215" s="37"/>
      <c r="AK215" s="37"/>
      <c r="AL215" s="37"/>
      <c r="AM215" s="37"/>
      <c r="AN215" s="37"/>
      <c r="AO215" s="37"/>
      <c r="AP215" s="37"/>
      <c r="AQ215" s="37"/>
      <c r="AR215" s="37"/>
    </row>
    <row r="216" spans="1:44" ht="12.75" customHeight="1" x14ac:dyDescent="0.2">
      <c r="A216" s="38"/>
      <c r="B216" s="40"/>
      <c r="C216" s="40"/>
      <c r="D216" s="40"/>
      <c r="E216" s="40"/>
      <c r="F216" s="40"/>
      <c r="G216" s="40"/>
      <c r="H216" s="40"/>
      <c r="I216" s="40"/>
      <c r="J216" s="40"/>
      <c r="K216" s="40"/>
      <c r="L216" s="40"/>
      <c r="M216" s="40"/>
      <c r="N216" s="40"/>
      <c r="O216" s="40"/>
      <c r="P216" s="40"/>
      <c r="Q216" s="40"/>
      <c r="R216" s="40"/>
      <c r="S216" s="40"/>
      <c r="T216" s="40"/>
      <c r="U216" s="40"/>
      <c r="V216" s="40"/>
      <c r="W216" s="39"/>
      <c r="X216" s="39"/>
      <c r="Y216" s="39"/>
      <c r="Z216" s="39"/>
      <c r="AA216" s="40"/>
      <c r="AB216" s="37"/>
      <c r="AC216" s="37"/>
      <c r="AD216" s="37"/>
      <c r="AE216" s="37"/>
      <c r="AF216" s="37"/>
      <c r="AG216" s="37"/>
      <c r="AH216" s="37"/>
      <c r="AI216" s="37"/>
      <c r="AJ216" s="37"/>
      <c r="AK216" s="37"/>
      <c r="AL216" s="37"/>
      <c r="AM216" s="37"/>
      <c r="AN216" s="37"/>
      <c r="AO216" s="37"/>
      <c r="AP216" s="37"/>
      <c r="AQ216" s="37"/>
      <c r="AR216" s="37"/>
    </row>
    <row r="217" spans="1:44" ht="12.75" customHeight="1" x14ac:dyDescent="0.2">
      <c r="A217" s="38"/>
      <c r="B217" s="40"/>
      <c r="C217" s="40"/>
      <c r="D217" s="40"/>
      <c r="E217" s="40"/>
      <c r="F217" s="40"/>
      <c r="G217" s="40"/>
      <c r="H217" s="40"/>
      <c r="I217" s="40"/>
      <c r="J217" s="40"/>
      <c r="K217" s="40"/>
      <c r="L217" s="40"/>
      <c r="M217" s="40"/>
      <c r="N217" s="40"/>
      <c r="O217" s="40"/>
      <c r="P217" s="40"/>
      <c r="Q217" s="40"/>
      <c r="R217" s="40"/>
      <c r="S217" s="40"/>
      <c r="T217" s="40"/>
      <c r="U217" s="40"/>
      <c r="V217" s="40"/>
      <c r="W217" s="39"/>
      <c r="X217" s="39"/>
      <c r="Y217" s="39"/>
      <c r="Z217" s="39"/>
      <c r="AA217" s="40"/>
      <c r="AB217" s="37"/>
      <c r="AC217" s="37"/>
      <c r="AD217" s="37"/>
      <c r="AE217" s="37"/>
      <c r="AF217" s="37"/>
      <c r="AG217" s="37"/>
      <c r="AH217" s="37"/>
      <c r="AI217" s="37"/>
      <c r="AJ217" s="37"/>
      <c r="AK217" s="37"/>
      <c r="AL217" s="37"/>
      <c r="AM217" s="37"/>
      <c r="AN217" s="37"/>
      <c r="AO217" s="37"/>
      <c r="AP217" s="37"/>
      <c r="AQ217" s="37"/>
      <c r="AR217" s="37"/>
    </row>
    <row r="218" spans="1:44" ht="12.75" customHeight="1" x14ac:dyDescent="0.2">
      <c r="A218" s="38"/>
      <c r="B218" s="40"/>
      <c r="C218" s="40"/>
      <c r="D218" s="40"/>
      <c r="E218" s="40"/>
      <c r="F218" s="40"/>
      <c r="G218" s="40"/>
      <c r="H218" s="40"/>
      <c r="I218" s="40"/>
      <c r="J218" s="40"/>
      <c r="K218" s="40"/>
      <c r="L218" s="40"/>
      <c r="M218" s="40"/>
      <c r="N218" s="40"/>
      <c r="O218" s="40"/>
      <c r="P218" s="40"/>
      <c r="Q218" s="40"/>
      <c r="R218" s="40"/>
      <c r="S218" s="40"/>
      <c r="T218" s="40"/>
      <c r="U218" s="40"/>
      <c r="V218" s="40"/>
      <c r="W218" s="39"/>
      <c r="X218" s="39"/>
      <c r="Y218" s="39"/>
      <c r="Z218" s="39"/>
      <c r="AA218" s="40"/>
      <c r="AB218" s="37"/>
      <c r="AC218" s="37"/>
      <c r="AD218" s="37"/>
      <c r="AE218" s="37"/>
      <c r="AF218" s="37"/>
      <c r="AG218" s="37"/>
      <c r="AH218" s="37"/>
      <c r="AI218" s="37"/>
      <c r="AJ218" s="37"/>
      <c r="AK218" s="37"/>
      <c r="AL218" s="37"/>
      <c r="AM218" s="37"/>
      <c r="AN218" s="37"/>
      <c r="AO218" s="37"/>
      <c r="AP218" s="37"/>
      <c r="AQ218" s="37"/>
      <c r="AR218" s="37"/>
    </row>
    <row r="219" spans="1:44" ht="12.75" customHeight="1" x14ac:dyDescent="0.2">
      <c r="A219" s="38"/>
      <c r="B219" s="40"/>
      <c r="C219" s="40"/>
      <c r="D219" s="40"/>
      <c r="E219" s="40"/>
      <c r="F219" s="40"/>
      <c r="G219" s="40"/>
      <c r="H219" s="40"/>
      <c r="I219" s="40"/>
      <c r="J219" s="40"/>
      <c r="K219" s="40"/>
      <c r="L219" s="40"/>
      <c r="M219" s="40"/>
      <c r="N219" s="40"/>
      <c r="O219" s="40"/>
      <c r="P219" s="40"/>
      <c r="Q219" s="40"/>
      <c r="R219" s="40"/>
      <c r="S219" s="40"/>
      <c r="T219" s="40"/>
      <c r="U219" s="40"/>
      <c r="V219" s="40"/>
      <c r="W219" s="39"/>
      <c r="X219" s="39"/>
      <c r="Y219" s="39"/>
      <c r="Z219" s="39"/>
      <c r="AA219" s="40"/>
      <c r="AB219" s="37"/>
      <c r="AC219" s="37"/>
      <c r="AD219" s="37"/>
      <c r="AE219" s="37"/>
      <c r="AF219" s="37"/>
      <c r="AG219" s="37"/>
      <c r="AH219" s="37"/>
      <c r="AI219" s="37"/>
      <c r="AJ219" s="37"/>
      <c r="AK219" s="37"/>
      <c r="AL219" s="37"/>
      <c r="AM219" s="37"/>
      <c r="AN219" s="37"/>
      <c r="AO219" s="37"/>
      <c r="AP219" s="37"/>
      <c r="AQ219" s="37"/>
      <c r="AR219" s="37"/>
    </row>
    <row r="220" spans="1:44" ht="12.75" customHeight="1" x14ac:dyDescent="0.2">
      <c r="A220" s="38"/>
      <c r="B220" s="40"/>
      <c r="C220" s="40"/>
      <c r="D220" s="40"/>
      <c r="E220" s="40"/>
      <c r="F220" s="40"/>
      <c r="G220" s="40"/>
      <c r="H220" s="40"/>
      <c r="I220" s="40"/>
      <c r="J220" s="40"/>
      <c r="K220" s="40"/>
      <c r="L220" s="40"/>
      <c r="M220" s="40"/>
      <c r="N220" s="40"/>
      <c r="O220" s="40"/>
      <c r="P220" s="40"/>
      <c r="Q220" s="40"/>
      <c r="R220" s="40"/>
      <c r="S220" s="40"/>
      <c r="T220" s="40"/>
      <c r="U220" s="40"/>
      <c r="V220" s="40"/>
      <c r="W220" s="39"/>
      <c r="X220" s="39"/>
      <c r="Y220" s="39"/>
      <c r="Z220" s="39"/>
      <c r="AA220" s="40"/>
      <c r="AB220" s="37"/>
      <c r="AC220" s="37"/>
      <c r="AD220" s="37"/>
      <c r="AE220" s="37"/>
      <c r="AF220" s="37"/>
      <c r="AG220" s="37"/>
      <c r="AH220" s="37"/>
      <c r="AI220" s="37"/>
      <c r="AJ220" s="37"/>
      <c r="AK220" s="37"/>
      <c r="AL220" s="37"/>
      <c r="AM220" s="37"/>
      <c r="AN220" s="37"/>
      <c r="AO220" s="37"/>
      <c r="AP220" s="37"/>
      <c r="AQ220" s="37"/>
      <c r="AR220" s="37"/>
    </row>
    <row r="221" spans="1:44" ht="12.75" customHeight="1" x14ac:dyDescent="0.2">
      <c r="A221" s="38"/>
      <c r="B221" s="40"/>
      <c r="C221" s="40"/>
      <c r="D221" s="40"/>
      <c r="E221" s="40"/>
      <c r="F221" s="40"/>
      <c r="G221" s="40"/>
      <c r="H221" s="40"/>
      <c r="I221" s="40"/>
      <c r="J221" s="40"/>
      <c r="K221" s="40"/>
      <c r="L221" s="40"/>
      <c r="M221" s="40"/>
      <c r="N221" s="40"/>
      <c r="O221" s="40"/>
      <c r="P221" s="40"/>
      <c r="Q221" s="40"/>
      <c r="R221" s="40"/>
      <c r="S221" s="40"/>
      <c r="T221" s="40"/>
      <c r="U221" s="40"/>
      <c r="V221" s="40"/>
      <c r="W221" s="39"/>
      <c r="X221" s="39"/>
      <c r="Y221" s="39"/>
      <c r="Z221" s="39"/>
      <c r="AA221" s="40"/>
      <c r="AB221" s="37"/>
      <c r="AC221" s="37"/>
      <c r="AD221" s="37"/>
      <c r="AE221" s="37"/>
      <c r="AF221" s="37"/>
      <c r="AG221" s="37"/>
      <c r="AH221" s="37"/>
      <c r="AI221" s="37"/>
      <c r="AJ221" s="37"/>
      <c r="AK221" s="37"/>
      <c r="AL221" s="37"/>
      <c r="AM221" s="37"/>
      <c r="AN221" s="37"/>
      <c r="AO221" s="37"/>
      <c r="AP221" s="37"/>
      <c r="AQ221" s="37"/>
      <c r="AR221" s="37"/>
    </row>
    <row r="222" spans="1:44" ht="12.75" customHeight="1" x14ac:dyDescent="0.2">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row>
    <row r="223" spans="1:44" ht="12.75" customHeight="1" x14ac:dyDescent="0.2">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row>
    <row r="224" spans="1:44" ht="12.75" customHeight="1" x14ac:dyDescent="0.2">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row>
    <row r="225" spans="1:44" ht="12.75" customHeight="1" x14ac:dyDescent="0.2">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row>
    <row r="226" spans="1:44" ht="12.75" customHeight="1" x14ac:dyDescent="0.2">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row>
    <row r="227" spans="1:44" ht="12.75" customHeight="1" x14ac:dyDescent="0.2">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row>
    <row r="228" spans="1:44" ht="12.75" customHeight="1" x14ac:dyDescent="0.2">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row>
    <row r="229" spans="1:44" ht="12.75" customHeight="1" x14ac:dyDescent="0.2">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row>
    <row r="230" spans="1:44" ht="12.75" customHeight="1" x14ac:dyDescent="0.2">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row>
    <row r="231" spans="1:44" ht="12.75" customHeight="1" x14ac:dyDescent="0.2">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row>
    <row r="232" spans="1:44" ht="12.75" customHeight="1" x14ac:dyDescent="0.2">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row>
    <row r="233" spans="1:44" ht="12.75" customHeight="1" x14ac:dyDescent="0.2">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row>
    <row r="234" spans="1:44" ht="12.75" customHeight="1" x14ac:dyDescent="0.2">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row>
    <row r="235" spans="1:44" ht="12.75" customHeight="1" x14ac:dyDescent="0.2">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row>
    <row r="236" spans="1:44" ht="12.75" customHeight="1" x14ac:dyDescent="0.2">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row>
    <row r="237" spans="1:44" ht="12.75" customHeight="1" x14ac:dyDescent="0.2">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row>
    <row r="238" spans="1:44" ht="12.75" customHeight="1" x14ac:dyDescent="0.2">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row>
    <row r="239" spans="1:44" ht="12.75" customHeight="1" x14ac:dyDescent="0.2">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row>
    <row r="240" spans="1:44" ht="12.75" customHeight="1" x14ac:dyDescent="0.2">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row>
    <row r="241" spans="1:44" ht="12.75" customHeight="1" x14ac:dyDescent="0.2">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row>
    <row r="242" spans="1:44" ht="12.75" customHeight="1" x14ac:dyDescent="0.2">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row>
    <row r="243" spans="1:44" ht="12.75" customHeight="1" x14ac:dyDescent="0.2">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row>
    <row r="244" spans="1:44" ht="12.75" customHeight="1" x14ac:dyDescent="0.2">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row>
    <row r="245" spans="1:44" ht="12.75" customHeight="1" x14ac:dyDescent="0.2">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row>
    <row r="246" spans="1:44" ht="12.75" customHeight="1" x14ac:dyDescent="0.2">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row>
    <row r="247" spans="1:44" ht="12.75" customHeight="1" x14ac:dyDescent="0.2">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row>
    <row r="248" spans="1:44" ht="12.75" customHeight="1" x14ac:dyDescent="0.2">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row>
    <row r="249" spans="1:44" ht="12.75" customHeight="1" x14ac:dyDescent="0.2">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row>
    <row r="250" spans="1:44" ht="12.75" customHeight="1" x14ac:dyDescent="0.2">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row>
    <row r="251" spans="1:44" ht="12.75" customHeight="1" x14ac:dyDescent="0.2">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row>
    <row r="252" spans="1:44" ht="12.75" customHeight="1" x14ac:dyDescent="0.2">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row>
    <row r="253" spans="1:44" ht="12.75" customHeight="1" x14ac:dyDescent="0.2">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row>
    <row r="254" spans="1:44" ht="12.75" customHeight="1" x14ac:dyDescent="0.2">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row>
    <row r="255" spans="1:44" ht="12.75" customHeight="1" x14ac:dyDescent="0.2">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row>
    <row r="256" spans="1:44" ht="12.75" customHeight="1" x14ac:dyDescent="0.2">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row>
    <row r="257" spans="1:44" ht="12.75" customHeight="1" x14ac:dyDescent="0.2">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row>
    <row r="258" spans="1:44" ht="12.75" customHeight="1" x14ac:dyDescent="0.2">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row>
    <row r="259" spans="1:44" ht="12.75" customHeight="1" x14ac:dyDescent="0.2">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row>
    <row r="260" spans="1:44" ht="12.75" customHeight="1" x14ac:dyDescent="0.2">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row>
    <row r="261" spans="1:44" ht="12.75" customHeight="1" x14ac:dyDescent="0.2">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row>
    <row r="262" spans="1:44" ht="12.75" customHeight="1" x14ac:dyDescent="0.2">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row>
    <row r="263" spans="1:44" ht="12.75" customHeight="1" x14ac:dyDescent="0.2">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row>
    <row r="264" spans="1:44" ht="12.75" customHeight="1" x14ac:dyDescent="0.2">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row>
    <row r="265" spans="1:44" ht="12.75" customHeight="1" x14ac:dyDescent="0.2">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row>
    <row r="266" spans="1:44" ht="12.75" customHeight="1" x14ac:dyDescent="0.2">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row>
    <row r="267" spans="1:44" ht="12.75" customHeight="1" x14ac:dyDescent="0.2">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row>
    <row r="268" spans="1:44" ht="12.75" customHeight="1" x14ac:dyDescent="0.2">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row>
    <row r="269" spans="1:44" ht="12.75" customHeight="1" x14ac:dyDescent="0.2">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row>
    <row r="270" spans="1:44" ht="12.75" customHeight="1" x14ac:dyDescent="0.2">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row>
    <row r="271" spans="1:44" ht="12.75" customHeight="1" x14ac:dyDescent="0.2">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row>
    <row r="272" spans="1:44" ht="12.75" customHeight="1" x14ac:dyDescent="0.2">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row>
    <row r="273" spans="1:44" ht="12.75" customHeight="1" x14ac:dyDescent="0.2">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row>
    <row r="274" spans="1:44" ht="12.75" customHeight="1" x14ac:dyDescent="0.2">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row>
    <row r="275" spans="1:44" ht="12.75" customHeight="1" x14ac:dyDescent="0.2">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row>
    <row r="276" spans="1:44" ht="12.75" customHeight="1" x14ac:dyDescent="0.2">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row>
    <row r="277" spans="1:44" ht="12.75" customHeight="1" x14ac:dyDescent="0.2">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row>
    <row r="278" spans="1:44" ht="12.75" customHeight="1" x14ac:dyDescent="0.2">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row>
    <row r="279" spans="1:44" ht="12.75" customHeight="1" x14ac:dyDescent="0.2">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row>
    <row r="280" spans="1:44" ht="12.75" customHeight="1" x14ac:dyDescent="0.2">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row>
    <row r="281" spans="1:44" ht="12.75" customHeight="1" x14ac:dyDescent="0.2">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row>
    <row r="282" spans="1:44" ht="12.75" customHeight="1" x14ac:dyDescent="0.2">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row>
    <row r="283" spans="1:44" ht="12.75" customHeight="1" x14ac:dyDescent="0.2">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row>
    <row r="284" spans="1:44" ht="12.75" customHeight="1" x14ac:dyDescent="0.2">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row>
    <row r="285" spans="1:44" ht="12.75" customHeight="1" x14ac:dyDescent="0.2">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row>
    <row r="286" spans="1:44" ht="12.75" customHeight="1" x14ac:dyDescent="0.2">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row>
    <row r="287" spans="1:44" ht="12.75" customHeight="1" x14ac:dyDescent="0.2">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row>
    <row r="288" spans="1:44" ht="12.75" customHeight="1" x14ac:dyDescent="0.2">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row>
    <row r="289" spans="1:44" ht="12.75" customHeight="1" x14ac:dyDescent="0.2">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row>
    <row r="290" spans="1:44" ht="12.75" customHeight="1" x14ac:dyDescent="0.2">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row>
    <row r="291" spans="1:44" ht="12.75" customHeight="1" x14ac:dyDescent="0.2">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row>
    <row r="292" spans="1:44" ht="12.75" customHeight="1"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7"/>
      <c r="AC292" s="37"/>
      <c r="AD292" s="37"/>
      <c r="AE292" s="37"/>
      <c r="AF292" s="37"/>
      <c r="AG292" s="37"/>
      <c r="AH292" s="37"/>
      <c r="AI292" s="37"/>
      <c r="AJ292" s="37"/>
      <c r="AK292" s="37"/>
      <c r="AL292" s="37"/>
      <c r="AM292" s="37"/>
      <c r="AN292" s="37"/>
      <c r="AO292" s="37"/>
      <c r="AP292" s="37"/>
      <c r="AQ292" s="37"/>
      <c r="AR292" s="37"/>
    </row>
    <row r="293" spans="1:44" ht="12.75" customHeight="1"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7"/>
      <c r="AC293" s="37"/>
      <c r="AD293" s="37"/>
      <c r="AE293" s="37"/>
      <c r="AF293" s="37"/>
      <c r="AG293" s="37"/>
      <c r="AH293" s="37"/>
      <c r="AI293" s="37"/>
      <c r="AJ293" s="37"/>
      <c r="AK293" s="37"/>
      <c r="AL293" s="37"/>
      <c r="AM293" s="37"/>
      <c r="AN293" s="37"/>
      <c r="AO293" s="37"/>
      <c r="AP293" s="37"/>
      <c r="AQ293" s="37"/>
      <c r="AR293" s="37"/>
    </row>
    <row r="294" spans="1:44" ht="12.75" customHeight="1"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7"/>
      <c r="AC294" s="37"/>
      <c r="AD294" s="37"/>
      <c r="AE294" s="37"/>
      <c r="AF294" s="37"/>
      <c r="AG294" s="37"/>
      <c r="AH294" s="37"/>
      <c r="AI294" s="37"/>
      <c r="AJ294" s="37"/>
      <c r="AK294" s="37"/>
      <c r="AL294" s="37"/>
      <c r="AM294" s="37"/>
      <c r="AN294" s="37"/>
      <c r="AO294" s="37"/>
      <c r="AP294" s="37"/>
      <c r="AQ294" s="37"/>
      <c r="AR294" s="37"/>
    </row>
    <row r="295" spans="1:44" ht="12.75" customHeight="1"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7"/>
      <c r="AC295" s="37"/>
      <c r="AD295" s="37"/>
      <c r="AE295" s="37"/>
      <c r="AF295" s="37"/>
      <c r="AG295" s="37"/>
      <c r="AH295" s="37"/>
      <c r="AI295" s="37"/>
      <c r="AJ295" s="37"/>
      <c r="AK295" s="37"/>
      <c r="AL295" s="37"/>
      <c r="AM295" s="37"/>
      <c r="AN295" s="37"/>
      <c r="AO295" s="37"/>
      <c r="AP295" s="37"/>
      <c r="AQ295" s="37"/>
      <c r="AR295" s="37"/>
    </row>
    <row r="296" spans="1:44" ht="12.75" customHeight="1"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7"/>
      <c r="AC296" s="37"/>
      <c r="AD296" s="37"/>
      <c r="AE296" s="37"/>
      <c r="AF296" s="37"/>
      <c r="AG296" s="37"/>
      <c r="AH296" s="37"/>
      <c r="AI296" s="37"/>
      <c r="AJ296" s="37"/>
      <c r="AK296" s="37"/>
      <c r="AL296" s="37"/>
      <c r="AM296" s="37"/>
      <c r="AN296" s="37"/>
      <c r="AO296" s="37"/>
      <c r="AP296" s="37"/>
      <c r="AQ296" s="37"/>
      <c r="AR296" s="37"/>
    </row>
    <row r="297" spans="1:44" ht="12.75" customHeight="1"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7"/>
      <c r="AC297" s="37"/>
      <c r="AD297" s="37"/>
      <c r="AE297" s="37"/>
      <c r="AF297" s="37"/>
      <c r="AG297" s="37"/>
      <c r="AH297" s="37"/>
      <c r="AI297" s="37"/>
      <c r="AJ297" s="37"/>
      <c r="AK297" s="37"/>
      <c r="AL297" s="37"/>
      <c r="AM297" s="37"/>
      <c r="AN297" s="37"/>
      <c r="AO297" s="37"/>
      <c r="AP297" s="37"/>
      <c r="AQ297" s="37"/>
      <c r="AR297" s="37"/>
    </row>
    <row r="298" spans="1:44" ht="12.75" customHeight="1"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7"/>
      <c r="AC298" s="37"/>
      <c r="AD298" s="37"/>
      <c r="AE298" s="37"/>
      <c r="AF298" s="37"/>
      <c r="AG298" s="37"/>
      <c r="AH298" s="37"/>
      <c r="AI298" s="37"/>
      <c r="AJ298" s="37"/>
      <c r="AK298" s="37"/>
      <c r="AL298" s="37"/>
      <c r="AM298" s="37"/>
      <c r="AN298" s="37"/>
      <c r="AO298" s="37"/>
      <c r="AP298" s="37"/>
      <c r="AQ298" s="37"/>
      <c r="AR298" s="37"/>
    </row>
    <row r="299" spans="1:44" ht="12.75" customHeight="1"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7"/>
      <c r="AC299" s="37"/>
      <c r="AD299" s="37"/>
      <c r="AE299" s="37"/>
      <c r="AF299" s="37"/>
      <c r="AG299" s="37"/>
      <c r="AH299" s="37"/>
      <c r="AI299" s="37"/>
      <c r="AJ299" s="37"/>
      <c r="AK299" s="37"/>
      <c r="AL299" s="37"/>
      <c r="AM299" s="37"/>
      <c r="AN299" s="37"/>
      <c r="AO299" s="37"/>
      <c r="AP299" s="37"/>
      <c r="AQ299" s="37"/>
      <c r="AR299" s="37"/>
    </row>
    <row r="300" spans="1:44" ht="12.75" customHeight="1"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7"/>
      <c r="AC300" s="37"/>
      <c r="AD300" s="37"/>
      <c r="AE300" s="37"/>
      <c r="AF300" s="37"/>
      <c r="AG300" s="37"/>
      <c r="AH300" s="37"/>
      <c r="AI300" s="37"/>
      <c r="AJ300" s="37"/>
      <c r="AK300" s="37"/>
      <c r="AL300" s="37"/>
      <c r="AM300" s="37"/>
      <c r="AN300" s="37"/>
      <c r="AO300" s="37"/>
      <c r="AP300" s="37"/>
      <c r="AQ300" s="37"/>
      <c r="AR300" s="37"/>
    </row>
    <row r="301" spans="1:44" ht="12.75" customHeight="1"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7"/>
      <c r="AC301" s="37"/>
      <c r="AD301" s="37"/>
      <c r="AE301" s="37"/>
      <c r="AF301" s="37"/>
      <c r="AG301" s="37"/>
      <c r="AH301" s="37"/>
      <c r="AI301" s="37"/>
      <c r="AJ301" s="37"/>
      <c r="AK301" s="37"/>
      <c r="AL301" s="37"/>
      <c r="AM301" s="37"/>
      <c r="AN301" s="37"/>
      <c r="AO301" s="37"/>
      <c r="AP301" s="37"/>
      <c r="AQ301" s="37"/>
      <c r="AR301" s="37"/>
    </row>
    <row r="302" spans="1:44" ht="12.75" customHeight="1"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7"/>
      <c r="AC302" s="37"/>
      <c r="AD302" s="37"/>
      <c r="AE302" s="37"/>
      <c r="AF302" s="37"/>
      <c r="AG302" s="37"/>
      <c r="AH302" s="37"/>
      <c r="AI302" s="37"/>
      <c r="AJ302" s="37"/>
      <c r="AK302" s="37"/>
      <c r="AL302" s="37"/>
      <c r="AM302" s="37"/>
      <c r="AN302" s="37"/>
      <c r="AO302" s="37"/>
      <c r="AP302" s="37"/>
      <c r="AQ302" s="37"/>
      <c r="AR302" s="37"/>
    </row>
    <row r="303" spans="1:44" ht="12.75" customHeight="1"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7"/>
      <c r="AC303" s="37"/>
      <c r="AD303" s="37"/>
      <c r="AE303" s="37"/>
      <c r="AF303" s="37"/>
      <c r="AG303" s="37"/>
      <c r="AH303" s="37"/>
      <c r="AI303" s="37"/>
      <c r="AJ303" s="37"/>
      <c r="AK303" s="37"/>
      <c r="AL303" s="37"/>
      <c r="AM303" s="37"/>
      <c r="AN303" s="37"/>
      <c r="AO303" s="37"/>
      <c r="AP303" s="37"/>
      <c r="AQ303" s="37"/>
      <c r="AR303" s="37"/>
    </row>
    <row r="304" spans="1:44" ht="12.75" customHeight="1"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7"/>
      <c r="AC304" s="37"/>
      <c r="AD304" s="37"/>
      <c r="AE304" s="37"/>
      <c r="AF304" s="37"/>
      <c r="AG304" s="37"/>
      <c r="AH304" s="37"/>
      <c r="AI304" s="37"/>
      <c r="AJ304" s="37"/>
      <c r="AK304" s="37"/>
      <c r="AL304" s="37"/>
      <c r="AM304" s="37"/>
      <c r="AN304" s="37"/>
      <c r="AO304" s="37"/>
      <c r="AP304" s="37"/>
      <c r="AQ304" s="37"/>
      <c r="AR304" s="37"/>
    </row>
    <row r="305" spans="1:44" ht="12.75" customHeight="1"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7"/>
      <c r="AC305" s="37"/>
      <c r="AD305" s="37"/>
      <c r="AE305" s="37"/>
      <c r="AF305" s="37"/>
      <c r="AG305" s="37"/>
      <c r="AH305" s="37"/>
      <c r="AI305" s="37"/>
      <c r="AJ305" s="37"/>
      <c r="AK305" s="37"/>
      <c r="AL305" s="37"/>
      <c r="AM305" s="37"/>
      <c r="AN305" s="37"/>
      <c r="AO305" s="37"/>
      <c r="AP305" s="37"/>
      <c r="AQ305" s="37"/>
      <c r="AR305" s="37"/>
    </row>
    <row r="306" spans="1:44" ht="12.75" customHeight="1"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7"/>
      <c r="AC306" s="37"/>
      <c r="AD306" s="37"/>
      <c r="AE306" s="37"/>
      <c r="AF306" s="37"/>
      <c r="AG306" s="37"/>
      <c r="AH306" s="37"/>
      <c r="AI306" s="37"/>
      <c r="AJ306" s="37"/>
      <c r="AK306" s="37"/>
      <c r="AL306" s="37"/>
      <c r="AM306" s="37"/>
      <c r="AN306" s="37"/>
      <c r="AO306" s="37"/>
      <c r="AP306" s="37"/>
      <c r="AQ306" s="37"/>
      <c r="AR306" s="37"/>
    </row>
    <row r="307" spans="1:44" ht="12.75" customHeight="1"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7"/>
      <c r="AC307" s="37"/>
      <c r="AD307" s="37"/>
      <c r="AE307" s="37"/>
      <c r="AF307" s="37"/>
      <c r="AG307" s="37"/>
      <c r="AH307" s="37"/>
      <c r="AI307" s="37"/>
      <c r="AJ307" s="37"/>
      <c r="AK307" s="37"/>
      <c r="AL307" s="37"/>
      <c r="AM307" s="37"/>
      <c r="AN307" s="37"/>
      <c r="AO307" s="37"/>
      <c r="AP307" s="37"/>
      <c r="AQ307" s="37"/>
      <c r="AR307" s="37"/>
    </row>
    <row r="308" spans="1:44" ht="12.75" customHeight="1"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7"/>
      <c r="AC308" s="37"/>
      <c r="AD308" s="37"/>
      <c r="AE308" s="37"/>
      <c r="AF308" s="37"/>
      <c r="AG308" s="37"/>
      <c r="AH308" s="37"/>
      <c r="AI308" s="37"/>
      <c r="AJ308" s="37"/>
      <c r="AK308" s="37"/>
      <c r="AL308" s="37"/>
      <c r="AM308" s="37"/>
      <c r="AN308" s="37"/>
      <c r="AO308" s="37"/>
      <c r="AP308" s="37"/>
      <c r="AQ308" s="37"/>
      <c r="AR308" s="37"/>
    </row>
    <row r="309" spans="1:44" ht="12.75" customHeight="1"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7"/>
      <c r="AC309" s="37"/>
      <c r="AD309" s="37"/>
      <c r="AE309" s="37"/>
      <c r="AF309" s="37"/>
      <c r="AG309" s="37"/>
      <c r="AH309" s="37"/>
      <c r="AI309" s="37"/>
      <c r="AJ309" s="37"/>
      <c r="AK309" s="37"/>
      <c r="AL309" s="37"/>
      <c r="AM309" s="37"/>
      <c r="AN309" s="37"/>
      <c r="AO309" s="37"/>
      <c r="AP309" s="37"/>
      <c r="AQ309" s="37"/>
      <c r="AR309" s="37"/>
    </row>
    <row r="310" spans="1:44" ht="12.75" customHeight="1"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7"/>
      <c r="AC310" s="37"/>
      <c r="AD310" s="37"/>
      <c r="AE310" s="37"/>
      <c r="AF310" s="37"/>
      <c r="AG310" s="37"/>
      <c r="AH310" s="37"/>
      <c r="AI310" s="37"/>
      <c r="AJ310" s="37"/>
      <c r="AK310" s="37"/>
      <c r="AL310" s="37"/>
      <c r="AM310" s="37"/>
      <c r="AN310" s="37"/>
      <c r="AO310" s="37"/>
      <c r="AP310" s="37"/>
      <c r="AQ310" s="37"/>
      <c r="AR310" s="37"/>
    </row>
    <row r="311" spans="1:44" ht="12.75" customHeight="1"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7"/>
      <c r="AC311" s="37"/>
      <c r="AD311" s="37"/>
      <c r="AE311" s="37"/>
      <c r="AF311" s="37"/>
      <c r="AG311" s="37"/>
      <c r="AH311" s="37"/>
      <c r="AI311" s="37"/>
      <c r="AJ311" s="37"/>
      <c r="AK311" s="37"/>
      <c r="AL311" s="37"/>
      <c r="AM311" s="37"/>
      <c r="AN311" s="37"/>
      <c r="AO311" s="37"/>
      <c r="AP311" s="37"/>
      <c r="AQ311" s="37"/>
      <c r="AR311" s="37"/>
    </row>
    <row r="312" spans="1:44" ht="12.75" customHeight="1"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7"/>
      <c r="AC312" s="37"/>
      <c r="AD312" s="37"/>
      <c r="AE312" s="37"/>
      <c r="AF312" s="37"/>
      <c r="AG312" s="37"/>
      <c r="AH312" s="37"/>
      <c r="AI312" s="37"/>
      <c r="AJ312" s="37"/>
      <c r="AK312" s="37"/>
      <c r="AL312" s="37"/>
      <c r="AM312" s="37"/>
      <c r="AN312" s="37"/>
      <c r="AO312" s="37"/>
      <c r="AP312" s="37"/>
      <c r="AQ312" s="37"/>
      <c r="AR312" s="37"/>
    </row>
    <row r="313" spans="1:44" ht="12.75" customHeight="1"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7"/>
      <c r="AC313" s="37"/>
      <c r="AD313" s="37"/>
      <c r="AE313" s="37"/>
      <c r="AF313" s="37"/>
      <c r="AG313" s="37"/>
      <c r="AH313" s="37"/>
      <c r="AI313" s="37"/>
      <c r="AJ313" s="37"/>
      <c r="AK313" s="37"/>
      <c r="AL313" s="37"/>
      <c r="AM313" s="37"/>
      <c r="AN313" s="37"/>
      <c r="AO313" s="37"/>
      <c r="AP313" s="37"/>
      <c r="AQ313" s="37"/>
      <c r="AR313" s="37"/>
    </row>
    <row r="314" spans="1:44" ht="12.75" customHeight="1"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7"/>
      <c r="AC314" s="37"/>
      <c r="AD314" s="37"/>
      <c r="AE314" s="37"/>
      <c r="AF314" s="37"/>
      <c r="AG314" s="37"/>
      <c r="AH314" s="37"/>
      <c r="AI314" s="37"/>
      <c r="AJ314" s="37"/>
      <c r="AK314" s="37"/>
      <c r="AL314" s="37"/>
      <c r="AM314" s="37"/>
      <c r="AN314" s="37"/>
      <c r="AO314" s="37"/>
      <c r="AP314" s="37"/>
      <c r="AQ314" s="37"/>
      <c r="AR314" s="37"/>
    </row>
    <row r="315" spans="1:44" ht="12.75" customHeight="1"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7"/>
      <c r="AC315" s="37"/>
      <c r="AD315" s="37"/>
      <c r="AE315" s="37"/>
      <c r="AF315" s="37"/>
      <c r="AG315" s="37"/>
      <c r="AH315" s="37"/>
      <c r="AI315" s="37"/>
      <c r="AJ315" s="37"/>
      <c r="AK315" s="37"/>
      <c r="AL315" s="37"/>
      <c r="AM315" s="37"/>
      <c r="AN315" s="37"/>
      <c r="AO315" s="37"/>
      <c r="AP315" s="37"/>
      <c r="AQ315" s="37"/>
      <c r="AR315" s="37"/>
    </row>
    <row r="316" spans="1:44" ht="12.75" customHeight="1"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7"/>
      <c r="AC316" s="37"/>
      <c r="AD316" s="37"/>
      <c r="AE316" s="37"/>
      <c r="AF316" s="37"/>
      <c r="AG316" s="37"/>
      <c r="AH316" s="37"/>
      <c r="AI316" s="37"/>
      <c r="AJ316" s="37"/>
      <c r="AK316" s="37"/>
      <c r="AL316" s="37"/>
      <c r="AM316" s="37"/>
      <c r="AN316" s="37"/>
      <c r="AO316" s="37"/>
      <c r="AP316" s="37"/>
      <c r="AQ316" s="37"/>
      <c r="AR316" s="37"/>
    </row>
    <row r="317" spans="1:44" ht="12.75" customHeight="1"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7"/>
      <c r="AC317" s="37"/>
      <c r="AD317" s="37"/>
      <c r="AE317" s="37"/>
      <c r="AF317" s="37"/>
      <c r="AG317" s="37"/>
      <c r="AH317" s="37"/>
      <c r="AI317" s="37"/>
      <c r="AJ317" s="37"/>
      <c r="AK317" s="37"/>
      <c r="AL317" s="37"/>
      <c r="AM317" s="37"/>
      <c r="AN317" s="37"/>
      <c r="AO317" s="37"/>
      <c r="AP317" s="37"/>
      <c r="AQ317" s="37"/>
      <c r="AR317" s="37"/>
    </row>
    <row r="318" spans="1:44" ht="12.75" customHeight="1"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7"/>
      <c r="AC318" s="37"/>
      <c r="AD318" s="37"/>
      <c r="AE318" s="37"/>
      <c r="AF318" s="37"/>
      <c r="AG318" s="37"/>
      <c r="AH318" s="37"/>
      <c r="AI318" s="37"/>
      <c r="AJ318" s="37"/>
      <c r="AK318" s="37"/>
      <c r="AL318" s="37"/>
      <c r="AM318" s="37"/>
      <c r="AN318" s="37"/>
      <c r="AO318" s="37"/>
      <c r="AP318" s="37"/>
      <c r="AQ318" s="37"/>
      <c r="AR318" s="37"/>
    </row>
    <row r="319" spans="1:44" ht="12.75" customHeight="1"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7"/>
      <c r="AC319" s="37"/>
      <c r="AD319" s="37"/>
      <c r="AE319" s="37"/>
      <c r="AF319" s="37"/>
      <c r="AG319" s="37"/>
      <c r="AH319" s="37"/>
      <c r="AI319" s="37"/>
      <c r="AJ319" s="37"/>
      <c r="AK319" s="37"/>
      <c r="AL319" s="37"/>
      <c r="AM319" s="37"/>
      <c r="AN319" s="37"/>
      <c r="AO319" s="37"/>
      <c r="AP319" s="37"/>
      <c r="AQ319" s="37"/>
      <c r="AR319" s="37"/>
    </row>
    <row r="320" spans="1:44" ht="12.75" customHeight="1"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7"/>
      <c r="AC320" s="37"/>
      <c r="AD320" s="37"/>
      <c r="AE320" s="37"/>
      <c r="AF320" s="37"/>
      <c r="AG320" s="37"/>
      <c r="AH320" s="37"/>
      <c r="AI320" s="37"/>
      <c r="AJ320" s="37"/>
      <c r="AK320" s="37"/>
      <c r="AL320" s="37"/>
      <c r="AM320" s="37"/>
      <c r="AN320" s="37"/>
      <c r="AO320" s="37"/>
      <c r="AP320" s="37"/>
      <c r="AQ320" s="37"/>
      <c r="AR320" s="37"/>
    </row>
    <row r="321" spans="1:44" ht="12.75" customHeight="1"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7"/>
      <c r="AC321" s="37"/>
      <c r="AD321" s="37"/>
      <c r="AE321" s="37"/>
      <c r="AF321" s="37"/>
      <c r="AG321" s="37"/>
      <c r="AH321" s="37"/>
      <c r="AI321" s="37"/>
      <c r="AJ321" s="37"/>
      <c r="AK321" s="37"/>
      <c r="AL321" s="37"/>
      <c r="AM321" s="37"/>
      <c r="AN321" s="37"/>
      <c r="AO321" s="37"/>
      <c r="AP321" s="37"/>
      <c r="AQ321" s="37"/>
      <c r="AR321" s="37"/>
    </row>
    <row r="322" spans="1:44" ht="12.75" customHeight="1"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7"/>
      <c r="AC322" s="37"/>
      <c r="AD322" s="37"/>
      <c r="AE322" s="37"/>
      <c r="AF322" s="37"/>
      <c r="AG322" s="37"/>
      <c r="AH322" s="37"/>
      <c r="AI322" s="37"/>
      <c r="AJ322" s="37"/>
      <c r="AK322" s="37"/>
      <c r="AL322" s="37"/>
      <c r="AM322" s="37"/>
      <c r="AN322" s="37"/>
      <c r="AO322" s="37"/>
      <c r="AP322" s="37"/>
      <c r="AQ322" s="37"/>
      <c r="AR322" s="37"/>
    </row>
    <row r="323" spans="1:44" ht="12.75" customHeight="1"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7"/>
      <c r="AC323" s="37"/>
      <c r="AD323" s="37"/>
      <c r="AE323" s="37"/>
      <c r="AF323" s="37"/>
      <c r="AG323" s="37"/>
      <c r="AH323" s="37"/>
      <c r="AI323" s="37"/>
      <c r="AJ323" s="37"/>
      <c r="AK323" s="37"/>
      <c r="AL323" s="37"/>
      <c r="AM323" s="37"/>
      <c r="AN323" s="37"/>
      <c r="AO323" s="37"/>
      <c r="AP323" s="37"/>
      <c r="AQ323" s="37"/>
      <c r="AR323" s="37"/>
    </row>
    <row r="324" spans="1:44" ht="12.75" customHeight="1"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7"/>
      <c r="AC324" s="37"/>
      <c r="AD324" s="37"/>
      <c r="AE324" s="37"/>
      <c r="AF324" s="37"/>
      <c r="AG324" s="37"/>
      <c r="AH324" s="37"/>
      <c r="AI324" s="37"/>
      <c r="AJ324" s="37"/>
      <c r="AK324" s="37"/>
      <c r="AL324" s="37"/>
      <c r="AM324" s="37"/>
      <c r="AN324" s="37"/>
      <c r="AO324" s="37"/>
      <c r="AP324" s="37"/>
      <c r="AQ324" s="37"/>
      <c r="AR324" s="37"/>
    </row>
    <row r="325" spans="1:44" ht="12.75" customHeight="1"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7"/>
      <c r="AC325" s="37"/>
      <c r="AD325" s="37"/>
      <c r="AE325" s="37"/>
      <c r="AF325" s="37"/>
      <c r="AG325" s="37"/>
      <c r="AH325" s="37"/>
      <c r="AI325" s="37"/>
      <c r="AJ325" s="37"/>
      <c r="AK325" s="37"/>
      <c r="AL325" s="37"/>
      <c r="AM325" s="37"/>
      <c r="AN325" s="37"/>
      <c r="AO325" s="37"/>
      <c r="AP325" s="37"/>
      <c r="AQ325" s="37"/>
      <c r="AR325" s="37"/>
    </row>
    <row r="326" spans="1:44" ht="12.75" customHeight="1"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7"/>
      <c r="AC326" s="37"/>
      <c r="AD326" s="37"/>
      <c r="AE326" s="37"/>
      <c r="AF326" s="37"/>
      <c r="AG326" s="37"/>
      <c r="AH326" s="37"/>
      <c r="AI326" s="37"/>
      <c r="AJ326" s="37"/>
      <c r="AK326" s="37"/>
      <c r="AL326" s="37"/>
      <c r="AM326" s="37"/>
      <c r="AN326" s="37"/>
      <c r="AO326" s="37"/>
      <c r="AP326" s="37"/>
      <c r="AQ326" s="37"/>
      <c r="AR326" s="37"/>
    </row>
    <row r="327" spans="1:44" ht="12.75" customHeight="1"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7"/>
      <c r="AC327" s="37"/>
      <c r="AD327" s="37"/>
      <c r="AE327" s="37"/>
      <c r="AF327" s="37"/>
      <c r="AG327" s="37"/>
      <c r="AH327" s="37"/>
      <c r="AI327" s="37"/>
      <c r="AJ327" s="37"/>
      <c r="AK327" s="37"/>
      <c r="AL327" s="37"/>
      <c r="AM327" s="37"/>
      <c r="AN327" s="37"/>
      <c r="AO327" s="37"/>
      <c r="AP327" s="37"/>
      <c r="AQ327" s="37"/>
      <c r="AR327" s="37"/>
    </row>
    <row r="328" spans="1:44" ht="12.75" customHeight="1"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7"/>
      <c r="AC328" s="37"/>
      <c r="AD328" s="37"/>
      <c r="AE328" s="37"/>
      <c r="AF328" s="37"/>
      <c r="AG328" s="37"/>
      <c r="AH328" s="37"/>
      <c r="AI328" s="37"/>
      <c r="AJ328" s="37"/>
      <c r="AK328" s="37"/>
      <c r="AL328" s="37"/>
      <c r="AM328" s="37"/>
      <c r="AN328" s="37"/>
      <c r="AO328" s="37"/>
      <c r="AP328" s="37"/>
      <c r="AQ328" s="37"/>
      <c r="AR328" s="37"/>
    </row>
    <row r="329" spans="1:44" ht="12.75" customHeight="1"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7"/>
      <c r="AC329" s="37"/>
      <c r="AD329" s="37"/>
      <c r="AE329" s="37"/>
      <c r="AF329" s="37"/>
      <c r="AG329" s="37"/>
      <c r="AH329" s="37"/>
      <c r="AI329" s="37"/>
      <c r="AJ329" s="37"/>
      <c r="AK329" s="37"/>
      <c r="AL329" s="37"/>
      <c r="AM329" s="37"/>
      <c r="AN329" s="37"/>
      <c r="AO329" s="37"/>
      <c r="AP329" s="37"/>
      <c r="AQ329" s="37"/>
      <c r="AR329" s="37"/>
    </row>
    <row r="330" spans="1:44" ht="12.75" customHeight="1"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7"/>
      <c r="AC330" s="37"/>
      <c r="AD330" s="37"/>
      <c r="AE330" s="37"/>
      <c r="AF330" s="37"/>
      <c r="AG330" s="37"/>
      <c r="AH330" s="37"/>
      <c r="AI330" s="37"/>
      <c r="AJ330" s="37"/>
      <c r="AK330" s="37"/>
      <c r="AL330" s="37"/>
      <c r="AM330" s="37"/>
      <c r="AN330" s="37"/>
      <c r="AO330" s="37"/>
      <c r="AP330" s="37"/>
      <c r="AQ330" s="37"/>
      <c r="AR330" s="37"/>
    </row>
    <row r="331" spans="1:44" ht="12.75" customHeight="1"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7"/>
      <c r="AC331" s="37"/>
      <c r="AD331" s="37"/>
      <c r="AE331" s="37"/>
      <c r="AF331" s="37"/>
      <c r="AG331" s="37"/>
      <c r="AH331" s="37"/>
      <c r="AI331" s="37"/>
      <c r="AJ331" s="37"/>
      <c r="AK331" s="37"/>
      <c r="AL331" s="37"/>
      <c r="AM331" s="37"/>
      <c r="AN331" s="37"/>
      <c r="AO331" s="37"/>
      <c r="AP331" s="37"/>
      <c r="AQ331" s="37"/>
      <c r="AR331" s="37"/>
    </row>
    <row r="332" spans="1:44" ht="12.75" customHeight="1"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7"/>
      <c r="AC332" s="37"/>
      <c r="AD332" s="37"/>
      <c r="AE332" s="37"/>
      <c r="AF332" s="37"/>
      <c r="AG332" s="37"/>
      <c r="AH332" s="37"/>
      <c r="AI332" s="37"/>
      <c r="AJ332" s="37"/>
      <c r="AK332" s="37"/>
      <c r="AL332" s="37"/>
      <c r="AM332" s="37"/>
      <c r="AN332" s="37"/>
      <c r="AO332" s="37"/>
      <c r="AP332" s="37"/>
      <c r="AQ332" s="37"/>
      <c r="AR332" s="37"/>
    </row>
    <row r="333" spans="1:44" ht="12.75" customHeight="1"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7"/>
      <c r="AC333" s="37"/>
      <c r="AD333" s="37"/>
      <c r="AE333" s="37"/>
      <c r="AF333" s="37"/>
      <c r="AG333" s="37"/>
      <c r="AH333" s="37"/>
      <c r="AI333" s="37"/>
      <c r="AJ333" s="37"/>
      <c r="AK333" s="37"/>
      <c r="AL333" s="37"/>
      <c r="AM333" s="37"/>
      <c r="AN333" s="37"/>
      <c r="AO333" s="37"/>
      <c r="AP333" s="37"/>
      <c r="AQ333" s="37"/>
      <c r="AR333" s="37"/>
    </row>
    <row r="334" spans="1:44" ht="12.75" customHeight="1"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7"/>
      <c r="AC334" s="37"/>
      <c r="AD334" s="37"/>
      <c r="AE334" s="37"/>
      <c r="AF334" s="37"/>
      <c r="AG334" s="37"/>
      <c r="AH334" s="37"/>
      <c r="AI334" s="37"/>
      <c r="AJ334" s="37"/>
      <c r="AK334" s="37"/>
      <c r="AL334" s="37"/>
      <c r="AM334" s="37"/>
      <c r="AN334" s="37"/>
      <c r="AO334" s="37"/>
      <c r="AP334" s="37"/>
      <c r="AQ334" s="37"/>
      <c r="AR334" s="37"/>
    </row>
    <row r="335" spans="1:44" ht="12.75" customHeight="1"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7"/>
      <c r="AC335" s="37"/>
      <c r="AD335" s="37"/>
      <c r="AE335" s="37"/>
      <c r="AF335" s="37"/>
      <c r="AG335" s="37"/>
      <c r="AH335" s="37"/>
      <c r="AI335" s="37"/>
      <c r="AJ335" s="37"/>
      <c r="AK335" s="37"/>
      <c r="AL335" s="37"/>
      <c r="AM335" s="37"/>
      <c r="AN335" s="37"/>
      <c r="AO335" s="37"/>
      <c r="AP335" s="37"/>
      <c r="AQ335" s="37"/>
      <c r="AR335" s="37"/>
    </row>
    <row r="336" spans="1:44" ht="12.75" customHeight="1"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7"/>
      <c r="AC336" s="37"/>
      <c r="AD336" s="37"/>
      <c r="AE336" s="37"/>
      <c r="AF336" s="37"/>
      <c r="AG336" s="37"/>
      <c r="AH336" s="37"/>
      <c r="AI336" s="37"/>
      <c r="AJ336" s="37"/>
      <c r="AK336" s="37"/>
      <c r="AL336" s="37"/>
      <c r="AM336" s="37"/>
      <c r="AN336" s="37"/>
      <c r="AO336" s="37"/>
      <c r="AP336" s="37"/>
      <c r="AQ336" s="37"/>
      <c r="AR336" s="37"/>
    </row>
    <row r="337" spans="1:44" ht="12.75" customHeight="1"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7"/>
      <c r="AC337" s="37"/>
      <c r="AD337" s="37"/>
      <c r="AE337" s="37"/>
      <c r="AF337" s="37"/>
      <c r="AG337" s="37"/>
      <c r="AH337" s="37"/>
      <c r="AI337" s="37"/>
      <c r="AJ337" s="37"/>
      <c r="AK337" s="37"/>
      <c r="AL337" s="37"/>
      <c r="AM337" s="37"/>
      <c r="AN337" s="37"/>
      <c r="AO337" s="37"/>
      <c r="AP337" s="37"/>
      <c r="AQ337" s="37"/>
      <c r="AR337" s="37"/>
    </row>
    <row r="338" spans="1:44" ht="12.75" customHeight="1"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7"/>
      <c r="AC338" s="37"/>
      <c r="AD338" s="37"/>
      <c r="AE338" s="37"/>
      <c r="AF338" s="37"/>
      <c r="AG338" s="37"/>
      <c r="AH338" s="37"/>
      <c r="AI338" s="37"/>
      <c r="AJ338" s="37"/>
      <c r="AK338" s="37"/>
      <c r="AL338" s="37"/>
      <c r="AM338" s="37"/>
      <c r="AN338" s="37"/>
      <c r="AO338" s="37"/>
      <c r="AP338" s="37"/>
      <c r="AQ338" s="37"/>
      <c r="AR338" s="37"/>
    </row>
    <row r="339" spans="1:44" ht="12.75" customHeight="1"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7"/>
      <c r="AC339" s="37"/>
      <c r="AD339" s="37"/>
      <c r="AE339" s="37"/>
      <c r="AF339" s="37"/>
      <c r="AG339" s="37"/>
      <c r="AH339" s="37"/>
      <c r="AI339" s="37"/>
      <c r="AJ339" s="37"/>
      <c r="AK339" s="37"/>
      <c r="AL339" s="37"/>
      <c r="AM339" s="37"/>
      <c r="AN339" s="37"/>
      <c r="AO339" s="37"/>
      <c r="AP339" s="37"/>
      <c r="AQ339" s="37"/>
      <c r="AR339" s="37"/>
    </row>
    <row r="340" spans="1:44" ht="12.75" customHeight="1"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7"/>
      <c r="AC340" s="37"/>
      <c r="AD340" s="37"/>
      <c r="AE340" s="37"/>
      <c r="AF340" s="37"/>
      <c r="AG340" s="37"/>
      <c r="AH340" s="37"/>
      <c r="AI340" s="37"/>
      <c r="AJ340" s="37"/>
      <c r="AK340" s="37"/>
      <c r="AL340" s="37"/>
      <c r="AM340" s="37"/>
      <c r="AN340" s="37"/>
      <c r="AO340" s="37"/>
      <c r="AP340" s="37"/>
      <c r="AQ340" s="37"/>
      <c r="AR340" s="37"/>
    </row>
    <row r="341" spans="1:44" ht="12.75" customHeight="1"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7"/>
      <c r="AC341" s="37"/>
      <c r="AD341" s="37"/>
      <c r="AE341" s="37"/>
      <c r="AF341" s="37"/>
      <c r="AG341" s="37"/>
      <c r="AH341" s="37"/>
      <c r="AI341" s="37"/>
      <c r="AJ341" s="37"/>
      <c r="AK341" s="37"/>
      <c r="AL341" s="37"/>
      <c r="AM341" s="37"/>
      <c r="AN341" s="37"/>
      <c r="AO341" s="37"/>
      <c r="AP341" s="37"/>
      <c r="AQ341" s="37"/>
      <c r="AR341" s="37"/>
    </row>
    <row r="342" spans="1:44" ht="12.75" customHeight="1"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7"/>
      <c r="AC342" s="37"/>
      <c r="AD342" s="37"/>
      <c r="AE342" s="37"/>
      <c r="AF342" s="37"/>
      <c r="AG342" s="37"/>
      <c r="AH342" s="37"/>
      <c r="AI342" s="37"/>
      <c r="AJ342" s="37"/>
      <c r="AK342" s="37"/>
      <c r="AL342" s="37"/>
      <c r="AM342" s="37"/>
      <c r="AN342" s="37"/>
      <c r="AO342" s="37"/>
      <c r="AP342" s="37"/>
      <c r="AQ342" s="37"/>
      <c r="AR342" s="37"/>
    </row>
    <row r="343" spans="1:44" ht="12.75" customHeight="1"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7"/>
      <c r="AC343" s="37"/>
      <c r="AD343" s="37"/>
      <c r="AE343" s="37"/>
      <c r="AF343" s="37"/>
      <c r="AG343" s="37"/>
      <c r="AH343" s="37"/>
      <c r="AI343" s="37"/>
      <c r="AJ343" s="37"/>
      <c r="AK343" s="37"/>
      <c r="AL343" s="37"/>
      <c r="AM343" s="37"/>
      <c r="AN343" s="37"/>
      <c r="AO343" s="37"/>
      <c r="AP343" s="37"/>
      <c r="AQ343" s="37"/>
      <c r="AR343" s="37"/>
    </row>
    <row r="344" spans="1:44" ht="12.75" customHeight="1"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7"/>
      <c r="AC344" s="37"/>
      <c r="AD344" s="37"/>
      <c r="AE344" s="37"/>
      <c r="AF344" s="37"/>
      <c r="AG344" s="37"/>
      <c r="AH344" s="37"/>
      <c r="AI344" s="37"/>
      <c r="AJ344" s="37"/>
      <c r="AK344" s="37"/>
      <c r="AL344" s="37"/>
      <c r="AM344" s="37"/>
      <c r="AN344" s="37"/>
      <c r="AO344" s="37"/>
      <c r="AP344" s="37"/>
      <c r="AQ344" s="37"/>
      <c r="AR344" s="37"/>
    </row>
    <row r="345" spans="1:44" ht="12.75" customHeight="1"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7"/>
      <c r="AC345" s="37"/>
      <c r="AD345" s="37"/>
      <c r="AE345" s="37"/>
      <c r="AF345" s="37"/>
      <c r="AG345" s="37"/>
      <c r="AH345" s="37"/>
      <c r="AI345" s="37"/>
      <c r="AJ345" s="37"/>
      <c r="AK345" s="37"/>
      <c r="AL345" s="37"/>
      <c r="AM345" s="37"/>
      <c r="AN345" s="37"/>
      <c r="AO345" s="37"/>
      <c r="AP345" s="37"/>
      <c r="AQ345" s="37"/>
      <c r="AR345" s="37"/>
    </row>
    <row r="346" spans="1:44" ht="12.75" customHeight="1"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7"/>
      <c r="AC346" s="37"/>
      <c r="AD346" s="37"/>
      <c r="AE346" s="37"/>
      <c r="AF346" s="37"/>
      <c r="AG346" s="37"/>
      <c r="AH346" s="37"/>
      <c r="AI346" s="37"/>
      <c r="AJ346" s="37"/>
      <c r="AK346" s="37"/>
      <c r="AL346" s="37"/>
      <c r="AM346" s="37"/>
      <c r="AN346" s="37"/>
      <c r="AO346" s="37"/>
      <c r="AP346" s="37"/>
      <c r="AQ346" s="37"/>
      <c r="AR346" s="37"/>
    </row>
    <row r="347" spans="1:44" ht="12.75" customHeight="1"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7"/>
      <c r="AC347" s="37"/>
      <c r="AD347" s="37"/>
      <c r="AE347" s="37"/>
      <c r="AF347" s="37"/>
      <c r="AG347" s="37"/>
      <c r="AH347" s="37"/>
      <c r="AI347" s="37"/>
      <c r="AJ347" s="37"/>
      <c r="AK347" s="37"/>
      <c r="AL347" s="37"/>
      <c r="AM347" s="37"/>
      <c r="AN347" s="37"/>
      <c r="AO347" s="37"/>
      <c r="AP347" s="37"/>
      <c r="AQ347" s="37"/>
      <c r="AR347" s="37"/>
    </row>
    <row r="348" spans="1:44" ht="12.75" customHeight="1"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7"/>
      <c r="AC348" s="37"/>
      <c r="AD348" s="37"/>
      <c r="AE348" s="37"/>
      <c r="AF348" s="37"/>
      <c r="AG348" s="37"/>
      <c r="AH348" s="37"/>
      <c r="AI348" s="37"/>
      <c r="AJ348" s="37"/>
      <c r="AK348" s="37"/>
      <c r="AL348" s="37"/>
      <c r="AM348" s="37"/>
      <c r="AN348" s="37"/>
      <c r="AO348" s="37"/>
      <c r="AP348" s="37"/>
      <c r="AQ348" s="37"/>
      <c r="AR348" s="37"/>
    </row>
    <row r="349" spans="1:44" ht="12.75" customHeight="1"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7"/>
      <c r="AC349" s="37"/>
      <c r="AD349" s="37"/>
      <c r="AE349" s="37"/>
      <c r="AF349" s="37"/>
      <c r="AG349" s="37"/>
      <c r="AH349" s="37"/>
      <c r="AI349" s="37"/>
      <c r="AJ349" s="37"/>
      <c r="AK349" s="37"/>
      <c r="AL349" s="37"/>
      <c r="AM349" s="37"/>
      <c r="AN349" s="37"/>
      <c r="AO349" s="37"/>
      <c r="AP349" s="37"/>
      <c r="AQ349" s="37"/>
      <c r="AR349" s="37"/>
    </row>
    <row r="350" spans="1:44" ht="12.75" customHeight="1"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7"/>
      <c r="AC350" s="37"/>
      <c r="AD350" s="37"/>
      <c r="AE350" s="37"/>
      <c r="AF350" s="37"/>
      <c r="AG350" s="37"/>
      <c r="AH350" s="37"/>
      <c r="AI350" s="37"/>
      <c r="AJ350" s="37"/>
      <c r="AK350" s="37"/>
      <c r="AL350" s="37"/>
      <c r="AM350" s="37"/>
      <c r="AN350" s="37"/>
      <c r="AO350" s="37"/>
      <c r="AP350" s="37"/>
      <c r="AQ350" s="37"/>
      <c r="AR350" s="37"/>
    </row>
    <row r="351" spans="1:44" ht="12.75" customHeight="1"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7"/>
      <c r="AC351" s="37"/>
      <c r="AD351" s="37"/>
      <c r="AE351" s="37"/>
      <c r="AF351" s="37"/>
      <c r="AG351" s="37"/>
      <c r="AH351" s="37"/>
      <c r="AI351" s="37"/>
      <c r="AJ351" s="37"/>
      <c r="AK351" s="37"/>
      <c r="AL351" s="37"/>
      <c r="AM351" s="37"/>
      <c r="AN351" s="37"/>
      <c r="AO351" s="37"/>
      <c r="AP351" s="37"/>
      <c r="AQ351" s="37"/>
      <c r="AR351" s="37"/>
    </row>
    <row r="352" spans="1:44" ht="12.75" customHeight="1"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7"/>
      <c r="AC352" s="37"/>
      <c r="AD352" s="37"/>
      <c r="AE352" s="37"/>
      <c r="AF352" s="37"/>
      <c r="AG352" s="37"/>
      <c r="AH352" s="37"/>
      <c r="AI352" s="37"/>
      <c r="AJ352" s="37"/>
      <c r="AK352" s="37"/>
      <c r="AL352" s="37"/>
      <c r="AM352" s="37"/>
      <c r="AN352" s="37"/>
      <c r="AO352" s="37"/>
      <c r="AP352" s="37"/>
      <c r="AQ352" s="37"/>
      <c r="AR352" s="37"/>
    </row>
    <row r="353" spans="1:44" ht="12.75" customHeight="1"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7"/>
      <c r="AC353" s="37"/>
      <c r="AD353" s="37"/>
      <c r="AE353" s="37"/>
      <c r="AF353" s="37"/>
      <c r="AG353" s="37"/>
      <c r="AH353" s="37"/>
      <c r="AI353" s="37"/>
      <c r="AJ353" s="37"/>
      <c r="AK353" s="37"/>
      <c r="AL353" s="37"/>
      <c r="AM353" s="37"/>
      <c r="AN353" s="37"/>
      <c r="AO353" s="37"/>
      <c r="AP353" s="37"/>
      <c r="AQ353" s="37"/>
      <c r="AR353" s="37"/>
    </row>
    <row r="354" spans="1:44" ht="12.75" customHeight="1"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7"/>
      <c r="AC354" s="37"/>
      <c r="AD354" s="37"/>
      <c r="AE354" s="37"/>
      <c r="AF354" s="37"/>
      <c r="AG354" s="37"/>
      <c r="AH354" s="37"/>
      <c r="AI354" s="37"/>
      <c r="AJ354" s="37"/>
      <c r="AK354" s="37"/>
      <c r="AL354" s="37"/>
      <c r="AM354" s="37"/>
      <c r="AN354" s="37"/>
      <c r="AO354" s="37"/>
      <c r="AP354" s="37"/>
      <c r="AQ354" s="37"/>
      <c r="AR354" s="37"/>
    </row>
    <row r="355" spans="1:44" ht="12.75" customHeight="1"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7"/>
      <c r="AC355" s="37"/>
      <c r="AD355" s="37"/>
      <c r="AE355" s="37"/>
      <c r="AF355" s="37"/>
      <c r="AG355" s="37"/>
      <c r="AH355" s="37"/>
      <c r="AI355" s="37"/>
      <c r="AJ355" s="37"/>
      <c r="AK355" s="37"/>
      <c r="AL355" s="37"/>
      <c r="AM355" s="37"/>
      <c r="AN355" s="37"/>
      <c r="AO355" s="37"/>
      <c r="AP355" s="37"/>
      <c r="AQ355" s="37"/>
      <c r="AR355" s="37"/>
    </row>
    <row r="356" spans="1:44" ht="12.75" customHeight="1"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7"/>
      <c r="AC356" s="37"/>
      <c r="AD356" s="37"/>
      <c r="AE356" s="37"/>
      <c r="AF356" s="37"/>
      <c r="AG356" s="37"/>
      <c r="AH356" s="37"/>
      <c r="AI356" s="37"/>
      <c r="AJ356" s="37"/>
      <c r="AK356" s="37"/>
      <c r="AL356" s="37"/>
      <c r="AM356" s="37"/>
      <c r="AN356" s="37"/>
      <c r="AO356" s="37"/>
      <c r="AP356" s="37"/>
      <c r="AQ356" s="37"/>
      <c r="AR356" s="37"/>
    </row>
    <row r="357" spans="1:44" ht="12.75" customHeight="1"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7"/>
      <c r="AC357" s="37"/>
      <c r="AD357" s="37"/>
      <c r="AE357" s="37"/>
      <c r="AF357" s="37"/>
      <c r="AG357" s="37"/>
      <c r="AH357" s="37"/>
      <c r="AI357" s="37"/>
      <c r="AJ357" s="37"/>
      <c r="AK357" s="37"/>
      <c r="AL357" s="37"/>
      <c r="AM357" s="37"/>
      <c r="AN357" s="37"/>
      <c r="AO357" s="37"/>
      <c r="AP357" s="37"/>
      <c r="AQ357" s="37"/>
      <c r="AR357" s="37"/>
    </row>
    <row r="358" spans="1:44" ht="12.75" customHeight="1"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7"/>
      <c r="AC358" s="37"/>
      <c r="AD358" s="37"/>
      <c r="AE358" s="37"/>
      <c r="AF358" s="37"/>
      <c r="AG358" s="37"/>
      <c r="AH358" s="37"/>
      <c r="AI358" s="37"/>
      <c r="AJ358" s="37"/>
      <c r="AK358" s="37"/>
      <c r="AL358" s="37"/>
      <c r="AM358" s="37"/>
      <c r="AN358" s="37"/>
      <c r="AO358" s="37"/>
      <c r="AP358" s="37"/>
      <c r="AQ358" s="37"/>
      <c r="AR358" s="37"/>
    </row>
    <row r="359" spans="1:44" ht="12.75" customHeight="1"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7"/>
      <c r="AC359" s="37"/>
      <c r="AD359" s="37"/>
      <c r="AE359" s="37"/>
      <c r="AF359" s="37"/>
      <c r="AG359" s="37"/>
      <c r="AH359" s="37"/>
      <c r="AI359" s="37"/>
      <c r="AJ359" s="37"/>
      <c r="AK359" s="37"/>
      <c r="AL359" s="37"/>
      <c r="AM359" s="37"/>
      <c r="AN359" s="37"/>
      <c r="AO359" s="37"/>
      <c r="AP359" s="37"/>
      <c r="AQ359" s="37"/>
      <c r="AR359" s="37"/>
    </row>
    <row r="360" spans="1:44" ht="12.75" customHeight="1"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7"/>
      <c r="AC360" s="37"/>
      <c r="AD360" s="37"/>
      <c r="AE360" s="37"/>
      <c r="AF360" s="37"/>
      <c r="AG360" s="37"/>
      <c r="AH360" s="37"/>
      <c r="AI360" s="37"/>
      <c r="AJ360" s="37"/>
      <c r="AK360" s="37"/>
      <c r="AL360" s="37"/>
      <c r="AM360" s="37"/>
      <c r="AN360" s="37"/>
      <c r="AO360" s="37"/>
      <c r="AP360" s="37"/>
      <c r="AQ360" s="37"/>
      <c r="AR360" s="37"/>
    </row>
    <row r="361" spans="1:44" ht="12.75" customHeight="1"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7"/>
      <c r="AC361" s="37"/>
      <c r="AD361" s="37"/>
      <c r="AE361" s="37"/>
      <c r="AF361" s="37"/>
      <c r="AG361" s="37"/>
      <c r="AH361" s="37"/>
      <c r="AI361" s="37"/>
      <c r="AJ361" s="37"/>
      <c r="AK361" s="37"/>
      <c r="AL361" s="37"/>
      <c r="AM361" s="37"/>
      <c r="AN361" s="37"/>
      <c r="AO361" s="37"/>
      <c r="AP361" s="37"/>
      <c r="AQ361" s="37"/>
      <c r="AR361" s="37"/>
    </row>
    <row r="362" spans="1:44" ht="12.75" customHeight="1"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7"/>
      <c r="AC362" s="37"/>
      <c r="AD362" s="37"/>
      <c r="AE362" s="37"/>
      <c r="AF362" s="37"/>
      <c r="AG362" s="37"/>
      <c r="AH362" s="37"/>
      <c r="AI362" s="37"/>
      <c r="AJ362" s="37"/>
      <c r="AK362" s="37"/>
      <c r="AL362" s="37"/>
      <c r="AM362" s="37"/>
      <c r="AN362" s="37"/>
      <c r="AO362" s="37"/>
      <c r="AP362" s="37"/>
      <c r="AQ362" s="37"/>
      <c r="AR362" s="37"/>
    </row>
    <row r="363" spans="1:44" ht="12.75" customHeight="1"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7"/>
      <c r="AC363" s="37"/>
      <c r="AD363" s="37"/>
      <c r="AE363" s="37"/>
      <c r="AF363" s="37"/>
      <c r="AG363" s="37"/>
      <c r="AH363" s="37"/>
      <c r="AI363" s="37"/>
      <c r="AJ363" s="37"/>
      <c r="AK363" s="37"/>
      <c r="AL363" s="37"/>
      <c r="AM363" s="37"/>
      <c r="AN363" s="37"/>
      <c r="AO363" s="37"/>
      <c r="AP363" s="37"/>
      <c r="AQ363" s="37"/>
      <c r="AR363" s="37"/>
    </row>
    <row r="364" spans="1:44" ht="12.75" customHeight="1"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7"/>
      <c r="AC364" s="37"/>
      <c r="AD364" s="37"/>
      <c r="AE364" s="37"/>
      <c r="AF364" s="37"/>
      <c r="AG364" s="37"/>
      <c r="AH364" s="37"/>
      <c r="AI364" s="37"/>
      <c r="AJ364" s="37"/>
      <c r="AK364" s="37"/>
      <c r="AL364" s="37"/>
      <c r="AM364" s="37"/>
      <c r="AN364" s="37"/>
      <c r="AO364" s="37"/>
      <c r="AP364" s="37"/>
      <c r="AQ364" s="37"/>
      <c r="AR364" s="37"/>
    </row>
    <row r="365" spans="1:44" ht="12.75" customHeight="1"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7"/>
      <c r="AC365" s="37"/>
      <c r="AD365" s="37"/>
      <c r="AE365" s="37"/>
      <c r="AF365" s="37"/>
      <c r="AG365" s="37"/>
      <c r="AH365" s="37"/>
      <c r="AI365" s="37"/>
      <c r="AJ365" s="37"/>
      <c r="AK365" s="37"/>
      <c r="AL365" s="37"/>
      <c r="AM365" s="37"/>
      <c r="AN365" s="37"/>
      <c r="AO365" s="37"/>
      <c r="AP365" s="37"/>
      <c r="AQ365" s="37"/>
      <c r="AR365" s="37"/>
    </row>
    <row r="366" spans="1:44" ht="12.75" customHeight="1"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7"/>
      <c r="AC366" s="37"/>
      <c r="AD366" s="37"/>
      <c r="AE366" s="37"/>
      <c r="AF366" s="37"/>
      <c r="AG366" s="37"/>
      <c r="AH366" s="37"/>
      <c r="AI366" s="37"/>
      <c r="AJ366" s="37"/>
      <c r="AK366" s="37"/>
      <c r="AL366" s="37"/>
      <c r="AM366" s="37"/>
      <c r="AN366" s="37"/>
      <c r="AO366" s="37"/>
      <c r="AP366" s="37"/>
      <c r="AQ366" s="37"/>
      <c r="AR366" s="37"/>
    </row>
    <row r="367" spans="1:44" ht="12.75" customHeight="1"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7"/>
      <c r="AC367" s="37"/>
      <c r="AD367" s="37"/>
      <c r="AE367" s="37"/>
      <c r="AF367" s="37"/>
      <c r="AG367" s="37"/>
      <c r="AH367" s="37"/>
      <c r="AI367" s="37"/>
      <c r="AJ367" s="37"/>
      <c r="AK367" s="37"/>
      <c r="AL367" s="37"/>
      <c r="AM367" s="37"/>
      <c r="AN367" s="37"/>
      <c r="AO367" s="37"/>
      <c r="AP367" s="37"/>
      <c r="AQ367" s="37"/>
      <c r="AR367" s="37"/>
    </row>
    <row r="368" spans="1:44" ht="12.75" customHeight="1"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7"/>
      <c r="AC368" s="37"/>
      <c r="AD368" s="37"/>
      <c r="AE368" s="37"/>
      <c r="AF368" s="37"/>
      <c r="AG368" s="37"/>
      <c r="AH368" s="37"/>
      <c r="AI368" s="37"/>
      <c r="AJ368" s="37"/>
      <c r="AK368" s="37"/>
      <c r="AL368" s="37"/>
      <c r="AM368" s="37"/>
      <c r="AN368" s="37"/>
      <c r="AO368" s="37"/>
      <c r="AP368" s="37"/>
      <c r="AQ368" s="37"/>
      <c r="AR368" s="37"/>
    </row>
    <row r="369" spans="1:44" ht="12.75" customHeight="1"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7"/>
      <c r="AC369" s="37"/>
      <c r="AD369" s="37"/>
      <c r="AE369" s="37"/>
      <c r="AF369" s="37"/>
      <c r="AG369" s="37"/>
      <c r="AH369" s="37"/>
      <c r="AI369" s="37"/>
      <c r="AJ369" s="37"/>
      <c r="AK369" s="37"/>
      <c r="AL369" s="37"/>
      <c r="AM369" s="37"/>
      <c r="AN369" s="37"/>
      <c r="AO369" s="37"/>
      <c r="AP369" s="37"/>
      <c r="AQ369" s="37"/>
      <c r="AR369" s="37"/>
    </row>
    <row r="370" spans="1:44" ht="12.75" customHeight="1"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7"/>
      <c r="AC370" s="37"/>
      <c r="AD370" s="37"/>
      <c r="AE370" s="37"/>
      <c r="AF370" s="37"/>
      <c r="AG370" s="37"/>
      <c r="AH370" s="37"/>
      <c r="AI370" s="37"/>
      <c r="AJ370" s="37"/>
      <c r="AK370" s="37"/>
      <c r="AL370" s="37"/>
      <c r="AM370" s="37"/>
      <c r="AN370" s="37"/>
      <c r="AO370" s="37"/>
      <c r="AP370" s="37"/>
      <c r="AQ370" s="37"/>
      <c r="AR370" s="37"/>
    </row>
    <row r="371" spans="1:44" ht="12.75" customHeight="1"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7"/>
      <c r="AC371" s="37"/>
      <c r="AD371" s="37"/>
      <c r="AE371" s="37"/>
      <c r="AF371" s="37"/>
      <c r="AG371" s="37"/>
      <c r="AH371" s="37"/>
      <c r="AI371" s="37"/>
      <c r="AJ371" s="37"/>
      <c r="AK371" s="37"/>
      <c r="AL371" s="37"/>
      <c r="AM371" s="37"/>
      <c r="AN371" s="37"/>
      <c r="AO371" s="37"/>
      <c r="AP371" s="37"/>
      <c r="AQ371" s="37"/>
      <c r="AR371" s="37"/>
    </row>
    <row r="372" spans="1:44" ht="12.75" customHeight="1"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7"/>
      <c r="AC372" s="37"/>
      <c r="AD372" s="37"/>
      <c r="AE372" s="37"/>
      <c r="AF372" s="37"/>
      <c r="AG372" s="37"/>
      <c r="AH372" s="37"/>
      <c r="AI372" s="37"/>
      <c r="AJ372" s="37"/>
      <c r="AK372" s="37"/>
      <c r="AL372" s="37"/>
      <c r="AM372" s="37"/>
      <c r="AN372" s="37"/>
      <c r="AO372" s="37"/>
      <c r="AP372" s="37"/>
      <c r="AQ372" s="37"/>
      <c r="AR372" s="37"/>
    </row>
    <row r="373" spans="1:44" ht="12.75" customHeight="1"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7"/>
      <c r="AC373" s="37"/>
      <c r="AD373" s="37"/>
      <c r="AE373" s="37"/>
      <c r="AF373" s="37"/>
      <c r="AG373" s="37"/>
      <c r="AH373" s="37"/>
      <c r="AI373" s="37"/>
      <c r="AJ373" s="37"/>
      <c r="AK373" s="37"/>
      <c r="AL373" s="37"/>
      <c r="AM373" s="37"/>
      <c r="AN373" s="37"/>
      <c r="AO373" s="37"/>
      <c r="AP373" s="37"/>
      <c r="AQ373" s="37"/>
      <c r="AR373" s="37"/>
    </row>
    <row r="374" spans="1:44" ht="12.75" customHeight="1"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7"/>
      <c r="AC374" s="37"/>
      <c r="AD374" s="37"/>
      <c r="AE374" s="37"/>
      <c r="AF374" s="37"/>
      <c r="AG374" s="37"/>
      <c r="AH374" s="37"/>
      <c r="AI374" s="37"/>
      <c r="AJ374" s="37"/>
      <c r="AK374" s="37"/>
      <c r="AL374" s="37"/>
      <c r="AM374" s="37"/>
      <c r="AN374" s="37"/>
      <c r="AO374" s="37"/>
      <c r="AP374" s="37"/>
      <c r="AQ374" s="37"/>
      <c r="AR374" s="37"/>
    </row>
    <row r="375" spans="1:44" ht="12.75" customHeight="1"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7"/>
      <c r="AC375" s="37"/>
      <c r="AD375" s="37"/>
      <c r="AE375" s="37"/>
      <c r="AF375" s="37"/>
      <c r="AG375" s="37"/>
      <c r="AH375" s="37"/>
      <c r="AI375" s="37"/>
      <c r="AJ375" s="37"/>
      <c r="AK375" s="37"/>
      <c r="AL375" s="37"/>
      <c r="AM375" s="37"/>
      <c r="AN375" s="37"/>
      <c r="AO375" s="37"/>
      <c r="AP375" s="37"/>
      <c r="AQ375" s="37"/>
      <c r="AR375" s="37"/>
    </row>
    <row r="376" spans="1:44" ht="12.75" customHeight="1"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7"/>
      <c r="AC376" s="37"/>
      <c r="AD376" s="37"/>
      <c r="AE376" s="37"/>
      <c r="AF376" s="37"/>
      <c r="AG376" s="37"/>
      <c r="AH376" s="37"/>
      <c r="AI376" s="37"/>
      <c r="AJ376" s="37"/>
      <c r="AK376" s="37"/>
      <c r="AL376" s="37"/>
      <c r="AM376" s="37"/>
      <c r="AN376" s="37"/>
      <c r="AO376" s="37"/>
      <c r="AP376" s="37"/>
      <c r="AQ376" s="37"/>
      <c r="AR376" s="37"/>
    </row>
    <row r="377" spans="1:44" ht="12.75" customHeight="1"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7"/>
      <c r="AC377" s="37"/>
      <c r="AD377" s="37"/>
      <c r="AE377" s="37"/>
      <c r="AF377" s="37"/>
      <c r="AG377" s="37"/>
      <c r="AH377" s="37"/>
      <c r="AI377" s="37"/>
      <c r="AJ377" s="37"/>
      <c r="AK377" s="37"/>
      <c r="AL377" s="37"/>
      <c r="AM377" s="37"/>
      <c r="AN377" s="37"/>
      <c r="AO377" s="37"/>
      <c r="AP377" s="37"/>
      <c r="AQ377" s="37"/>
      <c r="AR377" s="37"/>
    </row>
    <row r="378" spans="1:44" ht="12.75" customHeight="1"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7"/>
      <c r="AC378" s="37"/>
      <c r="AD378" s="37"/>
      <c r="AE378" s="37"/>
      <c r="AF378" s="37"/>
      <c r="AG378" s="37"/>
      <c r="AH378" s="37"/>
      <c r="AI378" s="37"/>
      <c r="AJ378" s="37"/>
      <c r="AK378" s="37"/>
      <c r="AL378" s="37"/>
      <c r="AM378" s="37"/>
      <c r="AN378" s="37"/>
      <c r="AO378" s="37"/>
      <c r="AP378" s="37"/>
      <c r="AQ378" s="37"/>
      <c r="AR378" s="37"/>
    </row>
    <row r="379" spans="1:44" ht="12.75" customHeight="1"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7"/>
      <c r="AC379" s="37"/>
      <c r="AD379" s="37"/>
      <c r="AE379" s="37"/>
      <c r="AF379" s="37"/>
      <c r="AG379" s="37"/>
      <c r="AH379" s="37"/>
      <c r="AI379" s="37"/>
      <c r="AJ379" s="37"/>
      <c r="AK379" s="37"/>
      <c r="AL379" s="37"/>
      <c r="AM379" s="37"/>
      <c r="AN379" s="37"/>
      <c r="AO379" s="37"/>
      <c r="AP379" s="37"/>
      <c r="AQ379" s="37"/>
      <c r="AR379" s="37"/>
    </row>
    <row r="380" spans="1:44" ht="12.75" customHeight="1"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7"/>
      <c r="AC380" s="37"/>
      <c r="AD380" s="37"/>
      <c r="AE380" s="37"/>
      <c r="AF380" s="37"/>
      <c r="AG380" s="37"/>
      <c r="AH380" s="37"/>
      <c r="AI380" s="37"/>
      <c r="AJ380" s="37"/>
      <c r="AK380" s="37"/>
      <c r="AL380" s="37"/>
      <c r="AM380" s="37"/>
      <c r="AN380" s="37"/>
      <c r="AO380" s="37"/>
      <c r="AP380" s="37"/>
      <c r="AQ380" s="37"/>
      <c r="AR380" s="37"/>
    </row>
    <row r="381" spans="1:44" ht="12.75" customHeight="1"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7"/>
      <c r="AC381" s="37"/>
      <c r="AD381" s="37"/>
      <c r="AE381" s="37"/>
      <c r="AF381" s="37"/>
      <c r="AG381" s="37"/>
      <c r="AH381" s="37"/>
      <c r="AI381" s="37"/>
      <c r="AJ381" s="37"/>
      <c r="AK381" s="37"/>
      <c r="AL381" s="37"/>
      <c r="AM381" s="37"/>
      <c r="AN381" s="37"/>
      <c r="AO381" s="37"/>
      <c r="AP381" s="37"/>
      <c r="AQ381" s="37"/>
      <c r="AR381" s="37"/>
    </row>
    <row r="382" spans="1:44" ht="12.75" customHeight="1"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7"/>
      <c r="AC382" s="37"/>
      <c r="AD382" s="37"/>
      <c r="AE382" s="37"/>
      <c r="AF382" s="37"/>
      <c r="AG382" s="37"/>
      <c r="AH382" s="37"/>
      <c r="AI382" s="37"/>
      <c r="AJ382" s="37"/>
      <c r="AK382" s="37"/>
      <c r="AL382" s="37"/>
      <c r="AM382" s="37"/>
      <c r="AN382" s="37"/>
      <c r="AO382" s="37"/>
      <c r="AP382" s="37"/>
      <c r="AQ382" s="37"/>
      <c r="AR382" s="37"/>
    </row>
    <row r="383" spans="1:44" ht="12.75" customHeight="1"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7"/>
      <c r="AC383" s="37"/>
      <c r="AD383" s="37"/>
      <c r="AE383" s="37"/>
      <c r="AF383" s="37"/>
      <c r="AG383" s="37"/>
      <c r="AH383" s="37"/>
      <c r="AI383" s="37"/>
      <c r="AJ383" s="37"/>
      <c r="AK383" s="37"/>
      <c r="AL383" s="37"/>
      <c r="AM383" s="37"/>
      <c r="AN383" s="37"/>
      <c r="AO383" s="37"/>
      <c r="AP383" s="37"/>
      <c r="AQ383" s="37"/>
      <c r="AR383" s="37"/>
    </row>
    <row r="384" spans="1:44" ht="12.75" customHeight="1"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7"/>
      <c r="AC384" s="37"/>
      <c r="AD384" s="37"/>
      <c r="AE384" s="37"/>
      <c r="AF384" s="37"/>
      <c r="AG384" s="37"/>
      <c r="AH384" s="37"/>
      <c r="AI384" s="37"/>
      <c r="AJ384" s="37"/>
      <c r="AK384" s="37"/>
      <c r="AL384" s="37"/>
      <c r="AM384" s="37"/>
      <c r="AN384" s="37"/>
      <c r="AO384" s="37"/>
      <c r="AP384" s="37"/>
      <c r="AQ384" s="37"/>
      <c r="AR384" s="37"/>
    </row>
    <row r="385" spans="1:44" ht="12.75" customHeight="1"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7"/>
      <c r="AC385" s="37"/>
      <c r="AD385" s="37"/>
      <c r="AE385" s="37"/>
      <c r="AF385" s="37"/>
      <c r="AG385" s="37"/>
      <c r="AH385" s="37"/>
      <c r="AI385" s="37"/>
      <c r="AJ385" s="37"/>
      <c r="AK385" s="37"/>
      <c r="AL385" s="37"/>
      <c r="AM385" s="37"/>
      <c r="AN385" s="37"/>
      <c r="AO385" s="37"/>
      <c r="AP385" s="37"/>
      <c r="AQ385" s="37"/>
      <c r="AR385" s="37"/>
    </row>
    <row r="386" spans="1:44" ht="12.75" customHeight="1"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7"/>
      <c r="AC386" s="37"/>
      <c r="AD386" s="37"/>
      <c r="AE386" s="37"/>
      <c r="AF386" s="37"/>
      <c r="AG386" s="37"/>
      <c r="AH386" s="37"/>
      <c r="AI386" s="37"/>
      <c r="AJ386" s="37"/>
      <c r="AK386" s="37"/>
      <c r="AL386" s="37"/>
      <c r="AM386" s="37"/>
      <c r="AN386" s="37"/>
      <c r="AO386" s="37"/>
      <c r="AP386" s="37"/>
      <c r="AQ386" s="37"/>
      <c r="AR386" s="37"/>
    </row>
    <row r="387" spans="1:44" ht="12.75" customHeight="1"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7"/>
      <c r="AC387" s="37"/>
      <c r="AD387" s="37"/>
      <c r="AE387" s="37"/>
      <c r="AF387" s="37"/>
      <c r="AG387" s="37"/>
      <c r="AH387" s="37"/>
      <c r="AI387" s="37"/>
      <c r="AJ387" s="37"/>
      <c r="AK387" s="37"/>
      <c r="AL387" s="37"/>
      <c r="AM387" s="37"/>
      <c r="AN387" s="37"/>
      <c r="AO387" s="37"/>
      <c r="AP387" s="37"/>
      <c r="AQ387" s="37"/>
      <c r="AR387" s="37"/>
    </row>
    <row r="388" spans="1:44" ht="12.75" customHeight="1"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7"/>
      <c r="AC388" s="37"/>
      <c r="AD388" s="37"/>
      <c r="AE388" s="37"/>
      <c r="AF388" s="37"/>
      <c r="AG388" s="37"/>
      <c r="AH388" s="37"/>
      <c r="AI388" s="37"/>
      <c r="AJ388" s="37"/>
      <c r="AK388" s="37"/>
      <c r="AL388" s="37"/>
      <c r="AM388" s="37"/>
      <c r="AN388" s="37"/>
      <c r="AO388" s="37"/>
      <c r="AP388" s="37"/>
      <c r="AQ388" s="37"/>
      <c r="AR388" s="37"/>
    </row>
    <row r="389" spans="1:44" ht="12.75" customHeight="1"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7"/>
      <c r="AC389" s="37"/>
      <c r="AD389" s="37"/>
      <c r="AE389" s="37"/>
      <c r="AF389" s="37"/>
      <c r="AG389" s="37"/>
      <c r="AH389" s="37"/>
      <c r="AI389" s="37"/>
      <c r="AJ389" s="37"/>
      <c r="AK389" s="37"/>
      <c r="AL389" s="37"/>
      <c r="AM389" s="37"/>
      <c r="AN389" s="37"/>
      <c r="AO389" s="37"/>
      <c r="AP389" s="37"/>
      <c r="AQ389" s="37"/>
      <c r="AR389" s="37"/>
    </row>
    <row r="390" spans="1:44" ht="12.75" customHeight="1"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7"/>
      <c r="AC390" s="37"/>
      <c r="AD390" s="37"/>
      <c r="AE390" s="37"/>
      <c r="AF390" s="37"/>
      <c r="AG390" s="37"/>
      <c r="AH390" s="37"/>
      <c r="AI390" s="37"/>
      <c r="AJ390" s="37"/>
      <c r="AK390" s="37"/>
      <c r="AL390" s="37"/>
      <c r="AM390" s="37"/>
      <c r="AN390" s="37"/>
      <c r="AO390" s="37"/>
      <c r="AP390" s="37"/>
      <c r="AQ390" s="37"/>
      <c r="AR390" s="37"/>
    </row>
    <row r="391" spans="1:44" ht="12.75" customHeight="1"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7"/>
      <c r="AC391" s="37"/>
      <c r="AD391" s="37"/>
      <c r="AE391" s="37"/>
      <c r="AF391" s="37"/>
      <c r="AG391" s="37"/>
      <c r="AH391" s="37"/>
      <c r="AI391" s="37"/>
      <c r="AJ391" s="37"/>
      <c r="AK391" s="37"/>
      <c r="AL391" s="37"/>
      <c r="AM391" s="37"/>
      <c r="AN391" s="37"/>
      <c r="AO391" s="37"/>
      <c r="AP391" s="37"/>
      <c r="AQ391" s="37"/>
      <c r="AR391" s="37"/>
    </row>
    <row r="392" spans="1:44" ht="12.75" customHeight="1"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7"/>
      <c r="AC392" s="37"/>
      <c r="AD392" s="37"/>
      <c r="AE392" s="37"/>
      <c r="AF392" s="37"/>
      <c r="AG392" s="37"/>
      <c r="AH392" s="37"/>
      <c r="AI392" s="37"/>
      <c r="AJ392" s="37"/>
      <c r="AK392" s="37"/>
      <c r="AL392" s="37"/>
      <c r="AM392" s="37"/>
      <c r="AN392" s="37"/>
      <c r="AO392" s="37"/>
      <c r="AP392" s="37"/>
      <c r="AQ392" s="37"/>
      <c r="AR392" s="37"/>
    </row>
    <row r="393" spans="1:44" ht="12.75" customHeight="1"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7"/>
      <c r="AC393" s="37"/>
      <c r="AD393" s="37"/>
      <c r="AE393" s="37"/>
      <c r="AF393" s="37"/>
      <c r="AG393" s="37"/>
      <c r="AH393" s="37"/>
      <c r="AI393" s="37"/>
      <c r="AJ393" s="37"/>
      <c r="AK393" s="37"/>
      <c r="AL393" s="37"/>
      <c r="AM393" s="37"/>
      <c r="AN393" s="37"/>
      <c r="AO393" s="37"/>
      <c r="AP393" s="37"/>
      <c r="AQ393" s="37"/>
      <c r="AR393" s="37"/>
    </row>
    <row r="394" spans="1:44" ht="12.75" customHeight="1"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7"/>
      <c r="AC394" s="37"/>
      <c r="AD394" s="37"/>
      <c r="AE394" s="37"/>
      <c r="AF394" s="37"/>
      <c r="AG394" s="37"/>
      <c r="AH394" s="37"/>
      <c r="AI394" s="37"/>
      <c r="AJ394" s="37"/>
      <c r="AK394" s="37"/>
      <c r="AL394" s="37"/>
      <c r="AM394" s="37"/>
      <c r="AN394" s="37"/>
      <c r="AO394" s="37"/>
      <c r="AP394" s="37"/>
      <c r="AQ394" s="37"/>
      <c r="AR394" s="37"/>
    </row>
    <row r="395" spans="1:44" ht="12.75" customHeight="1"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7"/>
      <c r="AC395" s="37"/>
      <c r="AD395" s="37"/>
      <c r="AE395" s="37"/>
      <c r="AF395" s="37"/>
      <c r="AG395" s="37"/>
      <c r="AH395" s="37"/>
      <c r="AI395" s="37"/>
      <c r="AJ395" s="37"/>
      <c r="AK395" s="37"/>
      <c r="AL395" s="37"/>
      <c r="AM395" s="37"/>
      <c r="AN395" s="37"/>
      <c r="AO395" s="37"/>
      <c r="AP395" s="37"/>
      <c r="AQ395" s="37"/>
      <c r="AR395" s="37"/>
    </row>
    <row r="396" spans="1:44" ht="12.75" customHeight="1"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7"/>
      <c r="AC396" s="37"/>
      <c r="AD396" s="37"/>
      <c r="AE396" s="37"/>
      <c r="AF396" s="37"/>
      <c r="AG396" s="37"/>
      <c r="AH396" s="37"/>
      <c r="AI396" s="37"/>
      <c r="AJ396" s="37"/>
      <c r="AK396" s="37"/>
      <c r="AL396" s="37"/>
      <c r="AM396" s="37"/>
      <c r="AN396" s="37"/>
      <c r="AO396" s="37"/>
      <c r="AP396" s="37"/>
      <c r="AQ396" s="37"/>
      <c r="AR396" s="37"/>
    </row>
    <row r="397" spans="1:44" ht="12.75" customHeight="1"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7"/>
      <c r="AC397" s="37"/>
      <c r="AD397" s="37"/>
      <c r="AE397" s="37"/>
      <c r="AF397" s="37"/>
      <c r="AG397" s="37"/>
      <c r="AH397" s="37"/>
      <c r="AI397" s="37"/>
      <c r="AJ397" s="37"/>
      <c r="AK397" s="37"/>
      <c r="AL397" s="37"/>
      <c r="AM397" s="37"/>
      <c r="AN397" s="37"/>
      <c r="AO397" s="37"/>
      <c r="AP397" s="37"/>
      <c r="AQ397" s="37"/>
      <c r="AR397" s="37"/>
    </row>
    <row r="398" spans="1:44" ht="12.75" customHeight="1"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7"/>
      <c r="AC398" s="37"/>
      <c r="AD398" s="37"/>
      <c r="AE398" s="37"/>
      <c r="AF398" s="37"/>
      <c r="AG398" s="37"/>
      <c r="AH398" s="37"/>
      <c r="AI398" s="37"/>
      <c r="AJ398" s="37"/>
      <c r="AK398" s="37"/>
      <c r="AL398" s="37"/>
      <c r="AM398" s="37"/>
      <c r="AN398" s="37"/>
      <c r="AO398" s="37"/>
      <c r="AP398" s="37"/>
      <c r="AQ398" s="37"/>
      <c r="AR398" s="37"/>
    </row>
    <row r="399" spans="1:44" ht="12.75" customHeight="1"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7"/>
      <c r="AC399" s="37"/>
      <c r="AD399" s="37"/>
      <c r="AE399" s="37"/>
      <c r="AF399" s="37"/>
      <c r="AG399" s="37"/>
      <c r="AH399" s="37"/>
      <c r="AI399" s="37"/>
      <c r="AJ399" s="37"/>
      <c r="AK399" s="37"/>
      <c r="AL399" s="37"/>
      <c r="AM399" s="37"/>
      <c r="AN399" s="37"/>
      <c r="AO399" s="37"/>
      <c r="AP399" s="37"/>
      <c r="AQ399" s="37"/>
      <c r="AR399" s="37"/>
    </row>
    <row r="400" spans="1:44" ht="12.75" customHeight="1"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7"/>
      <c r="AC400" s="37"/>
      <c r="AD400" s="37"/>
      <c r="AE400" s="37"/>
      <c r="AF400" s="37"/>
      <c r="AG400" s="37"/>
      <c r="AH400" s="37"/>
      <c r="AI400" s="37"/>
      <c r="AJ400" s="37"/>
      <c r="AK400" s="37"/>
      <c r="AL400" s="37"/>
      <c r="AM400" s="37"/>
      <c r="AN400" s="37"/>
      <c r="AO400" s="37"/>
      <c r="AP400" s="37"/>
      <c r="AQ400" s="37"/>
      <c r="AR400" s="37"/>
    </row>
    <row r="401" spans="1:44" ht="12.75" customHeight="1"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7"/>
      <c r="AC401" s="37"/>
      <c r="AD401" s="37"/>
      <c r="AE401" s="37"/>
      <c r="AF401" s="37"/>
      <c r="AG401" s="37"/>
      <c r="AH401" s="37"/>
      <c r="AI401" s="37"/>
      <c r="AJ401" s="37"/>
      <c r="AK401" s="37"/>
      <c r="AL401" s="37"/>
      <c r="AM401" s="37"/>
      <c r="AN401" s="37"/>
      <c r="AO401" s="37"/>
      <c r="AP401" s="37"/>
      <c r="AQ401" s="37"/>
      <c r="AR401" s="37"/>
    </row>
    <row r="402" spans="1:44" ht="12.75" customHeight="1"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7"/>
      <c r="AC402" s="37"/>
      <c r="AD402" s="37"/>
      <c r="AE402" s="37"/>
      <c r="AF402" s="37"/>
      <c r="AG402" s="37"/>
      <c r="AH402" s="37"/>
      <c r="AI402" s="37"/>
      <c r="AJ402" s="37"/>
      <c r="AK402" s="37"/>
      <c r="AL402" s="37"/>
      <c r="AM402" s="37"/>
      <c r="AN402" s="37"/>
      <c r="AO402" s="37"/>
      <c r="AP402" s="37"/>
      <c r="AQ402" s="37"/>
      <c r="AR402" s="37"/>
    </row>
    <row r="403" spans="1:44" ht="12.75" customHeight="1"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7"/>
      <c r="AC403" s="37"/>
      <c r="AD403" s="37"/>
      <c r="AE403" s="37"/>
      <c r="AF403" s="37"/>
      <c r="AG403" s="37"/>
      <c r="AH403" s="37"/>
      <c r="AI403" s="37"/>
      <c r="AJ403" s="37"/>
      <c r="AK403" s="37"/>
      <c r="AL403" s="37"/>
      <c r="AM403" s="37"/>
      <c r="AN403" s="37"/>
      <c r="AO403" s="37"/>
      <c r="AP403" s="37"/>
      <c r="AQ403" s="37"/>
      <c r="AR403" s="37"/>
    </row>
    <row r="404" spans="1:44" ht="12.75" customHeight="1"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7"/>
      <c r="AC404" s="37"/>
      <c r="AD404" s="37"/>
      <c r="AE404" s="37"/>
      <c r="AF404" s="37"/>
      <c r="AG404" s="37"/>
      <c r="AH404" s="37"/>
      <c r="AI404" s="37"/>
      <c r="AJ404" s="37"/>
      <c r="AK404" s="37"/>
      <c r="AL404" s="37"/>
      <c r="AM404" s="37"/>
      <c r="AN404" s="37"/>
      <c r="AO404" s="37"/>
      <c r="AP404" s="37"/>
      <c r="AQ404" s="37"/>
      <c r="AR404" s="37"/>
    </row>
    <row r="405" spans="1:44" ht="12.75" customHeight="1"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7"/>
      <c r="AC405" s="37"/>
      <c r="AD405" s="37"/>
      <c r="AE405" s="37"/>
      <c r="AF405" s="37"/>
      <c r="AG405" s="37"/>
      <c r="AH405" s="37"/>
      <c r="AI405" s="37"/>
      <c r="AJ405" s="37"/>
      <c r="AK405" s="37"/>
      <c r="AL405" s="37"/>
      <c r="AM405" s="37"/>
      <c r="AN405" s="37"/>
      <c r="AO405" s="37"/>
      <c r="AP405" s="37"/>
      <c r="AQ405" s="37"/>
      <c r="AR405" s="37"/>
    </row>
    <row r="406" spans="1:44" ht="12.75" customHeight="1"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7"/>
      <c r="AC406" s="37"/>
      <c r="AD406" s="37"/>
      <c r="AE406" s="37"/>
      <c r="AF406" s="37"/>
      <c r="AG406" s="37"/>
      <c r="AH406" s="37"/>
      <c r="AI406" s="37"/>
      <c r="AJ406" s="37"/>
      <c r="AK406" s="37"/>
      <c r="AL406" s="37"/>
      <c r="AM406" s="37"/>
      <c r="AN406" s="37"/>
      <c r="AO406" s="37"/>
      <c r="AP406" s="37"/>
      <c r="AQ406" s="37"/>
      <c r="AR406" s="37"/>
    </row>
    <row r="407" spans="1:44" ht="12.75" customHeight="1"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7"/>
      <c r="AC407" s="37"/>
      <c r="AD407" s="37"/>
      <c r="AE407" s="37"/>
      <c r="AF407" s="37"/>
      <c r="AG407" s="37"/>
      <c r="AH407" s="37"/>
      <c r="AI407" s="37"/>
      <c r="AJ407" s="37"/>
      <c r="AK407" s="37"/>
      <c r="AL407" s="37"/>
      <c r="AM407" s="37"/>
      <c r="AN407" s="37"/>
      <c r="AO407" s="37"/>
      <c r="AP407" s="37"/>
      <c r="AQ407" s="37"/>
      <c r="AR407" s="37"/>
    </row>
    <row r="408" spans="1:44" ht="12.75" customHeight="1"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7"/>
      <c r="AC408" s="37"/>
      <c r="AD408" s="37"/>
      <c r="AE408" s="37"/>
      <c r="AF408" s="37"/>
      <c r="AG408" s="37"/>
      <c r="AH408" s="37"/>
      <c r="AI408" s="37"/>
      <c r="AJ408" s="37"/>
      <c r="AK408" s="37"/>
      <c r="AL408" s="37"/>
      <c r="AM408" s="37"/>
      <c r="AN408" s="37"/>
      <c r="AO408" s="37"/>
      <c r="AP408" s="37"/>
      <c r="AQ408" s="37"/>
      <c r="AR408" s="37"/>
    </row>
    <row r="409" spans="1:44" ht="12.75" customHeight="1"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7"/>
      <c r="AC409" s="37"/>
      <c r="AD409" s="37"/>
      <c r="AE409" s="37"/>
      <c r="AF409" s="37"/>
      <c r="AG409" s="37"/>
      <c r="AH409" s="37"/>
      <c r="AI409" s="37"/>
      <c r="AJ409" s="37"/>
      <c r="AK409" s="37"/>
      <c r="AL409" s="37"/>
      <c r="AM409" s="37"/>
      <c r="AN409" s="37"/>
      <c r="AO409" s="37"/>
      <c r="AP409" s="37"/>
      <c r="AQ409" s="37"/>
      <c r="AR409" s="37"/>
    </row>
    <row r="410" spans="1:44" ht="12.75" customHeight="1"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7"/>
      <c r="AC410" s="37"/>
      <c r="AD410" s="37"/>
      <c r="AE410" s="37"/>
      <c r="AF410" s="37"/>
      <c r="AG410" s="37"/>
      <c r="AH410" s="37"/>
      <c r="AI410" s="37"/>
      <c r="AJ410" s="37"/>
      <c r="AK410" s="37"/>
      <c r="AL410" s="37"/>
      <c r="AM410" s="37"/>
      <c r="AN410" s="37"/>
      <c r="AO410" s="37"/>
      <c r="AP410" s="37"/>
      <c r="AQ410" s="37"/>
      <c r="AR410" s="37"/>
    </row>
    <row r="411" spans="1:44" ht="12.75" customHeight="1"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7"/>
      <c r="AC411" s="37"/>
      <c r="AD411" s="37"/>
      <c r="AE411" s="37"/>
      <c r="AF411" s="37"/>
      <c r="AG411" s="37"/>
      <c r="AH411" s="37"/>
      <c r="AI411" s="37"/>
      <c r="AJ411" s="37"/>
      <c r="AK411" s="37"/>
      <c r="AL411" s="37"/>
      <c r="AM411" s="37"/>
      <c r="AN411" s="37"/>
      <c r="AO411" s="37"/>
      <c r="AP411" s="37"/>
      <c r="AQ411" s="37"/>
      <c r="AR411" s="37"/>
    </row>
    <row r="412" spans="1:44" ht="12.75" customHeight="1"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7"/>
      <c r="AC412" s="37"/>
      <c r="AD412" s="37"/>
      <c r="AE412" s="37"/>
      <c r="AF412" s="37"/>
      <c r="AG412" s="37"/>
      <c r="AH412" s="37"/>
      <c r="AI412" s="37"/>
      <c r="AJ412" s="37"/>
      <c r="AK412" s="37"/>
      <c r="AL412" s="37"/>
      <c r="AM412" s="37"/>
      <c r="AN412" s="37"/>
      <c r="AO412" s="37"/>
      <c r="AP412" s="37"/>
      <c r="AQ412" s="37"/>
      <c r="AR412" s="37"/>
    </row>
    <row r="413" spans="1:44" ht="12.75" customHeight="1"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7"/>
      <c r="AC413" s="37"/>
      <c r="AD413" s="37"/>
      <c r="AE413" s="37"/>
      <c r="AF413" s="37"/>
      <c r="AG413" s="37"/>
      <c r="AH413" s="37"/>
      <c r="AI413" s="37"/>
      <c r="AJ413" s="37"/>
      <c r="AK413" s="37"/>
      <c r="AL413" s="37"/>
      <c r="AM413" s="37"/>
      <c r="AN413" s="37"/>
      <c r="AO413" s="37"/>
      <c r="AP413" s="37"/>
      <c r="AQ413" s="37"/>
      <c r="AR413" s="37"/>
    </row>
    <row r="414" spans="1:44" ht="12.75" customHeight="1"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7"/>
      <c r="AC414" s="37"/>
      <c r="AD414" s="37"/>
      <c r="AE414" s="37"/>
      <c r="AF414" s="37"/>
      <c r="AG414" s="37"/>
      <c r="AH414" s="37"/>
      <c r="AI414" s="37"/>
      <c r="AJ414" s="37"/>
      <c r="AK414" s="37"/>
      <c r="AL414" s="37"/>
      <c r="AM414" s="37"/>
      <c r="AN414" s="37"/>
      <c r="AO414" s="37"/>
      <c r="AP414" s="37"/>
      <c r="AQ414" s="37"/>
      <c r="AR414" s="37"/>
    </row>
    <row r="415" spans="1:44" ht="12.75" customHeight="1"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7"/>
      <c r="AC415" s="37"/>
      <c r="AD415" s="37"/>
      <c r="AE415" s="37"/>
      <c r="AF415" s="37"/>
      <c r="AG415" s="37"/>
      <c r="AH415" s="37"/>
      <c r="AI415" s="37"/>
      <c r="AJ415" s="37"/>
      <c r="AK415" s="37"/>
      <c r="AL415" s="37"/>
      <c r="AM415" s="37"/>
      <c r="AN415" s="37"/>
      <c r="AO415" s="37"/>
      <c r="AP415" s="37"/>
      <c r="AQ415" s="37"/>
      <c r="AR415" s="37"/>
    </row>
    <row r="416" spans="1:44" ht="12.75" customHeight="1"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7"/>
      <c r="AC416" s="37"/>
      <c r="AD416" s="37"/>
      <c r="AE416" s="37"/>
      <c r="AF416" s="37"/>
      <c r="AG416" s="37"/>
      <c r="AH416" s="37"/>
      <c r="AI416" s="37"/>
      <c r="AJ416" s="37"/>
      <c r="AK416" s="37"/>
      <c r="AL416" s="37"/>
      <c r="AM416" s="37"/>
      <c r="AN416" s="37"/>
      <c r="AO416" s="37"/>
      <c r="AP416" s="37"/>
      <c r="AQ416" s="37"/>
      <c r="AR416" s="37"/>
    </row>
    <row r="417" spans="1:44" ht="12.75" customHeight="1"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7"/>
      <c r="AC417" s="37"/>
      <c r="AD417" s="37"/>
      <c r="AE417" s="37"/>
      <c r="AF417" s="37"/>
      <c r="AG417" s="37"/>
      <c r="AH417" s="37"/>
      <c r="AI417" s="37"/>
      <c r="AJ417" s="37"/>
      <c r="AK417" s="37"/>
      <c r="AL417" s="37"/>
      <c r="AM417" s="37"/>
      <c r="AN417" s="37"/>
      <c r="AO417" s="37"/>
      <c r="AP417" s="37"/>
      <c r="AQ417" s="37"/>
      <c r="AR417" s="37"/>
    </row>
    <row r="418" spans="1:44" ht="12.75" customHeight="1"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7"/>
      <c r="AC418" s="37"/>
      <c r="AD418" s="37"/>
      <c r="AE418" s="37"/>
      <c r="AF418" s="37"/>
      <c r="AG418" s="37"/>
      <c r="AH418" s="37"/>
      <c r="AI418" s="37"/>
      <c r="AJ418" s="37"/>
      <c r="AK418" s="37"/>
      <c r="AL418" s="37"/>
      <c r="AM418" s="37"/>
      <c r="AN418" s="37"/>
      <c r="AO418" s="37"/>
      <c r="AP418" s="37"/>
      <c r="AQ418" s="37"/>
      <c r="AR418" s="37"/>
    </row>
    <row r="419" spans="1:44" ht="12.75" customHeight="1"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7"/>
      <c r="AC419" s="37"/>
      <c r="AD419" s="37"/>
      <c r="AE419" s="37"/>
      <c r="AF419" s="37"/>
      <c r="AG419" s="37"/>
      <c r="AH419" s="37"/>
      <c r="AI419" s="37"/>
      <c r="AJ419" s="37"/>
      <c r="AK419" s="37"/>
      <c r="AL419" s="37"/>
      <c r="AM419" s="37"/>
      <c r="AN419" s="37"/>
      <c r="AO419" s="37"/>
      <c r="AP419" s="37"/>
      <c r="AQ419" s="37"/>
      <c r="AR419" s="37"/>
    </row>
    <row r="420" spans="1:44" ht="12.75" customHeight="1"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7"/>
      <c r="AC420" s="37"/>
      <c r="AD420" s="37"/>
      <c r="AE420" s="37"/>
      <c r="AF420" s="37"/>
      <c r="AG420" s="37"/>
      <c r="AH420" s="37"/>
      <c r="AI420" s="37"/>
      <c r="AJ420" s="37"/>
      <c r="AK420" s="37"/>
      <c r="AL420" s="37"/>
      <c r="AM420" s="37"/>
      <c r="AN420" s="37"/>
      <c r="AO420" s="37"/>
      <c r="AP420" s="37"/>
      <c r="AQ420" s="37"/>
      <c r="AR420" s="37"/>
    </row>
    <row r="421" spans="1:44" ht="12.75" customHeight="1"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7"/>
      <c r="AC421" s="37"/>
      <c r="AD421" s="37"/>
      <c r="AE421" s="37"/>
      <c r="AF421" s="37"/>
      <c r="AG421" s="37"/>
      <c r="AH421" s="37"/>
      <c r="AI421" s="37"/>
      <c r="AJ421" s="37"/>
      <c r="AK421" s="37"/>
      <c r="AL421" s="37"/>
      <c r="AM421" s="37"/>
      <c r="AN421" s="37"/>
      <c r="AO421" s="37"/>
      <c r="AP421" s="37"/>
      <c r="AQ421" s="37"/>
      <c r="AR421" s="37"/>
    </row>
    <row r="422" spans="1:44" ht="12.75" customHeight="1"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7"/>
      <c r="AC422" s="37"/>
      <c r="AD422" s="37"/>
      <c r="AE422" s="37"/>
      <c r="AF422" s="37"/>
      <c r="AG422" s="37"/>
      <c r="AH422" s="37"/>
      <c r="AI422" s="37"/>
      <c r="AJ422" s="37"/>
      <c r="AK422" s="37"/>
      <c r="AL422" s="37"/>
      <c r="AM422" s="37"/>
      <c r="AN422" s="37"/>
      <c r="AO422" s="37"/>
      <c r="AP422" s="37"/>
      <c r="AQ422" s="37"/>
      <c r="AR422" s="37"/>
    </row>
    <row r="423" spans="1:44" ht="12.75" customHeight="1"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7"/>
      <c r="AC423" s="37"/>
      <c r="AD423" s="37"/>
      <c r="AE423" s="37"/>
      <c r="AF423" s="37"/>
      <c r="AG423" s="37"/>
      <c r="AH423" s="37"/>
      <c r="AI423" s="37"/>
      <c r="AJ423" s="37"/>
      <c r="AK423" s="37"/>
      <c r="AL423" s="37"/>
      <c r="AM423" s="37"/>
      <c r="AN423" s="37"/>
      <c r="AO423" s="37"/>
      <c r="AP423" s="37"/>
      <c r="AQ423" s="37"/>
      <c r="AR423" s="37"/>
    </row>
    <row r="424" spans="1:44" ht="12.75" customHeight="1"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7"/>
      <c r="AC424" s="37"/>
      <c r="AD424" s="37"/>
      <c r="AE424" s="37"/>
      <c r="AF424" s="37"/>
      <c r="AG424" s="37"/>
      <c r="AH424" s="37"/>
      <c r="AI424" s="37"/>
      <c r="AJ424" s="37"/>
      <c r="AK424" s="37"/>
      <c r="AL424" s="37"/>
      <c r="AM424" s="37"/>
      <c r="AN424" s="37"/>
      <c r="AO424" s="37"/>
      <c r="AP424" s="37"/>
      <c r="AQ424" s="37"/>
      <c r="AR424" s="37"/>
    </row>
    <row r="425" spans="1:44" ht="12.75" customHeight="1"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7"/>
      <c r="AC425" s="37"/>
      <c r="AD425" s="37"/>
      <c r="AE425" s="37"/>
      <c r="AF425" s="37"/>
      <c r="AG425" s="37"/>
      <c r="AH425" s="37"/>
      <c r="AI425" s="37"/>
      <c r="AJ425" s="37"/>
      <c r="AK425" s="37"/>
      <c r="AL425" s="37"/>
      <c r="AM425" s="37"/>
      <c r="AN425" s="37"/>
      <c r="AO425" s="37"/>
      <c r="AP425" s="37"/>
      <c r="AQ425" s="37"/>
      <c r="AR425" s="37"/>
    </row>
    <row r="426" spans="1:44" ht="12.75" customHeight="1"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7"/>
      <c r="AC426" s="37"/>
      <c r="AD426" s="37"/>
      <c r="AE426" s="37"/>
      <c r="AF426" s="37"/>
      <c r="AG426" s="37"/>
      <c r="AH426" s="37"/>
      <c r="AI426" s="37"/>
      <c r="AJ426" s="37"/>
      <c r="AK426" s="37"/>
      <c r="AL426" s="37"/>
      <c r="AM426" s="37"/>
      <c r="AN426" s="37"/>
      <c r="AO426" s="37"/>
      <c r="AP426" s="37"/>
      <c r="AQ426" s="37"/>
      <c r="AR426" s="37"/>
    </row>
    <row r="427" spans="1:44" ht="12.75" customHeight="1"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7"/>
      <c r="AC427" s="37"/>
      <c r="AD427" s="37"/>
      <c r="AE427" s="37"/>
      <c r="AF427" s="37"/>
      <c r="AG427" s="37"/>
      <c r="AH427" s="37"/>
      <c r="AI427" s="37"/>
      <c r="AJ427" s="37"/>
      <c r="AK427" s="37"/>
      <c r="AL427" s="37"/>
      <c r="AM427" s="37"/>
      <c r="AN427" s="37"/>
      <c r="AO427" s="37"/>
      <c r="AP427" s="37"/>
      <c r="AQ427" s="37"/>
      <c r="AR427" s="37"/>
    </row>
    <row r="428" spans="1:44" ht="12.75" customHeight="1"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7"/>
      <c r="AC428" s="37"/>
      <c r="AD428" s="37"/>
      <c r="AE428" s="37"/>
      <c r="AF428" s="37"/>
      <c r="AG428" s="37"/>
      <c r="AH428" s="37"/>
      <c r="AI428" s="37"/>
      <c r="AJ428" s="37"/>
      <c r="AK428" s="37"/>
      <c r="AL428" s="37"/>
      <c r="AM428" s="37"/>
      <c r="AN428" s="37"/>
      <c r="AO428" s="37"/>
      <c r="AP428" s="37"/>
      <c r="AQ428" s="37"/>
      <c r="AR428" s="37"/>
    </row>
    <row r="429" spans="1:44" ht="12.75" customHeight="1"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7"/>
      <c r="AC429" s="37"/>
      <c r="AD429" s="37"/>
      <c r="AE429" s="37"/>
      <c r="AF429" s="37"/>
      <c r="AG429" s="37"/>
      <c r="AH429" s="37"/>
      <c r="AI429" s="37"/>
      <c r="AJ429" s="37"/>
      <c r="AK429" s="37"/>
      <c r="AL429" s="37"/>
      <c r="AM429" s="37"/>
      <c r="AN429" s="37"/>
      <c r="AO429" s="37"/>
      <c r="AP429" s="37"/>
      <c r="AQ429" s="37"/>
      <c r="AR429" s="37"/>
    </row>
    <row r="430" spans="1:44" ht="12.75" customHeight="1"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7"/>
      <c r="AC430" s="37"/>
      <c r="AD430" s="37"/>
      <c r="AE430" s="37"/>
      <c r="AF430" s="37"/>
      <c r="AG430" s="37"/>
      <c r="AH430" s="37"/>
      <c r="AI430" s="37"/>
      <c r="AJ430" s="37"/>
      <c r="AK430" s="37"/>
      <c r="AL430" s="37"/>
      <c r="AM430" s="37"/>
      <c r="AN430" s="37"/>
      <c r="AO430" s="37"/>
      <c r="AP430" s="37"/>
      <c r="AQ430" s="37"/>
      <c r="AR430" s="37"/>
    </row>
    <row r="431" spans="1:44" ht="12.75" customHeight="1"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7"/>
      <c r="AC431" s="37"/>
      <c r="AD431" s="37"/>
      <c r="AE431" s="37"/>
      <c r="AF431" s="37"/>
      <c r="AG431" s="37"/>
      <c r="AH431" s="37"/>
      <c r="AI431" s="37"/>
      <c r="AJ431" s="37"/>
      <c r="AK431" s="37"/>
      <c r="AL431" s="37"/>
      <c r="AM431" s="37"/>
      <c r="AN431" s="37"/>
      <c r="AO431" s="37"/>
      <c r="AP431" s="37"/>
      <c r="AQ431" s="37"/>
      <c r="AR431" s="37"/>
    </row>
    <row r="432" spans="1:44" ht="12.75" customHeight="1"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7"/>
      <c r="AC432" s="37"/>
      <c r="AD432" s="37"/>
      <c r="AE432" s="37"/>
      <c r="AF432" s="37"/>
      <c r="AG432" s="37"/>
      <c r="AH432" s="37"/>
      <c r="AI432" s="37"/>
      <c r="AJ432" s="37"/>
      <c r="AK432" s="37"/>
      <c r="AL432" s="37"/>
      <c r="AM432" s="37"/>
      <c r="AN432" s="37"/>
      <c r="AO432" s="37"/>
      <c r="AP432" s="37"/>
      <c r="AQ432" s="37"/>
      <c r="AR432" s="37"/>
    </row>
    <row r="433" spans="1:44" ht="12.75" customHeight="1"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7"/>
      <c r="AC433" s="37"/>
      <c r="AD433" s="37"/>
      <c r="AE433" s="37"/>
      <c r="AF433" s="37"/>
      <c r="AG433" s="37"/>
      <c r="AH433" s="37"/>
      <c r="AI433" s="37"/>
      <c r="AJ433" s="37"/>
      <c r="AK433" s="37"/>
      <c r="AL433" s="37"/>
      <c r="AM433" s="37"/>
      <c r="AN433" s="37"/>
      <c r="AO433" s="37"/>
      <c r="AP433" s="37"/>
      <c r="AQ433" s="37"/>
      <c r="AR433" s="37"/>
    </row>
    <row r="434" spans="1:44" ht="12.75" customHeight="1"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7"/>
      <c r="AC434" s="37"/>
      <c r="AD434" s="37"/>
      <c r="AE434" s="37"/>
      <c r="AF434" s="37"/>
      <c r="AG434" s="37"/>
      <c r="AH434" s="37"/>
      <c r="AI434" s="37"/>
      <c r="AJ434" s="37"/>
      <c r="AK434" s="37"/>
      <c r="AL434" s="37"/>
      <c r="AM434" s="37"/>
      <c r="AN434" s="37"/>
      <c r="AO434" s="37"/>
      <c r="AP434" s="37"/>
      <c r="AQ434" s="37"/>
      <c r="AR434" s="37"/>
    </row>
    <row r="435" spans="1:44" ht="12.75" customHeight="1"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7"/>
      <c r="AC435" s="37"/>
      <c r="AD435" s="37"/>
      <c r="AE435" s="37"/>
      <c r="AF435" s="37"/>
      <c r="AG435" s="37"/>
      <c r="AH435" s="37"/>
      <c r="AI435" s="37"/>
      <c r="AJ435" s="37"/>
      <c r="AK435" s="37"/>
      <c r="AL435" s="37"/>
      <c r="AM435" s="37"/>
      <c r="AN435" s="37"/>
      <c r="AO435" s="37"/>
      <c r="AP435" s="37"/>
      <c r="AQ435" s="37"/>
      <c r="AR435" s="37"/>
    </row>
    <row r="436" spans="1:44" ht="12.75" customHeight="1"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7"/>
      <c r="AC436" s="37"/>
      <c r="AD436" s="37"/>
      <c r="AE436" s="37"/>
      <c r="AF436" s="37"/>
      <c r="AG436" s="37"/>
      <c r="AH436" s="37"/>
      <c r="AI436" s="37"/>
      <c r="AJ436" s="37"/>
      <c r="AK436" s="37"/>
      <c r="AL436" s="37"/>
      <c r="AM436" s="37"/>
      <c r="AN436" s="37"/>
      <c r="AO436" s="37"/>
      <c r="AP436" s="37"/>
      <c r="AQ436" s="37"/>
      <c r="AR436" s="37"/>
    </row>
    <row r="437" spans="1:44" ht="12.75" customHeight="1"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7"/>
      <c r="AC437" s="37"/>
      <c r="AD437" s="37"/>
      <c r="AE437" s="37"/>
      <c r="AF437" s="37"/>
      <c r="AG437" s="37"/>
      <c r="AH437" s="37"/>
      <c r="AI437" s="37"/>
      <c r="AJ437" s="37"/>
      <c r="AK437" s="37"/>
      <c r="AL437" s="37"/>
      <c r="AM437" s="37"/>
      <c r="AN437" s="37"/>
      <c r="AO437" s="37"/>
      <c r="AP437" s="37"/>
      <c r="AQ437" s="37"/>
      <c r="AR437" s="37"/>
    </row>
    <row r="438" spans="1:44" ht="12.75" customHeight="1"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7"/>
      <c r="AC438" s="37"/>
      <c r="AD438" s="37"/>
      <c r="AE438" s="37"/>
      <c r="AF438" s="37"/>
      <c r="AG438" s="37"/>
      <c r="AH438" s="37"/>
      <c r="AI438" s="37"/>
      <c r="AJ438" s="37"/>
      <c r="AK438" s="37"/>
      <c r="AL438" s="37"/>
      <c r="AM438" s="37"/>
      <c r="AN438" s="37"/>
      <c r="AO438" s="37"/>
      <c r="AP438" s="37"/>
      <c r="AQ438" s="37"/>
      <c r="AR438" s="37"/>
    </row>
    <row r="439" spans="1:44" ht="12.75" customHeight="1"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7"/>
      <c r="AC439" s="37"/>
      <c r="AD439" s="37"/>
      <c r="AE439" s="37"/>
      <c r="AF439" s="37"/>
      <c r="AG439" s="37"/>
      <c r="AH439" s="37"/>
      <c r="AI439" s="37"/>
      <c r="AJ439" s="37"/>
      <c r="AK439" s="37"/>
      <c r="AL439" s="37"/>
      <c r="AM439" s="37"/>
      <c r="AN439" s="37"/>
      <c r="AO439" s="37"/>
      <c r="AP439" s="37"/>
      <c r="AQ439" s="37"/>
      <c r="AR439" s="37"/>
    </row>
    <row r="440" spans="1:44" ht="12.75" customHeight="1"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7"/>
      <c r="AC440" s="37"/>
      <c r="AD440" s="37"/>
      <c r="AE440" s="37"/>
      <c r="AF440" s="37"/>
      <c r="AG440" s="37"/>
      <c r="AH440" s="37"/>
      <c r="AI440" s="37"/>
      <c r="AJ440" s="37"/>
      <c r="AK440" s="37"/>
      <c r="AL440" s="37"/>
      <c r="AM440" s="37"/>
      <c r="AN440" s="37"/>
      <c r="AO440" s="37"/>
      <c r="AP440" s="37"/>
      <c r="AQ440" s="37"/>
      <c r="AR440" s="37"/>
    </row>
    <row r="441" spans="1:44" ht="12.75" customHeight="1"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7"/>
      <c r="AC441" s="37"/>
      <c r="AD441" s="37"/>
      <c r="AE441" s="37"/>
      <c r="AF441" s="37"/>
      <c r="AG441" s="37"/>
      <c r="AH441" s="37"/>
      <c r="AI441" s="37"/>
      <c r="AJ441" s="37"/>
      <c r="AK441" s="37"/>
      <c r="AL441" s="37"/>
      <c r="AM441" s="37"/>
      <c r="AN441" s="37"/>
      <c r="AO441" s="37"/>
      <c r="AP441" s="37"/>
      <c r="AQ441" s="37"/>
      <c r="AR441" s="37"/>
    </row>
    <row r="442" spans="1:44" ht="12.75" customHeight="1"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7"/>
      <c r="AC442" s="37"/>
      <c r="AD442" s="37"/>
      <c r="AE442" s="37"/>
      <c r="AF442" s="37"/>
      <c r="AG442" s="37"/>
      <c r="AH442" s="37"/>
      <c r="AI442" s="37"/>
      <c r="AJ442" s="37"/>
      <c r="AK442" s="37"/>
      <c r="AL442" s="37"/>
      <c r="AM442" s="37"/>
      <c r="AN442" s="37"/>
      <c r="AO442" s="37"/>
      <c r="AP442" s="37"/>
      <c r="AQ442" s="37"/>
      <c r="AR442" s="37"/>
    </row>
    <row r="443" spans="1:44" ht="12.75" customHeight="1"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7"/>
      <c r="AC443" s="37"/>
      <c r="AD443" s="37"/>
      <c r="AE443" s="37"/>
      <c r="AF443" s="37"/>
      <c r="AG443" s="37"/>
      <c r="AH443" s="37"/>
      <c r="AI443" s="37"/>
      <c r="AJ443" s="37"/>
      <c r="AK443" s="37"/>
      <c r="AL443" s="37"/>
      <c r="AM443" s="37"/>
      <c r="AN443" s="37"/>
      <c r="AO443" s="37"/>
      <c r="AP443" s="37"/>
      <c r="AQ443" s="37"/>
      <c r="AR443" s="37"/>
    </row>
    <row r="444" spans="1:44" ht="12.75" customHeight="1"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7"/>
      <c r="AC444" s="37"/>
      <c r="AD444" s="37"/>
      <c r="AE444" s="37"/>
      <c r="AF444" s="37"/>
      <c r="AG444" s="37"/>
      <c r="AH444" s="37"/>
      <c r="AI444" s="37"/>
      <c r="AJ444" s="37"/>
      <c r="AK444" s="37"/>
      <c r="AL444" s="37"/>
      <c r="AM444" s="37"/>
      <c r="AN444" s="37"/>
      <c r="AO444" s="37"/>
      <c r="AP444" s="37"/>
      <c r="AQ444" s="37"/>
      <c r="AR444" s="37"/>
    </row>
    <row r="445" spans="1:44" ht="12.75" customHeight="1"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7"/>
      <c r="AC445" s="37"/>
      <c r="AD445" s="37"/>
      <c r="AE445" s="37"/>
      <c r="AF445" s="37"/>
      <c r="AG445" s="37"/>
      <c r="AH445" s="37"/>
      <c r="AI445" s="37"/>
      <c r="AJ445" s="37"/>
      <c r="AK445" s="37"/>
      <c r="AL445" s="37"/>
      <c r="AM445" s="37"/>
      <c r="AN445" s="37"/>
      <c r="AO445" s="37"/>
      <c r="AP445" s="37"/>
      <c r="AQ445" s="37"/>
      <c r="AR445" s="37"/>
    </row>
    <row r="446" spans="1:44" ht="12.75" customHeight="1"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7"/>
      <c r="AC446" s="37"/>
      <c r="AD446" s="37"/>
      <c r="AE446" s="37"/>
      <c r="AF446" s="37"/>
      <c r="AG446" s="37"/>
      <c r="AH446" s="37"/>
      <c r="AI446" s="37"/>
      <c r="AJ446" s="37"/>
      <c r="AK446" s="37"/>
      <c r="AL446" s="37"/>
      <c r="AM446" s="37"/>
      <c r="AN446" s="37"/>
      <c r="AO446" s="37"/>
      <c r="AP446" s="37"/>
      <c r="AQ446" s="37"/>
      <c r="AR446" s="37"/>
    </row>
    <row r="447" spans="1:44" ht="12.75" customHeight="1"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7"/>
      <c r="AC447" s="37"/>
      <c r="AD447" s="37"/>
      <c r="AE447" s="37"/>
      <c r="AF447" s="37"/>
      <c r="AG447" s="37"/>
      <c r="AH447" s="37"/>
      <c r="AI447" s="37"/>
      <c r="AJ447" s="37"/>
      <c r="AK447" s="37"/>
      <c r="AL447" s="37"/>
      <c r="AM447" s="37"/>
      <c r="AN447" s="37"/>
      <c r="AO447" s="37"/>
      <c r="AP447" s="37"/>
      <c r="AQ447" s="37"/>
      <c r="AR447" s="37"/>
    </row>
    <row r="448" spans="1:44" ht="12.75" customHeight="1"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7"/>
      <c r="AC448" s="37"/>
      <c r="AD448" s="37"/>
      <c r="AE448" s="37"/>
      <c r="AF448" s="37"/>
      <c r="AG448" s="37"/>
      <c r="AH448" s="37"/>
      <c r="AI448" s="37"/>
      <c r="AJ448" s="37"/>
      <c r="AK448" s="37"/>
      <c r="AL448" s="37"/>
      <c r="AM448" s="37"/>
      <c r="AN448" s="37"/>
      <c r="AO448" s="37"/>
      <c r="AP448" s="37"/>
      <c r="AQ448" s="37"/>
      <c r="AR448" s="37"/>
    </row>
    <row r="449" spans="1:44" ht="12.75" customHeight="1"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7"/>
      <c r="AC449" s="37"/>
      <c r="AD449" s="37"/>
      <c r="AE449" s="37"/>
      <c r="AF449" s="37"/>
      <c r="AG449" s="37"/>
      <c r="AH449" s="37"/>
      <c r="AI449" s="37"/>
      <c r="AJ449" s="37"/>
      <c r="AK449" s="37"/>
      <c r="AL449" s="37"/>
      <c r="AM449" s="37"/>
      <c r="AN449" s="37"/>
      <c r="AO449" s="37"/>
      <c r="AP449" s="37"/>
      <c r="AQ449" s="37"/>
      <c r="AR449" s="37"/>
    </row>
    <row r="450" spans="1:44" ht="12.75" customHeight="1"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7"/>
      <c r="AC450" s="37"/>
      <c r="AD450" s="37"/>
      <c r="AE450" s="37"/>
      <c r="AF450" s="37"/>
      <c r="AG450" s="37"/>
      <c r="AH450" s="37"/>
      <c r="AI450" s="37"/>
      <c r="AJ450" s="37"/>
      <c r="AK450" s="37"/>
      <c r="AL450" s="37"/>
      <c r="AM450" s="37"/>
      <c r="AN450" s="37"/>
      <c r="AO450" s="37"/>
      <c r="AP450" s="37"/>
      <c r="AQ450" s="37"/>
      <c r="AR450" s="37"/>
    </row>
    <row r="451" spans="1:44" ht="12.75" customHeight="1"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7"/>
      <c r="AC451" s="37"/>
      <c r="AD451" s="37"/>
      <c r="AE451" s="37"/>
      <c r="AF451" s="37"/>
      <c r="AG451" s="37"/>
      <c r="AH451" s="37"/>
      <c r="AI451" s="37"/>
      <c r="AJ451" s="37"/>
      <c r="AK451" s="37"/>
      <c r="AL451" s="37"/>
      <c r="AM451" s="37"/>
      <c r="AN451" s="37"/>
      <c r="AO451" s="37"/>
      <c r="AP451" s="37"/>
      <c r="AQ451" s="37"/>
      <c r="AR451" s="37"/>
    </row>
    <row r="452" spans="1:44" ht="12.75" customHeight="1"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7"/>
      <c r="AC452" s="37"/>
      <c r="AD452" s="37"/>
      <c r="AE452" s="37"/>
      <c r="AF452" s="37"/>
      <c r="AG452" s="37"/>
      <c r="AH452" s="37"/>
      <c r="AI452" s="37"/>
      <c r="AJ452" s="37"/>
      <c r="AK452" s="37"/>
      <c r="AL452" s="37"/>
      <c r="AM452" s="37"/>
      <c r="AN452" s="37"/>
      <c r="AO452" s="37"/>
      <c r="AP452" s="37"/>
      <c r="AQ452" s="37"/>
      <c r="AR452" s="37"/>
    </row>
    <row r="453" spans="1:44" ht="12.75" customHeight="1"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7"/>
      <c r="AC453" s="37"/>
      <c r="AD453" s="37"/>
      <c r="AE453" s="37"/>
      <c r="AF453" s="37"/>
      <c r="AG453" s="37"/>
      <c r="AH453" s="37"/>
      <c r="AI453" s="37"/>
      <c r="AJ453" s="37"/>
      <c r="AK453" s="37"/>
      <c r="AL453" s="37"/>
      <c r="AM453" s="37"/>
      <c r="AN453" s="37"/>
      <c r="AO453" s="37"/>
      <c r="AP453" s="37"/>
      <c r="AQ453" s="37"/>
      <c r="AR453" s="37"/>
    </row>
    <row r="454" spans="1:44" ht="12.75" customHeight="1"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7"/>
      <c r="AC454" s="37"/>
      <c r="AD454" s="37"/>
      <c r="AE454" s="37"/>
      <c r="AF454" s="37"/>
      <c r="AG454" s="37"/>
      <c r="AH454" s="37"/>
      <c r="AI454" s="37"/>
      <c r="AJ454" s="37"/>
      <c r="AK454" s="37"/>
      <c r="AL454" s="37"/>
      <c r="AM454" s="37"/>
      <c r="AN454" s="37"/>
      <c r="AO454" s="37"/>
      <c r="AP454" s="37"/>
      <c r="AQ454" s="37"/>
      <c r="AR454" s="37"/>
    </row>
    <row r="455" spans="1:44" ht="12.75" customHeight="1"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7"/>
      <c r="AC455" s="37"/>
      <c r="AD455" s="37"/>
      <c r="AE455" s="37"/>
      <c r="AF455" s="37"/>
      <c r="AG455" s="37"/>
      <c r="AH455" s="37"/>
      <c r="AI455" s="37"/>
      <c r="AJ455" s="37"/>
      <c r="AK455" s="37"/>
      <c r="AL455" s="37"/>
      <c r="AM455" s="37"/>
      <c r="AN455" s="37"/>
      <c r="AO455" s="37"/>
      <c r="AP455" s="37"/>
      <c r="AQ455" s="37"/>
      <c r="AR455" s="37"/>
    </row>
    <row r="456" spans="1:44" ht="12.75" customHeight="1"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7"/>
      <c r="AC456" s="37"/>
      <c r="AD456" s="37"/>
      <c r="AE456" s="37"/>
      <c r="AF456" s="37"/>
      <c r="AG456" s="37"/>
      <c r="AH456" s="37"/>
      <c r="AI456" s="37"/>
      <c r="AJ456" s="37"/>
      <c r="AK456" s="37"/>
      <c r="AL456" s="37"/>
      <c r="AM456" s="37"/>
      <c r="AN456" s="37"/>
      <c r="AO456" s="37"/>
      <c r="AP456" s="37"/>
      <c r="AQ456" s="37"/>
      <c r="AR456" s="37"/>
    </row>
    <row r="457" spans="1:44" ht="12.75" customHeight="1"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7"/>
      <c r="AC457" s="37"/>
      <c r="AD457" s="37"/>
      <c r="AE457" s="37"/>
      <c r="AF457" s="37"/>
      <c r="AG457" s="37"/>
      <c r="AH457" s="37"/>
      <c r="AI457" s="37"/>
      <c r="AJ457" s="37"/>
      <c r="AK457" s="37"/>
      <c r="AL457" s="37"/>
      <c r="AM457" s="37"/>
      <c r="AN457" s="37"/>
      <c r="AO457" s="37"/>
      <c r="AP457" s="37"/>
      <c r="AQ457" s="37"/>
      <c r="AR457" s="37"/>
    </row>
    <row r="458" spans="1:44" ht="12.75" customHeight="1"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7"/>
      <c r="AC458" s="37"/>
      <c r="AD458" s="37"/>
      <c r="AE458" s="37"/>
      <c r="AF458" s="37"/>
      <c r="AG458" s="37"/>
      <c r="AH458" s="37"/>
      <c r="AI458" s="37"/>
      <c r="AJ458" s="37"/>
      <c r="AK458" s="37"/>
      <c r="AL458" s="37"/>
      <c r="AM458" s="37"/>
      <c r="AN458" s="37"/>
      <c r="AO458" s="37"/>
      <c r="AP458" s="37"/>
      <c r="AQ458" s="37"/>
      <c r="AR458" s="37"/>
    </row>
    <row r="459" spans="1:44" ht="12.75" customHeight="1"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7"/>
      <c r="AC459" s="37"/>
      <c r="AD459" s="37"/>
      <c r="AE459" s="37"/>
      <c r="AF459" s="37"/>
      <c r="AG459" s="37"/>
      <c r="AH459" s="37"/>
      <c r="AI459" s="37"/>
      <c r="AJ459" s="37"/>
      <c r="AK459" s="37"/>
      <c r="AL459" s="37"/>
      <c r="AM459" s="37"/>
      <c r="AN459" s="37"/>
      <c r="AO459" s="37"/>
      <c r="AP459" s="37"/>
      <c r="AQ459" s="37"/>
      <c r="AR459" s="37"/>
    </row>
    <row r="460" spans="1:44" ht="12.75" customHeight="1"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7"/>
      <c r="AC460" s="37"/>
      <c r="AD460" s="37"/>
      <c r="AE460" s="37"/>
      <c r="AF460" s="37"/>
      <c r="AG460" s="37"/>
      <c r="AH460" s="37"/>
      <c r="AI460" s="37"/>
      <c r="AJ460" s="37"/>
      <c r="AK460" s="37"/>
      <c r="AL460" s="37"/>
      <c r="AM460" s="37"/>
      <c r="AN460" s="37"/>
      <c r="AO460" s="37"/>
      <c r="AP460" s="37"/>
      <c r="AQ460" s="37"/>
      <c r="AR460" s="37"/>
    </row>
    <row r="461" spans="1:44" ht="12.75" customHeight="1"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7"/>
      <c r="AC461" s="37"/>
      <c r="AD461" s="37"/>
      <c r="AE461" s="37"/>
      <c r="AF461" s="37"/>
      <c r="AG461" s="37"/>
      <c r="AH461" s="37"/>
      <c r="AI461" s="37"/>
      <c r="AJ461" s="37"/>
      <c r="AK461" s="37"/>
      <c r="AL461" s="37"/>
      <c r="AM461" s="37"/>
      <c r="AN461" s="37"/>
      <c r="AO461" s="37"/>
      <c r="AP461" s="37"/>
      <c r="AQ461" s="37"/>
      <c r="AR461" s="37"/>
    </row>
    <row r="462" spans="1:44" ht="12.75" customHeight="1"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7"/>
      <c r="AC462" s="37"/>
      <c r="AD462" s="37"/>
      <c r="AE462" s="37"/>
      <c r="AF462" s="37"/>
      <c r="AG462" s="37"/>
      <c r="AH462" s="37"/>
      <c r="AI462" s="37"/>
      <c r="AJ462" s="37"/>
      <c r="AK462" s="37"/>
      <c r="AL462" s="37"/>
      <c r="AM462" s="37"/>
      <c r="AN462" s="37"/>
      <c r="AO462" s="37"/>
      <c r="AP462" s="37"/>
      <c r="AQ462" s="37"/>
      <c r="AR462" s="37"/>
    </row>
    <row r="463" spans="1:44" ht="12.75" customHeight="1"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7"/>
      <c r="AC463" s="37"/>
      <c r="AD463" s="37"/>
      <c r="AE463" s="37"/>
      <c r="AF463" s="37"/>
      <c r="AG463" s="37"/>
      <c r="AH463" s="37"/>
      <c r="AI463" s="37"/>
      <c r="AJ463" s="37"/>
      <c r="AK463" s="37"/>
      <c r="AL463" s="37"/>
      <c r="AM463" s="37"/>
      <c r="AN463" s="37"/>
      <c r="AO463" s="37"/>
      <c r="AP463" s="37"/>
      <c r="AQ463" s="37"/>
      <c r="AR463" s="37"/>
    </row>
    <row r="464" spans="1:44" ht="12.75" customHeight="1"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7"/>
      <c r="AC464" s="37"/>
      <c r="AD464" s="37"/>
      <c r="AE464" s="37"/>
      <c r="AF464" s="37"/>
      <c r="AG464" s="37"/>
      <c r="AH464" s="37"/>
      <c r="AI464" s="37"/>
      <c r="AJ464" s="37"/>
      <c r="AK464" s="37"/>
      <c r="AL464" s="37"/>
      <c r="AM464" s="37"/>
      <c r="AN464" s="37"/>
      <c r="AO464" s="37"/>
      <c r="AP464" s="37"/>
      <c r="AQ464" s="37"/>
      <c r="AR464" s="37"/>
    </row>
    <row r="465" spans="1:44" ht="12.75" customHeight="1"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7"/>
      <c r="AC465" s="37"/>
      <c r="AD465" s="37"/>
      <c r="AE465" s="37"/>
      <c r="AF465" s="37"/>
      <c r="AG465" s="37"/>
      <c r="AH465" s="37"/>
      <c r="AI465" s="37"/>
      <c r="AJ465" s="37"/>
      <c r="AK465" s="37"/>
      <c r="AL465" s="37"/>
      <c r="AM465" s="37"/>
      <c r="AN465" s="37"/>
      <c r="AO465" s="37"/>
      <c r="AP465" s="37"/>
      <c r="AQ465" s="37"/>
      <c r="AR465" s="37"/>
    </row>
    <row r="466" spans="1:44" ht="12.75" customHeight="1"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7"/>
      <c r="AC466" s="37"/>
      <c r="AD466" s="37"/>
      <c r="AE466" s="37"/>
      <c r="AF466" s="37"/>
      <c r="AG466" s="37"/>
      <c r="AH466" s="37"/>
      <c r="AI466" s="37"/>
      <c r="AJ466" s="37"/>
      <c r="AK466" s="37"/>
      <c r="AL466" s="37"/>
      <c r="AM466" s="37"/>
      <c r="AN466" s="37"/>
      <c r="AO466" s="37"/>
      <c r="AP466" s="37"/>
      <c r="AQ466" s="37"/>
      <c r="AR466" s="37"/>
    </row>
    <row r="467" spans="1:44" ht="12.75" customHeight="1"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7"/>
      <c r="AC467" s="37"/>
      <c r="AD467" s="37"/>
      <c r="AE467" s="37"/>
      <c r="AF467" s="37"/>
      <c r="AG467" s="37"/>
      <c r="AH467" s="37"/>
      <c r="AI467" s="37"/>
      <c r="AJ467" s="37"/>
      <c r="AK467" s="37"/>
      <c r="AL467" s="37"/>
      <c r="AM467" s="37"/>
      <c r="AN467" s="37"/>
      <c r="AO467" s="37"/>
      <c r="AP467" s="37"/>
      <c r="AQ467" s="37"/>
      <c r="AR467" s="37"/>
    </row>
    <row r="468" spans="1:44" ht="12.75" customHeight="1"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7"/>
      <c r="AC468" s="37"/>
      <c r="AD468" s="37"/>
      <c r="AE468" s="37"/>
      <c r="AF468" s="37"/>
      <c r="AG468" s="37"/>
      <c r="AH468" s="37"/>
      <c r="AI468" s="37"/>
      <c r="AJ468" s="37"/>
      <c r="AK468" s="37"/>
      <c r="AL468" s="37"/>
      <c r="AM468" s="37"/>
      <c r="AN468" s="37"/>
      <c r="AO468" s="37"/>
      <c r="AP468" s="37"/>
      <c r="AQ468" s="37"/>
      <c r="AR468" s="37"/>
    </row>
    <row r="469" spans="1:44" ht="12.75" customHeight="1"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7"/>
      <c r="AC469" s="37"/>
      <c r="AD469" s="37"/>
      <c r="AE469" s="37"/>
      <c r="AF469" s="37"/>
      <c r="AG469" s="37"/>
      <c r="AH469" s="37"/>
      <c r="AI469" s="37"/>
      <c r="AJ469" s="37"/>
      <c r="AK469" s="37"/>
      <c r="AL469" s="37"/>
      <c r="AM469" s="37"/>
      <c r="AN469" s="37"/>
      <c r="AO469" s="37"/>
      <c r="AP469" s="37"/>
      <c r="AQ469" s="37"/>
      <c r="AR469" s="37"/>
    </row>
    <row r="470" spans="1:44" ht="12.75" customHeight="1"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7"/>
      <c r="AC470" s="37"/>
      <c r="AD470" s="37"/>
      <c r="AE470" s="37"/>
      <c r="AF470" s="37"/>
      <c r="AG470" s="37"/>
      <c r="AH470" s="37"/>
      <c r="AI470" s="37"/>
      <c r="AJ470" s="37"/>
      <c r="AK470" s="37"/>
      <c r="AL470" s="37"/>
      <c r="AM470" s="37"/>
      <c r="AN470" s="37"/>
      <c r="AO470" s="37"/>
      <c r="AP470" s="37"/>
      <c r="AQ470" s="37"/>
      <c r="AR470" s="37"/>
    </row>
    <row r="471" spans="1:44" ht="12.75" customHeight="1"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7"/>
      <c r="AC471" s="37"/>
      <c r="AD471" s="37"/>
      <c r="AE471" s="37"/>
      <c r="AF471" s="37"/>
      <c r="AG471" s="37"/>
      <c r="AH471" s="37"/>
      <c r="AI471" s="37"/>
      <c r="AJ471" s="37"/>
      <c r="AK471" s="37"/>
      <c r="AL471" s="37"/>
      <c r="AM471" s="37"/>
      <c r="AN471" s="37"/>
      <c r="AO471" s="37"/>
      <c r="AP471" s="37"/>
      <c r="AQ471" s="37"/>
      <c r="AR471" s="37"/>
    </row>
    <row r="472" spans="1:44" ht="12.75" customHeight="1"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7"/>
      <c r="AC472" s="37"/>
      <c r="AD472" s="37"/>
      <c r="AE472" s="37"/>
      <c r="AF472" s="37"/>
      <c r="AG472" s="37"/>
      <c r="AH472" s="37"/>
      <c r="AI472" s="37"/>
      <c r="AJ472" s="37"/>
      <c r="AK472" s="37"/>
      <c r="AL472" s="37"/>
      <c r="AM472" s="37"/>
      <c r="AN472" s="37"/>
      <c r="AO472" s="37"/>
      <c r="AP472" s="37"/>
      <c r="AQ472" s="37"/>
      <c r="AR472" s="37"/>
    </row>
    <row r="473" spans="1:44" ht="12.75" customHeight="1"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7"/>
      <c r="AC473" s="37"/>
      <c r="AD473" s="37"/>
      <c r="AE473" s="37"/>
      <c r="AF473" s="37"/>
      <c r="AG473" s="37"/>
      <c r="AH473" s="37"/>
      <c r="AI473" s="37"/>
      <c r="AJ473" s="37"/>
      <c r="AK473" s="37"/>
      <c r="AL473" s="37"/>
      <c r="AM473" s="37"/>
      <c r="AN473" s="37"/>
      <c r="AO473" s="37"/>
      <c r="AP473" s="37"/>
      <c r="AQ473" s="37"/>
      <c r="AR473" s="37"/>
    </row>
    <row r="474" spans="1:44" ht="12.75" customHeight="1"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7"/>
      <c r="AC474" s="37"/>
      <c r="AD474" s="37"/>
      <c r="AE474" s="37"/>
      <c r="AF474" s="37"/>
      <c r="AG474" s="37"/>
      <c r="AH474" s="37"/>
      <c r="AI474" s="37"/>
      <c r="AJ474" s="37"/>
      <c r="AK474" s="37"/>
      <c r="AL474" s="37"/>
      <c r="AM474" s="37"/>
      <c r="AN474" s="37"/>
      <c r="AO474" s="37"/>
      <c r="AP474" s="37"/>
      <c r="AQ474" s="37"/>
      <c r="AR474" s="37"/>
    </row>
    <row r="475" spans="1:44" ht="12.75" customHeight="1"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7"/>
      <c r="AC475" s="37"/>
      <c r="AD475" s="37"/>
      <c r="AE475" s="37"/>
      <c r="AF475" s="37"/>
      <c r="AG475" s="37"/>
      <c r="AH475" s="37"/>
      <c r="AI475" s="37"/>
      <c r="AJ475" s="37"/>
      <c r="AK475" s="37"/>
      <c r="AL475" s="37"/>
      <c r="AM475" s="37"/>
      <c r="AN475" s="37"/>
      <c r="AO475" s="37"/>
      <c r="AP475" s="37"/>
      <c r="AQ475" s="37"/>
      <c r="AR475" s="37"/>
    </row>
    <row r="476" spans="1:44" ht="12.75" customHeight="1"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7"/>
      <c r="AC476" s="37"/>
      <c r="AD476" s="37"/>
      <c r="AE476" s="37"/>
      <c r="AF476" s="37"/>
      <c r="AG476" s="37"/>
      <c r="AH476" s="37"/>
      <c r="AI476" s="37"/>
      <c r="AJ476" s="37"/>
      <c r="AK476" s="37"/>
      <c r="AL476" s="37"/>
      <c r="AM476" s="37"/>
      <c r="AN476" s="37"/>
      <c r="AO476" s="37"/>
      <c r="AP476" s="37"/>
      <c r="AQ476" s="37"/>
      <c r="AR476" s="37"/>
    </row>
    <row r="477" spans="1:44" ht="12.75" customHeight="1"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7"/>
      <c r="AC477" s="37"/>
      <c r="AD477" s="37"/>
      <c r="AE477" s="37"/>
      <c r="AF477" s="37"/>
      <c r="AG477" s="37"/>
      <c r="AH477" s="37"/>
      <c r="AI477" s="37"/>
      <c r="AJ477" s="37"/>
      <c r="AK477" s="37"/>
      <c r="AL477" s="37"/>
      <c r="AM477" s="37"/>
      <c r="AN477" s="37"/>
      <c r="AO477" s="37"/>
      <c r="AP477" s="37"/>
      <c r="AQ477" s="37"/>
      <c r="AR477" s="37"/>
    </row>
    <row r="478" spans="1:44" ht="12.75" customHeight="1"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7"/>
      <c r="AC478" s="37"/>
      <c r="AD478" s="37"/>
      <c r="AE478" s="37"/>
      <c r="AF478" s="37"/>
      <c r="AG478" s="37"/>
      <c r="AH478" s="37"/>
      <c r="AI478" s="37"/>
      <c r="AJ478" s="37"/>
      <c r="AK478" s="37"/>
      <c r="AL478" s="37"/>
      <c r="AM478" s="37"/>
      <c r="AN478" s="37"/>
      <c r="AO478" s="37"/>
      <c r="AP478" s="37"/>
      <c r="AQ478" s="37"/>
      <c r="AR478" s="37"/>
    </row>
    <row r="479" spans="1:44" ht="12.75" customHeight="1"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7"/>
      <c r="AC479" s="37"/>
      <c r="AD479" s="37"/>
      <c r="AE479" s="37"/>
      <c r="AF479" s="37"/>
      <c r="AG479" s="37"/>
      <c r="AH479" s="37"/>
      <c r="AI479" s="37"/>
      <c r="AJ479" s="37"/>
      <c r="AK479" s="37"/>
      <c r="AL479" s="37"/>
      <c r="AM479" s="37"/>
      <c r="AN479" s="37"/>
      <c r="AO479" s="37"/>
      <c r="AP479" s="37"/>
      <c r="AQ479" s="37"/>
      <c r="AR479" s="37"/>
    </row>
    <row r="480" spans="1:44" ht="12.75" customHeight="1"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7"/>
      <c r="AC480" s="37"/>
      <c r="AD480" s="37"/>
      <c r="AE480" s="37"/>
      <c r="AF480" s="37"/>
      <c r="AG480" s="37"/>
      <c r="AH480" s="37"/>
      <c r="AI480" s="37"/>
      <c r="AJ480" s="37"/>
      <c r="AK480" s="37"/>
      <c r="AL480" s="37"/>
      <c r="AM480" s="37"/>
      <c r="AN480" s="37"/>
      <c r="AO480" s="37"/>
      <c r="AP480" s="37"/>
      <c r="AQ480" s="37"/>
      <c r="AR480" s="37"/>
    </row>
    <row r="481" spans="1:44" ht="12.75" customHeight="1"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7"/>
      <c r="AC481" s="37"/>
      <c r="AD481" s="37"/>
      <c r="AE481" s="37"/>
      <c r="AF481" s="37"/>
      <c r="AG481" s="37"/>
      <c r="AH481" s="37"/>
      <c r="AI481" s="37"/>
      <c r="AJ481" s="37"/>
      <c r="AK481" s="37"/>
      <c r="AL481" s="37"/>
      <c r="AM481" s="37"/>
      <c r="AN481" s="37"/>
      <c r="AO481" s="37"/>
      <c r="AP481" s="37"/>
      <c r="AQ481" s="37"/>
      <c r="AR481" s="37"/>
    </row>
    <row r="482" spans="1:44" ht="12.75" customHeight="1"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7"/>
      <c r="AC482" s="37"/>
      <c r="AD482" s="37"/>
      <c r="AE482" s="37"/>
      <c r="AF482" s="37"/>
      <c r="AG482" s="37"/>
      <c r="AH482" s="37"/>
      <c r="AI482" s="37"/>
      <c r="AJ482" s="37"/>
      <c r="AK482" s="37"/>
      <c r="AL482" s="37"/>
      <c r="AM482" s="37"/>
      <c r="AN482" s="37"/>
      <c r="AO482" s="37"/>
      <c r="AP482" s="37"/>
      <c r="AQ482" s="37"/>
      <c r="AR482" s="37"/>
    </row>
    <row r="483" spans="1:44" ht="12.75" customHeight="1"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7"/>
      <c r="AC483" s="37"/>
      <c r="AD483" s="37"/>
      <c r="AE483" s="37"/>
      <c r="AF483" s="37"/>
      <c r="AG483" s="37"/>
      <c r="AH483" s="37"/>
      <c r="AI483" s="37"/>
      <c r="AJ483" s="37"/>
      <c r="AK483" s="37"/>
      <c r="AL483" s="37"/>
      <c r="AM483" s="37"/>
      <c r="AN483" s="37"/>
      <c r="AO483" s="37"/>
      <c r="AP483" s="37"/>
      <c r="AQ483" s="37"/>
      <c r="AR483" s="37"/>
    </row>
    <row r="484" spans="1:44" ht="12.75" customHeight="1"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7"/>
      <c r="AC484" s="37"/>
      <c r="AD484" s="37"/>
      <c r="AE484" s="37"/>
      <c r="AF484" s="37"/>
      <c r="AG484" s="37"/>
      <c r="AH484" s="37"/>
      <c r="AI484" s="37"/>
      <c r="AJ484" s="37"/>
      <c r="AK484" s="37"/>
      <c r="AL484" s="37"/>
      <c r="AM484" s="37"/>
      <c r="AN484" s="37"/>
      <c r="AO484" s="37"/>
      <c r="AP484" s="37"/>
      <c r="AQ484" s="37"/>
      <c r="AR484" s="37"/>
    </row>
    <row r="485" spans="1:44" ht="12.75" customHeight="1"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7"/>
      <c r="AC485" s="37"/>
      <c r="AD485" s="37"/>
      <c r="AE485" s="37"/>
      <c r="AF485" s="37"/>
      <c r="AG485" s="37"/>
      <c r="AH485" s="37"/>
      <c r="AI485" s="37"/>
      <c r="AJ485" s="37"/>
      <c r="AK485" s="37"/>
      <c r="AL485" s="37"/>
      <c r="AM485" s="37"/>
      <c r="AN485" s="37"/>
      <c r="AO485" s="37"/>
      <c r="AP485" s="37"/>
      <c r="AQ485" s="37"/>
      <c r="AR485" s="37"/>
    </row>
    <row r="486" spans="1:44" ht="12.75" customHeight="1"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7"/>
      <c r="AC486" s="37"/>
      <c r="AD486" s="37"/>
      <c r="AE486" s="37"/>
      <c r="AF486" s="37"/>
      <c r="AG486" s="37"/>
      <c r="AH486" s="37"/>
      <c r="AI486" s="37"/>
      <c r="AJ486" s="37"/>
      <c r="AK486" s="37"/>
      <c r="AL486" s="37"/>
      <c r="AM486" s="37"/>
      <c r="AN486" s="37"/>
      <c r="AO486" s="37"/>
      <c r="AP486" s="37"/>
      <c r="AQ486" s="37"/>
      <c r="AR486" s="37"/>
    </row>
    <row r="487" spans="1:44" ht="12.75" customHeight="1"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7"/>
      <c r="AC487" s="37"/>
      <c r="AD487" s="37"/>
      <c r="AE487" s="37"/>
      <c r="AF487" s="37"/>
      <c r="AG487" s="37"/>
      <c r="AH487" s="37"/>
      <c r="AI487" s="37"/>
      <c r="AJ487" s="37"/>
      <c r="AK487" s="37"/>
      <c r="AL487" s="37"/>
      <c r="AM487" s="37"/>
      <c r="AN487" s="37"/>
      <c r="AO487" s="37"/>
      <c r="AP487" s="37"/>
      <c r="AQ487" s="37"/>
      <c r="AR487" s="37"/>
    </row>
    <row r="488" spans="1:44" ht="12.75" customHeight="1"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7"/>
      <c r="AC488" s="37"/>
      <c r="AD488" s="37"/>
      <c r="AE488" s="37"/>
      <c r="AF488" s="37"/>
      <c r="AG488" s="37"/>
      <c r="AH488" s="37"/>
      <c r="AI488" s="37"/>
      <c r="AJ488" s="37"/>
      <c r="AK488" s="37"/>
      <c r="AL488" s="37"/>
      <c r="AM488" s="37"/>
      <c r="AN488" s="37"/>
      <c r="AO488" s="37"/>
      <c r="AP488" s="37"/>
      <c r="AQ488" s="37"/>
      <c r="AR488" s="37"/>
    </row>
    <row r="489" spans="1:44" ht="12.75" customHeight="1"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7"/>
      <c r="AC489" s="37"/>
      <c r="AD489" s="37"/>
      <c r="AE489" s="37"/>
      <c r="AF489" s="37"/>
      <c r="AG489" s="37"/>
      <c r="AH489" s="37"/>
      <c r="AI489" s="37"/>
      <c r="AJ489" s="37"/>
      <c r="AK489" s="37"/>
      <c r="AL489" s="37"/>
      <c r="AM489" s="37"/>
      <c r="AN489" s="37"/>
      <c r="AO489" s="37"/>
      <c r="AP489" s="37"/>
      <c r="AQ489" s="37"/>
      <c r="AR489" s="37"/>
    </row>
    <row r="490" spans="1:44" ht="12.75" customHeight="1"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7"/>
      <c r="AC490" s="37"/>
      <c r="AD490" s="37"/>
      <c r="AE490" s="37"/>
      <c r="AF490" s="37"/>
      <c r="AG490" s="37"/>
      <c r="AH490" s="37"/>
      <c r="AI490" s="37"/>
      <c r="AJ490" s="37"/>
      <c r="AK490" s="37"/>
      <c r="AL490" s="37"/>
      <c r="AM490" s="37"/>
      <c r="AN490" s="37"/>
      <c r="AO490" s="37"/>
      <c r="AP490" s="37"/>
      <c r="AQ490" s="37"/>
      <c r="AR490" s="37"/>
    </row>
    <row r="491" spans="1:44" ht="12.75" customHeight="1"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7"/>
      <c r="AC491" s="37"/>
      <c r="AD491" s="37"/>
      <c r="AE491" s="37"/>
      <c r="AF491" s="37"/>
      <c r="AG491" s="37"/>
      <c r="AH491" s="37"/>
      <c r="AI491" s="37"/>
      <c r="AJ491" s="37"/>
      <c r="AK491" s="37"/>
      <c r="AL491" s="37"/>
      <c r="AM491" s="37"/>
      <c r="AN491" s="37"/>
      <c r="AO491" s="37"/>
      <c r="AP491" s="37"/>
      <c r="AQ491" s="37"/>
      <c r="AR491" s="37"/>
    </row>
    <row r="492" spans="1:44" ht="12.75" customHeight="1"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7"/>
      <c r="AC492" s="37"/>
      <c r="AD492" s="37"/>
      <c r="AE492" s="37"/>
      <c r="AF492" s="37"/>
      <c r="AG492" s="37"/>
      <c r="AH492" s="37"/>
      <c r="AI492" s="37"/>
      <c r="AJ492" s="37"/>
      <c r="AK492" s="37"/>
      <c r="AL492" s="37"/>
      <c r="AM492" s="37"/>
      <c r="AN492" s="37"/>
      <c r="AO492" s="37"/>
      <c r="AP492" s="37"/>
      <c r="AQ492" s="37"/>
      <c r="AR492" s="37"/>
    </row>
    <row r="493" spans="1:44" ht="12.75" customHeight="1"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7"/>
      <c r="AC493" s="37"/>
      <c r="AD493" s="37"/>
      <c r="AE493" s="37"/>
      <c r="AF493" s="37"/>
      <c r="AG493" s="37"/>
      <c r="AH493" s="37"/>
      <c r="AI493" s="37"/>
      <c r="AJ493" s="37"/>
      <c r="AK493" s="37"/>
      <c r="AL493" s="37"/>
      <c r="AM493" s="37"/>
      <c r="AN493" s="37"/>
      <c r="AO493" s="37"/>
      <c r="AP493" s="37"/>
      <c r="AQ493" s="37"/>
      <c r="AR493" s="37"/>
    </row>
    <row r="494" spans="1:44" ht="12.75" customHeight="1"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7"/>
      <c r="AC494" s="37"/>
      <c r="AD494" s="37"/>
      <c r="AE494" s="37"/>
      <c r="AF494" s="37"/>
      <c r="AG494" s="37"/>
      <c r="AH494" s="37"/>
      <c r="AI494" s="37"/>
      <c r="AJ494" s="37"/>
      <c r="AK494" s="37"/>
      <c r="AL494" s="37"/>
      <c r="AM494" s="37"/>
      <c r="AN494" s="37"/>
      <c r="AO494" s="37"/>
      <c r="AP494" s="37"/>
      <c r="AQ494" s="37"/>
      <c r="AR494" s="37"/>
    </row>
    <row r="495" spans="1:44" ht="12.75" customHeight="1"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7"/>
      <c r="AC495" s="37"/>
      <c r="AD495" s="37"/>
      <c r="AE495" s="37"/>
      <c r="AF495" s="37"/>
      <c r="AG495" s="37"/>
      <c r="AH495" s="37"/>
      <c r="AI495" s="37"/>
      <c r="AJ495" s="37"/>
      <c r="AK495" s="37"/>
      <c r="AL495" s="37"/>
      <c r="AM495" s="37"/>
      <c r="AN495" s="37"/>
      <c r="AO495" s="37"/>
      <c r="AP495" s="37"/>
      <c r="AQ495" s="37"/>
      <c r="AR495" s="37"/>
    </row>
    <row r="496" spans="1:44" ht="12.75" customHeight="1"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7"/>
      <c r="AC496" s="37"/>
      <c r="AD496" s="37"/>
      <c r="AE496" s="37"/>
      <c r="AF496" s="37"/>
      <c r="AG496" s="37"/>
      <c r="AH496" s="37"/>
      <c r="AI496" s="37"/>
      <c r="AJ496" s="37"/>
      <c r="AK496" s="37"/>
      <c r="AL496" s="37"/>
      <c r="AM496" s="37"/>
      <c r="AN496" s="37"/>
      <c r="AO496" s="37"/>
      <c r="AP496" s="37"/>
      <c r="AQ496" s="37"/>
      <c r="AR496" s="37"/>
    </row>
    <row r="497" spans="1:44" ht="12.75" customHeight="1"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7"/>
      <c r="AC497" s="37"/>
      <c r="AD497" s="37"/>
      <c r="AE497" s="37"/>
      <c r="AF497" s="37"/>
      <c r="AG497" s="37"/>
      <c r="AH497" s="37"/>
      <c r="AI497" s="37"/>
      <c r="AJ497" s="37"/>
      <c r="AK497" s="37"/>
      <c r="AL497" s="37"/>
      <c r="AM497" s="37"/>
      <c r="AN497" s="37"/>
      <c r="AO497" s="37"/>
      <c r="AP497" s="37"/>
      <c r="AQ497" s="37"/>
      <c r="AR497" s="37"/>
    </row>
    <row r="498" spans="1:44" ht="12.75" customHeight="1"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7"/>
      <c r="AC498" s="37"/>
      <c r="AD498" s="37"/>
      <c r="AE498" s="37"/>
      <c r="AF498" s="37"/>
      <c r="AG498" s="37"/>
      <c r="AH498" s="37"/>
      <c r="AI498" s="37"/>
      <c r="AJ498" s="37"/>
      <c r="AK498" s="37"/>
      <c r="AL498" s="37"/>
      <c r="AM498" s="37"/>
      <c r="AN498" s="37"/>
      <c r="AO498" s="37"/>
      <c r="AP498" s="37"/>
      <c r="AQ498" s="37"/>
      <c r="AR498" s="37"/>
    </row>
    <row r="499" spans="1:44" ht="12.75" customHeight="1"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7"/>
      <c r="AC499" s="37"/>
      <c r="AD499" s="37"/>
      <c r="AE499" s="37"/>
      <c r="AF499" s="37"/>
      <c r="AG499" s="37"/>
      <c r="AH499" s="37"/>
      <c r="AI499" s="37"/>
      <c r="AJ499" s="37"/>
      <c r="AK499" s="37"/>
      <c r="AL499" s="37"/>
      <c r="AM499" s="37"/>
      <c r="AN499" s="37"/>
      <c r="AO499" s="37"/>
      <c r="AP499" s="37"/>
      <c r="AQ499" s="37"/>
      <c r="AR499" s="37"/>
    </row>
    <row r="500" spans="1:44" ht="12.75" customHeight="1"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7"/>
      <c r="AC500" s="37"/>
      <c r="AD500" s="37"/>
      <c r="AE500" s="37"/>
      <c r="AF500" s="37"/>
      <c r="AG500" s="37"/>
      <c r="AH500" s="37"/>
      <c r="AI500" s="37"/>
      <c r="AJ500" s="37"/>
      <c r="AK500" s="37"/>
      <c r="AL500" s="37"/>
      <c r="AM500" s="37"/>
      <c r="AN500" s="37"/>
      <c r="AO500" s="37"/>
      <c r="AP500" s="37"/>
      <c r="AQ500" s="37"/>
      <c r="AR500" s="37"/>
    </row>
    <row r="501" spans="1:44" ht="12.75" customHeight="1"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7"/>
      <c r="AC501" s="37"/>
      <c r="AD501" s="37"/>
      <c r="AE501" s="37"/>
      <c r="AF501" s="37"/>
      <c r="AG501" s="37"/>
      <c r="AH501" s="37"/>
      <c r="AI501" s="37"/>
      <c r="AJ501" s="37"/>
      <c r="AK501" s="37"/>
      <c r="AL501" s="37"/>
      <c r="AM501" s="37"/>
      <c r="AN501" s="37"/>
      <c r="AO501" s="37"/>
      <c r="AP501" s="37"/>
      <c r="AQ501" s="37"/>
      <c r="AR501" s="37"/>
    </row>
    <row r="502" spans="1:44" ht="12.75" customHeight="1"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7"/>
      <c r="AC502" s="37"/>
      <c r="AD502" s="37"/>
      <c r="AE502" s="37"/>
      <c r="AF502" s="37"/>
      <c r="AG502" s="37"/>
      <c r="AH502" s="37"/>
      <c r="AI502" s="37"/>
      <c r="AJ502" s="37"/>
      <c r="AK502" s="37"/>
      <c r="AL502" s="37"/>
      <c r="AM502" s="37"/>
      <c r="AN502" s="37"/>
      <c r="AO502" s="37"/>
      <c r="AP502" s="37"/>
      <c r="AQ502" s="37"/>
      <c r="AR502" s="37"/>
    </row>
    <row r="503" spans="1:44" ht="12.75" customHeight="1"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7"/>
      <c r="AC503" s="37"/>
      <c r="AD503" s="37"/>
      <c r="AE503" s="37"/>
      <c r="AF503" s="37"/>
      <c r="AG503" s="37"/>
      <c r="AH503" s="37"/>
      <c r="AI503" s="37"/>
      <c r="AJ503" s="37"/>
      <c r="AK503" s="37"/>
      <c r="AL503" s="37"/>
      <c r="AM503" s="37"/>
      <c r="AN503" s="37"/>
      <c r="AO503" s="37"/>
      <c r="AP503" s="37"/>
      <c r="AQ503" s="37"/>
      <c r="AR503" s="37"/>
    </row>
    <row r="504" spans="1:44" ht="12.75" customHeight="1"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7"/>
      <c r="AC504" s="37"/>
      <c r="AD504" s="37"/>
      <c r="AE504" s="37"/>
      <c r="AF504" s="37"/>
      <c r="AG504" s="37"/>
      <c r="AH504" s="37"/>
      <c r="AI504" s="37"/>
      <c r="AJ504" s="37"/>
      <c r="AK504" s="37"/>
      <c r="AL504" s="37"/>
      <c r="AM504" s="37"/>
      <c r="AN504" s="37"/>
      <c r="AO504" s="37"/>
      <c r="AP504" s="37"/>
      <c r="AQ504" s="37"/>
      <c r="AR504" s="37"/>
    </row>
    <row r="505" spans="1:44" ht="12.75" customHeight="1"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7"/>
      <c r="AC505" s="37"/>
      <c r="AD505" s="37"/>
      <c r="AE505" s="37"/>
      <c r="AF505" s="37"/>
      <c r="AG505" s="37"/>
      <c r="AH505" s="37"/>
      <c r="AI505" s="37"/>
      <c r="AJ505" s="37"/>
      <c r="AK505" s="37"/>
      <c r="AL505" s="37"/>
      <c r="AM505" s="37"/>
      <c r="AN505" s="37"/>
      <c r="AO505" s="37"/>
      <c r="AP505" s="37"/>
      <c r="AQ505" s="37"/>
      <c r="AR505" s="37"/>
    </row>
    <row r="506" spans="1:44" ht="12.75" customHeight="1"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7"/>
      <c r="AC506" s="37"/>
      <c r="AD506" s="37"/>
      <c r="AE506" s="37"/>
      <c r="AF506" s="37"/>
      <c r="AG506" s="37"/>
      <c r="AH506" s="37"/>
      <c r="AI506" s="37"/>
      <c r="AJ506" s="37"/>
      <c r="AK506" s="37"/>
      <c r="AL506" s="37"/>
      <c r="AM506" s="37"/>
      <c r="AN506" s="37"/>
      <c r="AO506" s="37"/>
      <c r="AP506" s="37"/>
      <c r="AQ506" s="37"/>
      <c r="AR506" s="37"/>
    </row>
    <row r="507" spans="1:44" ht="12.75" customHeight="1"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7"/>
      <c r="AC507" s="37"/>
      <c r="AD507" s="37"/>
      <c r="AE507" s="37"/>
      <c r="AF507" s="37"/>
      <c r="AG507" s="37"/>
      <c r="AH507" s="37"/>
      <c r="AI507" s="37"/>
      <c r="AJ507" s="37"/>
      <c r="AK507" s="37"/>
      <c r="AL507" s="37"/>
      <c r="AM507" s="37"/>
      <c r="AN507" s="37"/>
      <c r="AO507" s="37"/>
      <c r="AP507" s="37"/>
      <c r="AQ507" s="37"/>
      <c r="AR507" s="37"/>
    </row>
    <row r="508" spans="1:44" ht="12.75" customHeight="1"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7"/>
      <c r="AC508" s="37"/>
      <c r="AD508" s="37"/>
      <c r="AE508" s="37"/>
      <c r="AF508" s="37"/>
      <c r="AG508" s="37"/>
      <c r="AH508" s="37"/>
      <c r="AI508" s="37"/>
      <c r="AJ508" s="37"/>
      <c r="AK508" s="37"/>
      <c r="AL508" s="37"/>
      <c r="AM508" s="37"/>
      <c r="AN508" s="37"/>
      <c r="AO508" s="37"/>
      <c r="AP508" s="37"/>
      <c r="AQ508" s="37"/>
      <c r="AR508" s="37"/>
    </row>
    <row r="509" spans="1:44" ht="12.75" customHeight="1"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7"/>
      <c r="AC509" s="37"/>
      <c r="AD509" s="37"/>
      <c r="AE509" s="37"/>
      <c r="AF509" s="37"/>
      <c r="AG509" s="37"/>
      <c r="AH509" s="37"/>
      <c r="AI509" s="37"/>
      <c r="AJ509" s="37"/>
      <c r="AK509" s="37"/>
      <c r="AL509" s="37"/>
      <c r="AM509" s="37"/>
      <c r="AN509" s="37"/>
      <c r="AO509" s="37"/>
      <c r="AP509" s="37"/>
      <c r="AQ509" s="37"/>
      <c r="AR509" s="37"/>
    </row>
    <row r="510" spans="1:44" ht="12.75" customHeight="1"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7"/>
      <c r="AC510" s="37"/>
      <c r="AD510" s="37"/>
      <c r="AE510" s="37"/>
      <c r="AF510" s="37"/>
      <c r="AG510" s="37"/>
      <c r="AH510" s="37"/>
      <c r="AI510" s="37"/>
      <c r="AJ510" s="37"/>
      <c r="AK510" s="37"/>
      <c r="AL510" s="37"/>
      <c r="AM510" s="37"/>
      <c r="AN510" s="37"/>
      <c r="AO510" s="37"/>
      <c r="AP510" s="37"/>
      <c r="AQ510" s="37"/>
      <c r="AR510" s="37"/>
    </row>
    <row r="511" spans="1:44" ht="12.75" customHeight="1"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7"/>
      <c r="AC511" s="37"/>
      <c r="AD511" s="37"/>
      <c r="AE511" s="37"/>
      <c r="AF511" s="37"/>
      <c r="AG511" s="37"/>
      <c r="AH511" s="37"/>
      <c r="AI511" s="37"/>
      <c r="AJ511" s="37"/>
      <c r="AK511" s="37"/>
      <c r="AL511" s="37"/>
      <c r="AM511" s="37"/>
      <c r="AN511" s="37"/>
      <c r="AO511" s="37"/>
      <c r="AP511" s="37"/>
      <c r="AQ511" s="37"/>
      <c r="AR511" s="37"/>
    </row>
    <row r="512" spans="1:44" ht="12.75" customHeight="1"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7"/>
      <c r="AC512" s="37"/>
      <c r="AD512" s="37"/>
      <c r="AE512" s="37"/>
      <c r="AF512" s="37"/>
      <c r="AG512" s="37"/>
      <c r="AH512" s="37"/>
      <c r="AI512" s="37"/>
      <c r="AJ512" s="37"/>
      <c r="AK512" s="37"/>
      <c r="AL512" s="37"/>
      <c r="AM512" s="37"/>
      <c r="AN512" s="37"/>
      <c r="AO512" s="37"/>
      <c r="AP512" s="37"/>
      <c r="AQ512" s="37"/>
      <c r="AR512" s="37"/>
    </row>
    <row r="513" spans="1:44" ht="12.75" customHeight="1"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7"/>
      <c r="AC513" s="37"/>
      <c r="AD513" s="37"/>
      <c r="AE513" s="37"/>
      <c r="AF513" s="37"/>
      <c r="AG513" s="37"/>
      <c r="AH513" s="37"/>
      <c r="AI513" s="37"/>
      <c r="AJ513" s="37"/>
      <c r="AK513" s="37"/>
      <c r="AL513" s="37"/>
      <c r="AM513" s="37"/>
      <c r="AN513" s="37"/>
      <c r="AO513" s="37"/>
      <c r="AP513" s="37"/>
      <c r="AQ513" s="37"/>
      <c r="AR513" s="37"/>
    </row>
    <row r="514" spans="1:44" ht="12.75" customHeight="1"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7"/>
      <c r="AC514" s="37"/>
      <c r="AD514" s="37"/>
      <c r="AE514" s="37"/>
      <c r="AF514" s="37"/>
      <c r="AG514" s="37"/>
      <c r="AH514" s="37"/>
      <c r="AI514" s="37"/>
      <c r="AJ514" s="37"/>
      <c r="AK514" s="37"/>
      <c r="AL514" s="37"/>
      <c r="AM514" s="37"/>
      <c r="AN514" s="37"/>
      <c r="AO514" s="37"/>
      <c r="AP514" s="37"/>
      <c r="AQ514" s="37"/>
      <c r="AR514" s="37"/>
    </row>
    <row r="515" spans="1:44" ht="12.75" customHeight="1"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7"/>
      <c r="AC515" s="37"/>
      <c r="AD515" s="37"/>
      <c r="AE515" s="37"/>
      <c r="AF515" s="37"/>
      <c r="AG515" s="37"/>
      <c r="AH515" s="37"/>
      <c r="AI515" s="37"/>
      <c r="AJ515" s="37"/>
      <c r="AK515" s="37"/>
      <c r="AL515" s="37"/>
      <c r="AM515" s="37"/>
      <c r="AN515" s="37"/>
      <c r="AO515" s="37"/>
      <c r="AP515" s="37"/>
      <c r="AQ515" s="37"/>
      <c r="AR515" s="37"/>
    </row>
    <row r="516" spans="1:44" ht="12.75" customHeight="1"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7"/>
      <c r="AC516" s="37"/>
      <c r="AD516" s="37"/>
      <c r="AE516" s="37"/>
      <c r="AF516" s="37"/>
      <c r="AG516" s="37"/>
      <c r="AH516" s="37"/>
      <c r="AI516" s="37"/>
      <c r="AJ516" s="37"/>
      <c r="AK516" s="37"/>
      <c r="AL516" s="37"/>
      <c r="AM516" s="37"/>
      <c r="AN516" s="37"/>
      <c r="AO516" s="37"/>
      <c r="AP516" s="37"/>
      <c r="AQ516" s="37"/>
      <c r="AR516" s="37"/>
    </row>
    <row r="517" spans="1:44" ht="12.75" customHeight="1"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7"/>
      <c r="AC517" s="37"/>
      <c r="AD517" s="37"/>
      <c r="AE517" s="37"/>
      <c r="AF517" s="37"/>
      <c r="AG517" s="37"/>
      <c r="AH517" s="37"/>
      <c r="AI517" s="37"/>
      <c r="AJ517" s="37"/>
      <c r="AK517" s="37"/>
      <c r="AL517" s="37"/>
      <c r="AM517" s="37"/>
      <c r="AN517" s="37"/>
      <c r="AO517" s="37"/>
      <c r="AP517" s="37"/>
      <c r="AQ517" s="37"/>
      <c r="AR517" s="37"/>
    </row>
    <row r="518" spans="1:44" ht="12.75" customHeight="1"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7"/>
      <c r="AC518" s="37"/>
      <c r="AD518" s="37"/>
      <c r="AE518" s="37"/>
      <c r="AF518" s="37"/>
      <c r="AG518" s="37"/>
      <c r="AH518" s="37"/>
      <c r="AI518" s="37"/>
      <c r="AJ518" s="37"/>
      <c r="AK518" s="37"/>
      <c r="AL518" s="37"/>
      <c r="AM518" s="37"/>
      <c r="AN518" s="37"/>
      <c r="AO518" s="37"/>
      <c r="AP518" s="37"/>
      <c r="AQ518" s="37"/>
      <c r="AR518" s="37"/>
    </row>
    <row r="519" spans="1:44" ht="12.75" customHeight="1"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7"/>
      <c r="AC519" s="37"/>
      <c r="AD519" s="37"/>
      <c r="AE519" s="37"/>
      <c r="AF519" s="37"/>
      <c r="AG519" s="37"/>
      <c r="AH519" s="37"/>
      <c r="AI519" s="37"/>
      <c r="AJ519" s="37"/>
      <c r="AK519" s="37"/>
      <c r="AL519" s="37"/>
      <c r="AM519" s="37"/>
      <c r="AN519" s="37"/>
      <c r="AO519" s="37"/>
      <c r="AP519" s="37"/>
      <c r="AQ519" s="37"/>
      <c r="AR519" s="37"/>
    </row>
    <row r="520" spans="1:44" ht="12.75" customHeight="1"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7"/>
      <c r="AC520" s="37"/>
      <c r="AD520" s="37"/>
      <c r="AE520" s="37"/>
      <c r="AF520" s="37"/>
      <c r="AG520" s="37"/>
      <c r="AH520" s="37"/>
      <c r="AI520" s="37"/>
      <c r="AJ520" s="37"/>
      <c r="AK520" s="37"/>
      <c r="AL520" s="37"/>
      <c r="AM520" s="37"/>
      <c r="AN520" s="37"/>
      <c r="AO520" s="37"/>
      <c r="AP520" s="37"/>
      <c r="AQ520" s="37"/>
      <c r="AR520" s="37"/>
    </row>
    <row r="521" spans="1:44" ht="12.75" customHeight="1"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7"/>
      <c r="AC521" s="37"/>
      <c r="AD521" s="37"/>
      <c r="AE521" s="37"/>
      <c r="AF521" s="37"/>
      <c r="AG521" s="37"/>
      <c r="AH521" s="37"/>
      <c r="AI521" s="37"/>
      <c r="AJ521" s="37"/>
      <c r="AK521" s="37"/>
      <c r="AL521" s="37"/>
      <c r="AM521" s="37"/>
      <c r="AN521" s="37"/>
      <c r="AO521" s="37"/>
      <c r="AP521" s="37"/>
      <c r="AQ521" s="37"/>
      <c r="AR521" s="37"/>
    </row>
    <row r="522" spans="1:44" ht="12.75" customHeight="1"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7"/>
      <c r="AC522" s="37"/>
      <c r="AD522" s="37"/>
      <c r="AE522" s="37"/>
      <c r="AF522" s="37"/>
      <c r="AG522" s="37"/>
      <c r="AH522" s="37"/>
      <c r="AI522" s="37"/>
      <c r="AJ522" s="37"/>
      <c r="AK522" s="37"/>
      <c r="AL522" s="37"/>
      <c r="AM522" s="37"/>
      <c r="AN522" s="37"/>
      <c r="AO522" s="37"/>
      <c r="AP522" s="37"/>
      <c r="AQ522" s="37"/>
      <c r="AR522" s="37"/>
    </row>
    <row r="523" spans="1:44" ht="12.75" customHeight="1"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7"/>
      <c r="AC523" s="37"/>
      <c r="AD523" s="37"/>
      <c r="AE523" s="37"/>
      <c r="AF523" s="37"/>
      <c r="AG523" s="37"/>
      <c r="AH523" s="37"/>
      <c r="AI523" s="37"/>
      <c r="AJ523" s="37"/>
      <c r="AK523" s="37"/>
      <c r="AL523" s="37"/>
      <c r="AM523" s="37"/>
      <c r="AN523" s="37"/>
      <c r="AO523" s="37"/>
      <c r="AP523" s="37"/>
      <c r="AQ523" s="37"/>
      <c r="AR523" s="37"/>
    </row>
    <row r="524" spans="1:44" ht="12.75" customHeight="1"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7"/>
      <c r="AC524" s="37"/>
      <c r="AD524" s="37"/>
      <c r="AE524" s="37"/>
      <c r="AF524" s="37"/>
      <c r="AG524" s="37"/>
      <c r="AH524" s="37"/>
      <c r="AI524" s="37"/>
      <c r="AJ524" s="37"/>
      <c r="AK524" s="37"/>
      <c r="AL524" s="37"/>
      <c r="AM524" s="37"/>
      <c r="AN524" s="37"/>
      <c r="AO524" s="37"/>
      <c r="AP524" s="37"/>
      <c r="AQ524" s="37"/>
      <c r="AR524" s="37"/>
    </row>
    <row r="525" spans="1:44" ht="12.75" customHeight="1"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7"/>
      <c r="AC525" s="37"/>
      <c r="AD525" s="37"/>
      <c r="AE525" s="37"/>
      <c r="AF525" s="37"/>
      <c r="AG525" s="37"/>
      <c r="AH525" s="37"/>
      <c r="AI525" s="37"/>
      <c r="AJ525" s="37"/>
      <c r="AK525" s="37"/>
      <c r="AL525" s="37"/>
      <c r="AM525" s="37"/>
      <c r="AN525" s="37"/>
      <c r="AO525" s="37"/>
      <c r="AP525" s="37"/>
      <c r="AQ525" s="37"/>
      <c r="AR525" s="37"/>
    </row>
    <row r="526" spans="1:44" ht="12.75" customHeight="1"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7"/>
      <c r="AC526" s="37"/>
      <c r="AD526" s="37"/>
      <c r="AE526" s="37"/>
      <c r="AF526" s="37"/>
      <c r="AG526" s="37"/>
      <c r="AH526" s="37"/>
      <c r="AI526" s="37"/>
      <c r="AJ526" s="37"/>
      <c r="AK526" s="37"/>
      <c r="AL526" s="37"/>
      <c r="AM526" s="37"/>
      <c r="AN526" s="37"/>
      <c r="AO526" s="37"/>
      <c r="AP526" s="37"/>
      <c r="AQ526" s="37"/>
      <c r="AR526" s="37"/>
    </row>
    <row r="527" spans="1:44" ht="12.75" customHeight="1"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7"/>
      <c r="AC527" s="37"/>
      <c r="AD527" s="37"/>
      <c r="AE527" s="37"/>
      <c r="AF527" s="37"/>
      <c r="AG527" s="37"/>
      <c r="AH527" s="37"/>
      <c r="AI527" s="37"/>
      <c r="AJ527" s="37"/>
      <c r="AK527" s="37"/>
      <c r="AL527" s="37"/>
      <c r="AM527" s="37"/>
      <c r="AN527" s="37"/>
      <c r="AO527" s="37"/>
      <c r="AP527" s="37"/>
      <c r="AQ527" s="37"/>
      <c r="AR527" s="37"/>
    </row>
    <row r="528" spans="1:44" ht="12.75" customHeight="1"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7"/>
      <c r="AC528" s="37"/>
      <c r="AD528" s="37"/>
      <c r="AE528" s="37"/>
      <c r="AF528" s="37"/>
      <c r="AG528" s="37"/>
      <c r="AH528" s="37"/>
      <c r="AI528" s="37"/>
      <c r="AJ528" s="37"/>
      <c r="AK528" s="37"/>
      <c r="AL528" s="37"/>
      <c r="AM528" s="37"/>
      <c r="AN528" s="37"/>
      <c r="AO528" s="37"/>
      <c r="AP528" s="37"/>
      <c r="AQ528" s="37"/>
      <c r="AR528" s="37"/>
    </row>
    <row r="529" spans="1:44" ht="12.75" customHeight="1"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7"/>
      <c r="AC529" s="37"/>
      <c r="AD529" s="37"/>
      <c r="AE529" s="37"/>
      <c r="AF529" s="37"/>
      <c r="AG529" s="37"/>
      <c r="AH529" s="37"/>
      <c r="AI529" s="37"/>
      <c r="AJ529" s="37"/>
      <c r="AK529" s="37"/>
      <c r="AL529" s="37"/>
      <c r="AM529" s="37"/>
      <c r="AN529" s="37"/>
      <c r="AO529" s="37"/>
      <c r="AP529" s="37"/>
      <c r="AQ529" s="37"/>
      <c r="AR529" s="37"/>
    </row>
    <row r="530" spans="1:44" ht="12.75" customHeight="1"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7"/>
      <c r="AC530" s="37"/>
      <c r="AD530" s="37"/>
      <c r="AE530" s="37"/>
      <c r="AF530" s="37"/>
      <c r="AG530" s="37"/>
      <c r="AH530" s="37"/>
      <c r="AI530" s="37"/>
      <c r="AJ530" s="37"/>
      <c r="AK530" s="37"/>
      <c r="AL530" s="37"/>
      <c r="AM530" s="37"/>
      <c r="AN530" s="37"/>
      <c r="AO530" s="37"/>
      <c r="AP530" s="37"/>
      <c r="AQ530" s="37"/>
      <c r="AR530" s="37"/>
    </row>
    <row r="531" spans="1:44" ht="12.75" customHeight="1"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7"/>
      <c r="AC531" s="37"/>
      <c r="AD531" s="37"/>
      <c r="AE531" s="37"/>
      <c r="AF531" s="37"/>
      <c r="AG531" s="37"/>
      <c r="AH531" s="37"/>
      <c r="AI531" s="37"/>
      <c r="AJ531" s="37"/>
      <c r="AK531" s="37"/>
      <c r="AL531" s="37"/>
      <c r="AM531" s="37"/>
      <c r="AN531" s="37"/>
      <c r="AO531" s="37"/>
      <c r="AP531" s="37"/>
      <c r="AQ531" s="37"/>
      <c r="AR531" s="37"/>
    </row>
    <row r="532" spans="1:44" ht="12.75" customHeight="1"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7"/>
      <c r="AC532" s="37"/>
      <c r="AD532" s="37"/>
      <c r="AE532" s="37"/>
      <c r="AF532" s="37"/>
      <c r="AG532" s="37"/>
      <c r="AH532" s="37"/>
      <c r="AI532" s="37"/>
      <c r="AJ532" s="37"/>
      <c r="AK532" s="37"/>
      <c r="AL532" s="37"/>
      <c r="AM532" s="37"/>
      <c r="AN532" s="37"/>
      <c r="AO532" s="37"/>
      <c r="AP532" s="37"/>
      <c r="AQ532" s="37"/>
      <c r="AR532" s="37"/>
    </row>
    <row r="533" spans="1:44" ht="12.75" customHeight="1"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7"/>
      <c r="AC533" s="37"/>
      <c r="AD533" s="37"/>
      <c r="AE533" s="37"/>
      <c r="AF533" s="37"/>
      <c r="AG533" s="37"/>
      <c r="AH533" s="37"/>
      <c r="AI533" s="37"/>
      <c r="AJ533" s="37"/>
      <c r="AK533" s="37"/>
      <c r="AL533" s="37"/>
      <c r="AM533" s="37"/>
      <c r="AN533" s="37"/>
      <c r="AO533" s="37"/>
      <c r="AP533" s="37"/>
      <c r="AQ533" s="37"/>
      <c r="AR533" s="37"/>
    </row>
    <row r="534" spans="1:44" ht="12.75" customHeight="1"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7"/>
      <c r="AC534" s="37"/>
      <c r="AD534" s="37"/>
      <c r="AE534" s="37"/>
      <c r="AF534" s="37"/>
      <c r="AG534" s="37"/>
      <c r="AH534" s="37"/>
      <c r="AI534" s="37"/>
      <c r="AJ534" s="37"/>
      <c r="AK534" s="37"/>
      <c r="AL534" s="37"/>
      <c r="AM534" s="37"/>
      <c r="AN534" s="37"/>
      <c r="AO534" s="37"/>
      <c r="AP534" s="37"/>
      <c r="AQ534" s="37"/>
      <c r="AR534" s="37"/>
    </row>
    <row r="535" spans="1:44" ht="12.75" customHeight="1"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7"/>
      <c r="AC535" s="37"/>
      <c r="AD535" s="37"/>
      <c r="AE535" s="37"/>
      <c r="AF535" s="37"/>
      <c r="AG535" s="37"/>
      <c r="AH535" s="37"/>
      <c r="AI535" s="37"/>
      <c r="AJ535" s="37"/>
      <c r="AK535" s="37"/>
      <c r="AL535" s="37"/>
      <c r="AM535" s="37"/>
      <c r="AN535" s="37"/>
      <c r="AO535" s="37"/>
      <c r="AP535" s="37"/>
      <c r="AQ535" s="37"/>
      <c r="AR535" s="37"/>
    </row>
    <row r="536" spans="1:44" ht="12.75" customHeight="1"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7"/>
      <c r="AC536" s="37"/>
      <c r="AD536" s="37"/>
      <c r="AE536" s="37"/>
      <c r="AF536" s="37"/>
      <c r="AG536" s="37"/>
      <c r="AH536" s="37"/>
      <c r="AI536" s="37"/>
      <c r="AJ536" s="37"/>
      <c r="AK536" s="37"/>
      <c r="AL536" s="37"/>
      <c r="AM536" s="37"/>
      <c r="AN536" s="37"/>
      <c r="AO536" s="37"/>
      <c r="AP536" s="37"/>
      <c r="AQ536" s="37"/>
      <c r="AR536" s="37"/>
    </row>
    <row r="537" spans="1:44" ht="12.75" customHeight="1"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7"/>
      <c r="AC537" s="37"/>
      <c r="AD537" s="37"/>
      <c r="AE537" s="37"/>
      <c r="AF537" s="37"/>
      <c r="AG537" s="37"/>
      <c r="AH537" s="37"/>
      <c r="AI537" s="37"/>
      <c r="AJ537" s="37"/>
      <c r="AK537" s="37"/>
      <c r="AL537" s="37"/>
      <c r="AM537" s="37"/>
      <c r="AN537" s="37"/>
      <c r="AO537" s="37"/>
      <c r="AP537" s="37"/>
      <c r="AQ537" s="37"/>
      <c r="AR537" s="37"/>
    </row>
    <row r="538" spans="1:44" ht="12.75" customHeight="1"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7"/>
      <c r="AC538" s="37"/>
      <c r="AD538" s="37"/>
      <c r="AE538" s="37"/>
      <c r="AF538" s="37"/>
      <c r="AG538" s="37"/>
      <c r="AH538" s="37"/>
      <c r="AI538" s="37"/>
      <c r="AJ538" s="37"/>
      <c r="AK538" s="37"/>
      <c r="AL538" s="37"/>
      <c r="AM538" s="37"/>
      <c r="AN538" s="37"/>
      <c r="AO538" s="37"/>
      <c r="AP538" s="37"/>
      <c r="AQ538" s="37"/>
      <c r="AR538" s="37"/>
    </row>
    <row r="539" spans="1:44" ht="12.75" customHeight="1"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7"/>
      <c r="AC539" s="37"/>
      <c r="AD539" s="37"/>
      <c r="AE539" s="37"/>
      <c r="AF539" s="37"/>
      <c r="AG539" s="37"/>
      <c r="AH539" s="37"/>
      <c r="AI539" s="37"/>
      <c r="AJ539" s="37"/>
      <c r="AK539" s="37"/>
      <c r="AL539" s="37"/>
      <c r="AM539" s="37"/>
      <c r="AN539" s="37"/>
      <c r="AO539" s="37"/>
      <c r="AP539" s="37"/>
      <c r="AQ539" s="37"/>
      <c r="AR539" s="37"/>
    </row>
    <row r="540" spans="1:44" ht="12.75" customHeight="1"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7"/>
      <c r="AC540" s="37"/>
      <c r="AD540" s="37"/>
      <c r="AE540" s="37"/>
      <c r="AF540" s="37"/>
      <c r="AG540" s="37"/>
      <c r="AH540" s="37"/>
      <c r="AI540" s="37"/>
      <c r="AJ540" s="37"/>
      <c r="AK540" s="37"/>
      <c r="AL540" s="37"/>
      <c r="AM540" s="37"/>
      <c r="AN540" s="37"/>
      <c r="AO540" s="37"/>
      <c r="AP540" s="37"/>
      <c r="AQ540" s="37"/>
      <c r="AR540" s="37"/>
    </row>
    <row r="541" spans="1:44" ht="12.75" customHeight="1"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7"/>
      <c r="AC541" s="37"/>
      <c r="AD541" s="37"/>
      <c r="AE541" s="37"/>
      <c r="AF541" s="37"/>
      <c r="AG541" s="37"/>
      <c r="AH541" s="37"/>
      <c r="AI541" s="37"/>
      <c r="AJ541" s="37"/>
      <c r="AK541" s="37"/>
      <c r="AL541" s="37"/>
      <c r="AM541" s="37"/>
      <c r="AN541" s="37"/>
      <c r="AO541" s="37"/>
      <c r="AP541" s="37"/>
      <c r="AQ541" s="37"/>
      <c r="AR541" s="37"/>
    </row>
    <row r="542" spans="1:44" ht="12.75" customHeight="1"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7"/>
      <c r="AC542" s="37"/>
      <c r="AD542" s="37"/>
      <c r="AE542" s="37"/>
      <c r="AF542" s="37"/>
      <c r="AG542" s="37"/>
      <c r="AH542" s="37"/>
      <c r="AI542" s="37"/>
      <c r="AJ542" s="37"/>
      <c r="AK542" s="37"/>
      <c r="AL542" s="37"/>
      <c r="AM542" s="37"/>
      <c r="AN542" s="37"/>
      <c r="AO542" s="37"/>
      <c r="AP542" s="37"/>
      <c r="AQ542" s="37"/>
      <c r="AR542" s="37"/>
    </row>
    <row r="543" spans="1:44" ht="12.75" customHeight="1"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7"/>
      <c r="AC543" s="37"/>
      <c r="AD543" s="37"/>
      <c r="AE543" s="37"/>
      <c r="AF543" s="37"/>
      <c r="AG543" s="37"/>
      <c r="AH543" s="37"/>
      <c r="AI543" s="37"/>
      <c r="AJ543" s="37"/>
      <c r="AK543" s="37"/>
      <c r="AL543" s="37"/>
      <c r="AM543" s="37"/>
      <c r="AN543" s="37"/>
      <c r="AO543" s="37"/>
      <c r="AP543" s="37"/>
      <c r="AQ543" s="37"/>
      <c r="AR543" s="37"/>
    </row>
    <row r="544" spans="1:44" ht="12.75" customHeight="1"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7"/>
      <c r="AC544" s="37"/>
      <c r="AD544" s="37"/>
      <c r="AE544" s="37"/>
      <c r="AF544" s="37"/>
      <c r="AG544" s="37"/>
      <c r="AH544" s="37"/>
      <c r="AI544" s="37"/>
      <c r="AJ544" s="37"/>
      <c r="AK544" s="37"/>
      <c r="AL544" s="37"/>
      <c r="AM544" s="37"/>
      <c r="AN544" s="37"/>
      <c r="AO544" s="37"/>
      <c r="AP544" s="37"/>
      <c r="AQ544" s="37"/>
      <c r="AR544" s="37"/>
    </row>
    <row r="545" spans="1:44" ht="12.75" customHeight="1"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7"/>
      <c r="AC545" s="37"/>
      <c r="AD545" s="37"/>
      <c r="AE545" s="37"/>
      <c r="AF545" s="37"/>
      <c r="AG545" s="37"/>
      <c r="AH545" s="37"/>
      <c r="AI545" s="37"/>
      <c r="AJ545" s="37"/>
      <c r="AK545" s="37"/>
      <c r="AL545" s="37"/>
      <c r="AM545" s="37"/>
      <c r="AN545" s="37"/>
      <c r="AO545" s="37"/>
      <c r="AP545" s="37"/>
      <c r="AQ545" s="37"/>
      <c r="AR545" s="37"/>
    </row>
    <row r="546" spans="1:44" ht="12.75" customHeight="1"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7"/>
      <c r="AC546" s="37"/>
      <c r="AD546" s="37"/>
      <c r="AE546" s="37"/>
      <c r="AF546" s="37"/>
      <c r="AG546" s="37"/>
      <c r="AH546" s="37"/>
      <c r="AI546" s="37"/>
      <c r="AJ546" s="37"/>
      <c r="AK546" s="37"/>
      <c r="AL546" s="37"/>
      <c r="AM546" s="37"/>
      <c r="AN546" s="37"/>
      <c r="AO546" s="37"/>
      <c r="AP546" s="37"/>
      <c r="AQ546" s="37"/>
      <c r="AR546" s="37"/>
    </row>
    <row r="547" spans="1:44" ht="12.75" customHeight="1"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7"/>
      <c r="AC547" s="37"/>
      <c r="AD547" s="37"/>
      <c r="AE547" s="37"/>
      <c r="AF547" s="37"/>
      <c r="AG547" s="37"/>
      <c r="AH547" s="37"/>
      <c r="AI547" s="37"/>
      <c r="AJ547" s="37"/>
      <c r="AK547" s="37"/>
      <c r="AL547" s="37"/>
      <c r="AM547" s="37"/>
      <c r="AN547" s="37"/>
      <c r="AO547" s="37"/>
      <c r="AP547" s="37"/>
      <c r="AQ547" s="37"/>
      <c r="AR547" s="37"/>
    </row>
    <row r="548" spans="1:44" ht="12.75" customHeight="1"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7"/>
      <c r="AC548" s="37"/>
      <c r="AD548" s="37"/>
      <c r="AE548" s="37"/>
      <c r="AF548" s="37"/>
      <c r="AG548" s="37"/>
      <c r="AH548" s="37"/>
      <c r="AI548" s="37"/>
      <c r="AJ548" s="37"/>
      <c r="AK548" s="37"/>
      <c r="AL548" s="37"/>
      <c r="AM548" s="37"/>
      <c r="AN548" s="37"/>
      <c r="AO548" s="37"/>
      <c r="AP548" s="37"/>
      <c r="AQ548" s="37"/>
      <c r="AR548" s="37"/>
    </row>
    <row r="549" spans="1:44" ht="12.75" customHeight="1"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7"/>
      <c r="AC549" s="37"/>
      <c r="AD549" s="37"/>
      <c r="AE549" s="37"/>
      <c r="AF549" s="37"/>
      <c r="AG549" s="37"/>
      <c r="AH549" s="37"/>
      <c r="AI549" s="37"/>
      <c r="AJ549" s="37"/>
      <c r="AK549" s="37"/>
      <c r="AL549" s="37"/>
      <c r="AM549" s="37"/>
      <c r="AN549" s="37"/>
      <c r="AO549" s="37"/>
      <c r="AP549" s="37"/>
      <c r="AQ549" s="37"/>
      <c r="AR549" s="37"/>
    </row>
    <row r="550" spans="1:44" ht="12.75" customHeight="1"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7"/>
      <c r="AC550" s="37"/>
      <c r="AD550" s="37"/>
      <c r="AE550" s="37"/>
      <c r="AF550" s="37"/>
      <c r="AG550" s="37"/>
      <c r="AH550" s="37"/>
      <c r="AI550" s="37"/>
      <c r="AJ550" s="37"/>
      <c r="AK550" s="37"/>
      <c r="AL550" s="37"/>
      <c r="AM550" s="37"/>
      <c r="AN550" s="37"/>
      <c r="AO550" s="37"/>
      <c r="AP550" s="37"/>
      <c r="AQ550" s="37"/>
      <c r="AR550" s="37"/>
    </row>
    <row r="551" spans="1:44" ht="12.75" customHeight="1"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7"/>
      <c r="AC551" s="37"/>
      <c r="AD551" s="37"/>
      <c r="AE551" s="37"/>
      <c r="AF551" s="37"/>
      <c r="AG551" s="37"/>
      <c r="AH551" s="37"/>
      <c r="AI551" s="37"/>
      <c r="AJ551" s="37"/>
      <c r="AK551" s="37"/>
      <c r="AL551" s="37"/>
      <c r="AM551" s="37"/>
      <c r="AN551" s="37"/>
      <c r="AO551" s="37"/>
      <c r="AP551" s="37"/>
      <c r="AQ551" s="37"/>
      <c r="AR551" s="37"/>
    </row>
    <row r="552" spans="1:44" ht="12.75" customHeight="1"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7"/>
      <c r="AC552" s="37"/>
      <c r="AD552" s="37"/>
      <c r="AE552" s="37"/>
      <c r="AF552" s="37"/>
      <c r="AG552" s="37"/>
      <c r="AH552" s="37"/>
      <c r="AI552" s="37"/>
      <c r="AJ552" s="37"/>
      <c r="AK552" s="37"/>
      <c r="AL552" s="37"/>
      <c r="AM552" s="37"/>
      <c r="AN552" s="37"/>
      <c r="AO552" s="37"/>
      <c r="AP552" s="37"/>
      <c r="AQ552" s="37"/>
      <c r="AR552" s="37"/>
    </row>
    <row r="553" spans="1:44" ht="12.75" customHeight="1"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7"/>
      <c r="AC553" s="37"/>
      <c r="AD553" s="37"/>
      <c r="AE553" s="37"/>
      <c r="AF553" s="37"/>
      <c r="AG553" s="37"/>
      <c r="AH553" s="37"/>
      <c r="AI553" s="37"/>
      <c r="AJ553" s="37"/>
      <c r="AK553" s="37"/>
      <c r="AL553" s="37"/>
      <c r="AM553" s="37"/>
      <c r="AN553" s="37"/>
      <c r="AO553" s="37"/>
      <c r="AP553" s="37"/>
      <c r="AQ553" s="37"/>
      <c r="AR553" s="37"/>
    </row>
    <row r="554" spans="1:44" ht="12.75" customHeight="1"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7"/>
      <c r="AC554" s="37"/>
      <c r="AD554" s="37"/>
      <c r="AE554" s="37"/>
      <c r="AF554" s="37"/>
      <c r="AG554" s="37"/>
      <c r="AH554" s="37"/>
      <c r="AI554" s="37"/>
      <c r="AJ554" s="37"/>
      <c r="AK554" s="37"/>
      <c r="AL554" s="37"/>
      <c r="AM554" s="37"/>
      <c r="AN554" s="37"/>
      <c r="AO554" s="37"/>
      <c r="AP554" s="37"/>
      <c r="AQ554" s="37"/>
      <c r="AR554" s="37"/>
    </row>
    <row r="555" spans="1:44" ht="12.75" customHeight="1"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7"/>
      <c r="AC555" s="37"/>
      <c r="AD555" s="37"/>
      <c r="AE555" s="37"/>
      <c r="AF555" s="37"/>
      <c r="AG555" s="37"/>
      <c r="AH555" s="37"/>
      <c r="AI555" s="37"/>
      <c r="AJ555" s="37"/>
      <c r="AK555" s="37"/>
      <c r="AL555" s="37"/>
      <c r="AM555" s="37"/>
      <c r="AN555" s="37"/>
      <c r="AO555" s="37"/>
      <c r="AP555" s="37"/>
      <c r="AQ555" s="37"/>
      <c r="AR555" s="37"/>
    </row>
    <row r="556" spans="1:44" ht="12.75" customHeight="1"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7"/>
      <c r="AC556" s="37"/>
      <c r="AD556" s="37"/>
      <c r="AE556" s="37"/>
      <c r="AF556" s="37"/>
      <c r="AG556" s="37"/>
      <c r="AH556" s="37"/>
      <c r="AI556" s="37"/>
      <c r="AJ556" s="37"/>
      <c r="AK556" s="37"/>
      <c r="AL556" s="37"/>
      <c r="AM556" s="37"/>
      <c r="AN556" s="37"/>
      <c r="AO556" s="37"/>
      <c r="AP556" s="37"/>
      <c r="AQ556" s="37"/>
      <c r="AR556" s="37"/>
    </row>
    <row r="557" spans="1:44" ht="12.75" customHeight="1"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7"/>
      <c r="AC557" s="37"/>
      <c r="AD557" s="37"/>
      <c r="AE557" s="37"/>
      <c r="AF557" s="37"/>
      <c r="AG557" s="37"/>
      <c r="AH557" s="37"/>
      <c r="AI557" s="37"/>
      <c r="AJ557" s="37"/>
      <c r="AK557" s="37"/>
      <c r="AL557" s="37"/>
      <c r="AM557" s="37"/>
      <c r="AN557" s="37"/>
      <c r="AO557" s="37"/>
      <c r="AP557" s="37"/>
      <c r="AQ557" s="37"/>
      <c r="AR557" s="37"/>
    </row>
    <row r="558" spans="1:44" ht="12.75" customHeight="1"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7"/>
      <c r="AC558" s="37"/>
      <c r="AD558" s="37"/>
      <c r="AE558" s="37"/>
      <c r="AF558" s="37"/>
      <c r="AG558" s="37"/>
      <c r="AH558" s="37"/>
      <c r="AI558" s="37"/>
      <c r="AJ558" s="37"/>
      <c r="AK558" s="37"/>
      <c r="AL558" s="37"/>
      <c r="AM558" s="37"/>
      <c r="AN558" s="37"/>
      <c r="AO558" s="37"/>
      <c r="AP558" s="37"/>
      <c r="AQ558" s="37"/>
      <c r="AR558" s="37"/>
    </row>
    <row r="559" spans="1:44" ht="12.75" customHeight="1"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7"/>
      <c r="AC559" s="37"/>
      <c r="AD559" s="37"/>
      <c r="AE559" s="37"/>
      <c r="AF559" s="37"/>
      <c r="AG559" s="37"/>
      <c r="AH559" s="37"/>
      <c r="AI559" s="37"/>
      <c r="AJ559" s="37"/>
      <c r="AK559" s="37"/>
      <c r="AL559" s="37"/>
      <c r="AM559" s="37"/>
      <c r="AN559" s="37"/>
      <c r="AO559" s="37"/>
      <c r="AP559" s="37"/>
      <c r="AQ559" s="37"/>
      <c r="AR559" s="37"/>
    </row>
    <row r="560" spans="1:44" ht="12.75" customHeight="1"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7"/>
      <c r="AC560" s="37"/>
      <c r="AD560" s="37"/>
      <c r="AE560" s="37"/>
      <c r="AF560" s="37"/>
      <c r="AG560" s="37"/>
      <c r="AH560" s="37"/>
      <c r="AI560" s="37"/>
      <c r="AJ560" s="37"/>
      <c r="AK560" s="37"/>
      <c r="AL560" s="37"/>
      <c r="AM560" s="37"/>
      <c r="AN560" s="37"/>
      <c r="AO560" s="37"/>
      <c r="AP560" s="37"/>
      <c r="AQ560" s="37"/>
      <c r="AR560" s="37"/>
    </row>
    <row r="561" spans="1:44" ht="12.75" customHeight="1"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7"/>
      <c r="AC561" s="37"/>
      <c r="AD561" s="37"/>
      <c r="AE561" s="37"/>
      <c r="AF561" s="37"/>
      <c r="AG561" s="37"/>
      <c r="AH561" s="37"/>
      <c r="AI561" s="37"/>
      <c r="AJ561" s="37"/>
      <c r="AK561" s="37"/>
      <c r="AL561" s="37"/>
      <c r="AM561" s="37"/>
      <c r="AN561" s="37"/>
      <c r="AO561" s="37"/>
      <c r="AP561" s="37"/>
      <c r="AQ561" s="37"/>
      <c r="AR561" s="37"/>
    </row>
    <row r="562" spans="1:44" ht="12.75" customHeight="1"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7"/>
      <c r="AC562" s="37"/>
      <c r="AD562" s="37"/>
      <c r="AE562" s="37"/>
      <c r="AF562" s="37"/>
      <c r="AG562" s="37"/>
      <c r="AH562" s="37"/>
      <c r="AI562" s="37"/>
      <c r="AJ562" s="37"/>
      <c r="AK562" s="37"/>
      <c r="AL562" s="37"/>
      <c r="AM562" s="37"/>
      <c r="AN562" s="37"/>
      <c r="AO562" s="37"/>
      <c r="AP562" s="37"/>
      <c r="AQ562" s="37"/>
      <c r="AR562" s="37"/>
    </row>
    <row r="563" spans="1:44" ht="12.75" customHeight="1"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7"/>
      <c r="AC563" s="37"/>
      <c r="AD563" s="37"/>
      <c r="AE563" s="37"/>
      <c r="AF563" s="37"/>
      <c r="AG563" s="37"/>
      <c r="AH563" s="37"/>
      <c r="AI563" s="37"/>
      <c r="AJ563" s="37"/>
      <c r="AK563" s="37"/>
      <c r="AL563" s="37"/>
      <c r="AM563" s="37"/>
      <c r="AN563" s="37"/>
      <c r="AO563" s="37"/>
      <c r="AP563" s="37"/>
      <c r="AQ563" s="37"/>
      <c r="AR563" s="37"/>
    </row>
    <row r="564" spans="1:44" ht="12.75" customHeight="1"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7"/>
      <c r="AC564" s="37"/>
      <c r="AD564" s="37"/>
      <c r="AE564" s="37"/>
      <c r="AF564" s="37"/>
      <c r="AG564" s="37"/>
      <c r="AH564" s="37"/>
      <c r="AI564" s="37"/>
      <c r="AJ564" s="37"/>
      <c r="AK564" s="37"/>
      <c r="AL564" s="37"/>
      <c r="AM564" s="37"/>
      <c r="AN564" s="37"/>
      <c r="AO564" s="37"/>
      <c r="AP564" s="37"/>
      <c r="AQ564" s="37"/>
      <c r="AR564" s="37"/>
    </row>
    <row r="565" spans="1:44" ht="12.75" customHeight="1"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7"/>
      <c r="AC565" s="37"/>
      <c r="AD565" s="37"/>
      <c r="AE565" s="37"/>
      <c r="AF565" s="37"/>
      <c r="AG565" s="37"/>
      <c r="AH565" s="37"/>
      <c r="AI565" s="37"/>
      <c r="AJ565" s="37"/>
      <c r="AK565" s="37"/>
      <c r="AL565" s="37"/>
      <c r="AM565" s="37"/>
      <c r="AN565" s="37"/>
      <c r="AO565" s="37"/>
      <c r="AP565" s="37"/>
      <c r="AQ565" s="37"/>
      <c r="AR565" s="37"/>
    </row>
    <row r="566" spans="1:44" ht="12.75" customHeight="1"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7"/>
      <c r="AC566" s="37"/>
      <c r="AD566" s="37"/>
      <c r="AE566" s="37"/>
      <c r="AF566" s="37"/>
      <c r="AG566" s="37"/>
      <c r="AH566" s="37"/>
      <c r="AI566" s="37"/>
      <c r="AJ566" s="37"/>
      <c r="AK566" s="37"/>
      <c r="AL566" s="37"/>
      <c r="AM566" s="37"/>
      <c r="AN566" s="37"/>
      <c r="AO566" s="37"/>
      <c r="AP566" s="37"/>
      <c r="AQ566" s="37"/>
      <c r="AR566" s="37"/>
    </row>
    <row r="567" spans="1:44" ht="12.75" customHeight="1"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7"/>
      <c r="AC567" s="37"/>
      <c r="AD567" s="37"/>
      <c r="AE567" s="37"/>
      <c r="AF567" s="37"/>
      <c r="AG567" s="37"/>
      <c r="AH567" s="37"/>
      <c r="AI567" s="37"/>
      <c r="AJ567" s="37"/>
      <c r="AK567" s="37"/>
      <c r="AL567" s="37"/>
      <c r="AM567" s="37"/>
      <c r="AN567" s="37"/>
      <c r="AO567" s="37"/>
      <c r="AP567" s="37"/>
      <c r="AQ567" s="37"/>
      <c r="AR567" s="37"/>
    </row>
    <row r="568" spans="1:44" ht="12.75" customHeight="1"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7"/>
      <c r="AC568" s="37"/>
      <c r="AD568" s="37"/>
      <c r="AE568" s="37"/>
      <c r="AF568" s="37"/>
      <c r="AG568" s="37"/>
      <c r="AH568" s="37"/>
      <c r="AI568" s="37"/>
      <c r="AJ568" s="37"/>
      <c r="AK568" s="37"/>
      <c r="AL568" s="37"/>
      <c r="AM568" s="37"/>
      <c r="AN568" s="37"/>
      <c r="AO568" s="37"/>
      <c r="AP568" s="37"/>
      <c r="AQ568" s="37"/>
      <c r="AR568" s="37"/>
    </row>
    <row r="569" spans="1:44" ht="12.75" customHeight="1"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7"/>
      <c r="AC569" s="37"/>
      <c r="AD569" s="37"/>
      <c r="AE569" s="37"/>
      <c r="AF569" s="37"/>
      <c r="AG569" s="37"/>
      <c r="AH569" s="37"/>
      <c r="AI569" s="37"/>
      <c r="AJ569" s="37"/>
      <c r="AK569" s="37"/>
      <c r="AL569" s="37"/>
      <c r="AM569" s="37"/>
      <c r="AN569" s="37"/>
      <c r="AO569" s="37"/>
      <c r="AP569" s="37"/>
      <c r="AQ569" s="37"/>
      <c r="AR569" s="37"/>
    </row>
    <row r="570" spans="1:44" ht="12.75" customHeight="1"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7"/>
      <c r="AC570" s="37"/>
      <c r="AD570" s="37"/>
      <c r="AE570" s="37"/>
      <c r="AF570" s="37"/>
      <c r="AG570" s="37"/>
      <c r="AH570" s="37"/>
      <c r="AI570" s="37"/>
      <c r="AJ570" s="37"/>
      <c r="AK570" s="37"/>
      <c r="AL570" s="37"/>
      <c r="AM570" s="37"/>
      <c r="AN570" s="37"/>
      <c r="AO570" s="37"/>
      <c r="AP570" s="37"/>
      <c r="AQ570" s="37"/>
      <c r="AR570" s="37"/>
    </row>
    <row r="571" spans="1:44" ht="12.75" customHeight="1"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7"/>
      <c r="AC571" s="37"/>
      <c r="AD571" s="37"/>
      <c r="AE571" s="37"/>
      <c r="AF571" s="37"/>
      <c r="AG571" s="37"/>
      <c r="AH571" s="37"/>
      <c r="AI571" s="37"/>
      <c r="AJ571" s="37"/>
      <c r="AK571" s="37"/>
      <c r="AL571" s="37"/>
      <c r="AM571" s="37"/>
      <c r="AN571" s="37"/>
      <c r="AO571" s="37"/>
      <c r="AP571" s="37"/>
      <c r="AQ571" s="37"/>
      <c r="AR571" s="37"/>
    </row>
    <row r="572" spans="1:44" ht="12.75" customHeight="1"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7"/>
      <c r="AC572" s="37"/>
      <c r="AD572" s="37"/>
      <c r="AE572" s="37"/>
      <c r="AF572" s="37"/>
      <c r="AG572" s="37"/>
      <c r="AH572" s="37"/>
      <c r="AI572" s="37"/>
      <c r="AJ572" s="37"/>
      <c r="AK572" s="37"/>
      <c r="AL572" s="37"/>
      <c r="AM572" s="37"/>
      <c r="AN572" s="37"/>
      <c r="AO572" s="37"/>
      <c r="AP572" s="37"/>
      <c r="AQ572" s="37"/>
      <c r="AR572" s="37"/>
    </row>
    <row r="573" spans="1:44" ht="12.75" customHeight="1"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7"/>
      <c r="AC573" s="37"/>
      <c r="AD573" s="37"/>
      <c r="AE573" s="37"/>
      <c r="AF573" s="37"/>
      <c r="AG573" s="37"/>
      <c r="AH573" s="37"/>
      <c r="AI573" s="37"/>
      <c r="AJ573" s="37"/>
      <c r="AK573" s="37"/>
      <c r="AL573" s="37"/>
      <c r="AM573" s="37"/>
      <c r="AN573" s="37"/>
      <c r="AO573" s="37"/>
      <c r="AP573" s="37"/>
      <c r="AQ573" s="37"/>
      <c r="AR573" s="37"/>
    </row>
    <row r="574" spans="1:44" ht="12.75" customHeight="1"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7"/>
      <c r="AC574" s="37"/>
      <c r="AD574" s="37"/>
      <c r="AE574" s="37"/>
      <c r="AF574" s="37"/>
      <c r="AG574" s="37"/>
      <c r="AH574" s="37"/>
      <c r="AI574" s="37"/>
      <c r="AJ574" s="37"/>
      <c r="AK574" s="37"/>
      <c r="AL574" s="37"/>
      <c r="AM574" s="37"/>
      <c r="AN574" s="37"/>
      <c r="AO574" s="37"/>
      <c r="AP574" s="37"/>
      <c r="AQ574" s="37"/>
      <c r="AR574" s="37"/>
    </row>
    <row r="575" spans="1:44" ht="12.75" customHeight="1"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7"/>
      <c r="AC575" s="37"/>
      <c r="AD575" s="37"/>
      <c r="AE575" s="37"/>
      <c r="AF575" s="37"/>
      <c r="AG575" s="37"/>
      <c r="AH575" s="37"/>
      <c r="AI575" s="37"/>
      <c r="AJ575" s="37"/>
      <c r="AK575" s="37"/>
      <c r="AL575" s="37"/>
      <c r="AM575" s="37"/>
      <c r="AN575" s="37"/>
      <c r="AO575" s="37"/>
      <c r="AP575" s="37"/>
      <c r="AQ575" s="37"/>
      <c r="AR575" s="37"/>
    </row>
    <row r="576" spans="1:44" ht="12.75" customHeight="1"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7"/>
      <c r="AC576" s="37"/>
      <c r="AD576" s="37"/>
      <c r="AE576" s="37"/>
      <c r="AF576" s="37"/>
      <c r="AG576" s="37"/>
      <c r="AH576" s="37"/>
      <c r="AI576" s="37"/>
      <c r="AJ576" s="37"/>
      <c r="AK576" s="37"/>
      <c r="AL576" s="37"/>
      <c r="AM576" s="37"/>
      <c r="AN576" s="37"/>
      <c r="AO576" s="37"/>
      <c r="AP576" s="37"/>
      <c r="AQ576" s="37"/>
      <c r="AR576" s="37"/>
    </row>
    <row r="577" spans="1:44" ht="12.75" customHeight="1"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7"/>
      <c r="AC577" s="37"/>
      <c r="AD577" s="37"/>
      <c r="AE577" s="37"/>
      <c r="AF577" s="37"/>
      <c r="AG577" s="37"/>
      <c r="AH577" s="37"/>
      <c r="AI577" s="37"/>
      <c r="AJ577" s="37"/>
      <c r="AK577" s="37"/>
      <c r="AL577" s="37"/>
      <c r="AM577" s="37"/>
      <c r="AN577" s="37"/>
      <c r="AO577" s="37"/>
      <c r="AP577" s="37"/>
      <c r="AQ577" s="37"/>
      <c r="AR577" s="37"/>
    </row>
    <row r="578" spans="1:44" ht="12.75" customHeight="1"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7"/>
      <c r="AC578" s="37"/>
      <c r="AD578" s="37"/>
      <c r="AE578" s="37"/>
      <c r="AF578" s="37"/>
      <c r="AG578" s="37"/>
      <c r="AH578" s="37"/>
      <c r="AI578" s="37"/>
      <c r="AJ578" s="37"/>
      <c r="AK578" s="37"/>
      <c r="AL578" s="37"/>
      <c r="AM578" s="37"/>
      <c r="AN578" s="37"/>
      <c r="AO578" s="37"/>
      <c r="AP578" s="37"/>
      <c r="AQ578" s="37"/>
      <c r="AR578" s="37"/>
    </row>
    <row r="579" spans="1:44" ht="12.75" customHeight="1"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7"/>
      <c r="AC579" s="37"/>
      <c r="AD579" s="37"/>
      <c r="AE579" s="37"/>
      <c r="AF579" s="37"/>
      <c r="AG579" s="37"/>
      <c r="AH579" s="37"/>
      <c r="AI579" s="37"/>
      <c r="AJ579" s="37"/>
      <c r="AK579" s="37"/>
      <c r="AL579" s="37"/>
      <c r="AM579" s="37"/>
      <c r="AN579" s="37"/>
      <c r="AO579" s="37"/>
      <c r="AP579" s="37"/>
      <c r="AQ579" s="37"/>
      <c r="AR579" s="37"/>
    </row>
    <row r="580" spans="1:44" ht="12.75" customHeight="1"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7"/>
      <c r="AC580" s="37"/>
      <c r="AD580" s="37"/>
      <c r="AE580" s="37"/>
      <c r="AF580" s="37"/>
      <c r="AG580" s="37"/>
      <c r="AH580" s="37"/>
      <c r="AI580" s="37"/>
      <c r="AJ580" s="37"/>
      <c r="AK580" s="37"/>
      <c r="AL580" s="37"/>
      <c r="AM580" s="37"/>
      <c r="AN580" s="37"/>
      <c r="AO580" s="37"/>
      <c r="AP580" s="37"/>
      <c r="AQ580" s="37"/>
      <c r="AR580" s="37"/>
    </row>
    <row r="581" spans="1:44" ht="12.75" customHeight="1"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7"/>
      <c r="AC581" s="37"/>
      <c r="AD581" s="37"/>
      <c r="AE581" s="37"/>
      <c r="AF581" s="37"/>
      <c r="AG581" s="37"/>
      <c r="AH581" s="37"/>
      <c r="AI581" s="37"/>
      <c r="AJ581" s="37"/>
      <c r="AK581" s="37"/>
      <c r="AL581" s="37"/>
      <c r="AM581" s="37"/>
      <c r="AN581" s="37"/>
      <c r="AO581" s="37"/>
      <c r="AP581" s="37"/>
      <c r="AQ581" s="37"/>
      <c r="AR581" s="37"/>
    </row>
    <row r="582" spans="1:44" ht="12.75" customHeight="1"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7"/>
      <c r="AC582" s="37"/>
      <c r="AD582" s="37"/>
      <c r="AE582" s="37"/>
      <c r="AF582" s="37"/>
      <c r="AG582" s="37"/>
      <c r="AH582" s="37"/>
      <c r="AI582" s="37"/>
      <c r="AJ582" s="37"/>
      <c r="AK582" s="37"/>
      <c r="AL582" s="37"/>
      <c r="AM582" s="37"/>
      <c r="AN582" s="37"/>
      <c r="AO582" s="37"/>
      <c r="AP582" s="37"/>
      <c r="AQ582" s="37"/>
      <c r="AR582" s="37"/>
    </row>
    <row r="583" spans="1:44" ht="12.75" customHeight="1"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7"/>
      <c r="AC583" s="37"/>
      <c r="AD583" s="37"/>
      <c r="AE583" s="37"/>
      <c r="AF583" s="37"/>
      <c r="AG583" s="37"/>
      <c r="AH583" s="37"/>
      <c r="AI583" s="37"/>
      <c r="AJ583" s="37"/>
      <c r="AK583" s="37"/>
      <c r="AL583" s="37"/>
      <c r="AM583" s="37"/>
      <c r="AN583" s="37"/>
      <c r="AO583" s="37"/>
      <c r="AP583" s="37"/>
      <c r="AQ583" s="37"/>
      <c r="AR583" s="37"/>
    </row>
    <row r="584" spans="1:44" ht="12.75" customHeight="1"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7"/>
      <c r="AC584" s="37"/>
      <c r="AD584" s="37"/>
      <c r="AE584" s="37"/>
      <c r="AF584" s="37"/>
      <c r="AG584" s="37"/>
      <c r="AH584" s="37"/>
      <c r="AI584" s="37"/>
      <c r="AJ584" s="37"/>
      <c r="AK584" s="37"/>
      <c r="AL584" s="37"/>
      <c r="AM584" s="37"/>
      <c r="AN584" s="37"/>
      <c r="AO584" s="37"/>
      <c r="AP584" s="37"/>
      <c r="AQ584" s="37"/>
      <c r="AR584" s="37"/>
    </row>
    <row r="585" spans="1:44" ht="12.75" customHeight="1"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7"/>
      <c r="AC585" s="37"/>
      <c r="AD585" s="37"/>
      <c r="AE585" s="37"/>
      <c r="AF585" s="37"/>
      <c r="AG585" s="37"/>
      <c r="AH585" s="37"/>
      <c r="AI585" s="37"/>
      <c r="AJ585" s="37"/>
      <c r="AK585" s="37"/>
      <c r="AL585" s="37"/>
      <c r="AM585" s="37"/>
      <c r="AN585" s="37"/>
      <c r="AO585" s="37"/>
      <c r="AP585" s="37"/>
      <c r="AQ585" s="37"/>
      <c r="AR585" s="37"/>
    </row>
    <row r="586" spans="1:44" ht="12.75" customHeight="1"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7"/>
      <c r="AC586" s="37"/>
      <c r="AD586" s="37"/>
      <c r="AE586" s="37"/>
      <c r="AF586" s="37"/>
      <c r="AG586" s="37"/>
      <c r="AH586" s="37"/>
      <c r="AI586" s="37"/>
      <c r="AJ586" s="37"/>
      <c r="AK586" s="37"/>
      <c r="AL586" s="37"/>
      <c r="AM586" s="37"/>
      <c r="AN586" s="37"/>
      <c r="AO586" s="37"/>
      <c r="AP586" s="37"/>
      <c r="AQ586" s="37"/>
      <c r="AR586" s="37"/>
    </row>
    <row r="587" spans="1:44" ht="12.75" customHeight="1"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7"/>
      <c r="AC587" s="37"/>
      <c r="AD587" s="37"/>
      <c r="AE587" s="37"/>
      <c r="AF587" s="37"/>
      <c r="AG587" s="37"/>
      <c r="AH587" s="37"/>
      <c r="AI587" s="37"/>
      <c r="AJ587" s="37"/>
      <c r="AK587" s="37"/>
      <c r="AL587" s="37"/>
      <c r="AM587" s="37"/>
      <c r="AN587" s="37"/>
      <c r="AO587" s="37"/>
      <c r="AP587" s="37"/>
      <c r="AQ587" s="37"/>
      <c r="AR587" s="37"/>
    </row>
    <row r="588" spans="1:44" ht="12.75" customHeight="1"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7"/>
      <c r="AC588" s="37"/>
      <c r="AD588" s="37"/>
      <c r="AE588" s="37"/>
      <c r="AF588" s="37"/>
      <c r="AG588" s="37"/>
      <c r="AH588" s="37"/>
      <c r="AI588" s="37"/>
      <c r="AJ588" s="37"/>
      <c r="AK588" s="37"/>
      <c r="AL588" s="37"/>
      <c r="AM588" s="37"/>
      <c r="AN588" s="37"/>
      <c r="AO588" s="37"/>
      <c r="AP588" s="37"/>
      <c r="AQ588" s="37"/>
      <c r="AR588" s="37"/>
    </row>
    <row r="589" spans="1:44" ht="12.75" customHeight="1"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7"/>
      <c r="AC589" s="37"/>
      <c r="AD589" s="37"/>
      <c r="AE589" s="37"/>
      <c r="AF589" s="37"/>
      <c r="AG589" s="37"/>
      <c r="AH589" s="37"/>
      <c r="AI589" s="37"/>
      <c r="AJ589" s="37"/>
      <c r="AK589" s="37"/>
      <c r="AL589" s="37"/>
      <c r="AM589" s="37"/>
      <c r="AN589" s="37"/>
      <c r="AO589" s="37"/>
      <c r="AP589" s="37"/>
      <c r="AQ589" s="37"/>
      <c r="AR589" s="37"/>
    </row>
    <row r="590" spans="1:44" ht="12.75" customHeight="1"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7"/>
      <c r="AC590" s="37"/>
      <c r="AD590" s="37"/>
      <c r="AE590" s="37"/>
      <c r="AF590" s="37"/>
      <c r="AG590" s="37"/>
      <c r="AH590" s="37"/>
      <c r="AI590" s="37"/>
      <c r="AJ590" s="37"/>
      <c r="AK590" s="37"/>
      <c r="AL590" s="37"/>
      <c r="AM590" s="37"/>
      <c r="AN590" s="37"/>
      <c r="AO590" s="37"/>
      <c r="AP590" s="37"/>
      <c r="AQ590" s="37"/>
      <c r="AR590" s="37"/>
    </row>
    <row r="591" spans="1:44" ht="12.75" customHeight="1"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7"/>
      <c r="AC591" s="37"/>
      <c r="AD591" s="37"/>
      <c r="AE591" s="37"/>
      <c r="AF591" s="37"/>
      <c r="AG591" s="37"/>
      <c r="AH591" s="37"/>
      <c r="AI591" s="37"/>
      <c r="AJ591" s="37"/>
      <c r="AK591" s="37"/>
      <c r="AL591" s="37"/>
      <c r="AM591" s="37"/>
      <c r="AN591" s="37"/>
      <c r="AO591" s="37"/>
      <c r="AP591" s="37"/>
      <c r="AQ591" s="37"/>
      <c r="AR591" s="37"/>
    </row>
    <row r="592" spans="1:44" ht="12.75" customHeight="1"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7"/>
      <c r="AC592" s="37"/>
      <c r="AD592" s="37"/>
      <c r="AE592" s="37"/>
      <c r="AF592" s="37"/>
      <c r="AG592" s="37"/>
      <c r="AH592" s="37"/>
      <c r="AI592" s="37"/>
      <c r="AJ592" s="37"/>
      <c r="AK592" s="37"/>
      <c r="AL592" s="37"/>
      <c r="AM592" s="37"/>
      <c r="AN592" s="37"/>
      <c r="AO592" s="37"/>
      <c r="AP592" s="37"/>
      <c r="AQ592" s="37"/>
      <c r="AR592" s="37"/>
    </row>
    <row r="593" spans="1:44" ht="12.75" customHeight="1"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7"/>
      <c r="AC593" s="37"/>
      <c r="AD593" s="37"/>
      <c r="AE593" s="37"/>
      <c r="AF593" s="37"/>
      <c r="AG593" s="37"/>
      <c r="AH593" s="37"/>
      <c r="AI593" s="37"/>
      <c r="AJ593" s="37"/>
      <c r="AK593" s="37"/>
      <c r="AL593" s="37"/>
      <c r="AM593" s="37"/>
      <c r="AN593" s="37"/>
      <c r="AO593" s="37"/>
      <c r="AP593" s="37"/>
      <c r="AQ593" s="37"/>
      <c r="AR593" s="37"/>
    </row>
    <row r="594" spans="1:44" ht="12.75" customHeight="1"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7"/>
      <c r="AC594" s="37"/>
      <c r="AD594" s="37"/>
      <c r="AE594" s="37"/>
      <c r="AF594" s="37"/>
      <c r="AG594" s="37"/>
      <c r="AH594" s="37"/>
      <c r="AI594" s="37"/>
      <c r="AJ594" s="37"/>
      <c r="AK594" s="37"/>
      <c r="AL594" s="37"/>
      <c r="AM594" s="37"/>
      <c r="AN594" s="37"/>
      <c r="AO594" s="37"/>
      <c r="AP594" s="37"/>
      <c r="AQ594" s="37"/>
      <c r="AR594" s="37"/>
    </row>
    <row r="595" spans="1:44" ht="12.75" customHeight="1"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7"/>
      <c r="AC595" s="37"/>
      <c r="AD595" s="37"/>
      <c r="AE595" s="37"/>
      <c r="AF595" s="37"/>
      <c r="AG595" s="37"/>
      <c r="AH595" s="37"/>
      <c r="AI595" s="37"/>
      <c r="AJ595" s="37"/>
      <c r="AK595" s="37"/>
      <c r="AL595" s="37"/>
      <c r="AM595" s="37"/>
      <c r="AN595" s="37"/>
      <c r="AO595" s="37"/>
      <c r="AP595" s="37"/>
      <c r="AQ595" s="37"/>
      <c r="AR595" s="37"/>
    </row>
    <row r="596" spans="1:44" ht="12.75" customHeight="1"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7"/>
      <c r="AC596" s="37"/>
      <c r="AD596" s="37"/>
      <c r="AE596" s="37"/>
      <c r="AF596" s="37"/>
      <c r="AG596" s="37"/>
      <c r="AH596" s="37"/>
      <c r="AI596" s="37"/>
      <c r="AJ596" s="37"/>
      <c r="AK596" s="37"/>
      <c r="AL596" s="37"/>
      <c r="AM596" s="37"/>
      <c r="AN596" s="37"/>
      <c r="AO596" s="37"/>
      <c r="AP596" s="37"/>
      <c r="AQ596" s="37"/>
      <c r="AR596" s="37"/>
    </row>
    <row r="597" spans="1:44" ht="12.75" customHeight="1"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7"/>
      <c r="AC597" s="37"/>
      <c r="AD597" s="37"/>
      <c r="AE597" s="37"/>
      <c r="AF597" s="37"/>
      <c r="AG597" s="37"/>
      <c r="AH597" s="37"/>
      <c r="AI597" s="37"/>
      <c r="AJ597" s="37"/>
      <c r="AK597" s="37"/>
      <c r="AL597" s="37"/>
      <c r="AM597" s="37"/>
      <c r="AN597" s="37"/>
      <c r="AO597" s="37"/>
      <c r="AP597" s="37"/>
      <c r="AQ597" s="37"/>
      <c r="AR597" s="37"/>
    </row>
    <row r="598" spans="1:44" ht="12.75" customHeight="1"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7"/>
      <c r="AC598" s="37"/>
      <c r="AD598" s="37"/>
      <c r="AE598" s="37"/>
      <c r="AF598" s="37"/>
      <c r="AG598" s="37"/>
      <c r="AH598" s="37"/>
      <c r="AI598" s="37"/>
      <c r="AJ598" s="37"/>
      <c r="AK598" s="37"/>
      <c r="AL598" s="37"/>
      <c r="AM598" s="37"/>
      <c r="AN598" s="37"/>
      <c r="AO598" s="37"/>
      <c r="AP598" s="37"/>
      <c r="AQ598" s="37"/>
      <c r="AR598" s="37"/>
    </row>
    <row r="599" spans="1:44" ht="12.75" customHeight="1"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7"/>
      <c r="AC599" s="37"/>
      <c r="AD599" s="37"/>
      <c r="AE599" s="37"/>
      <c r="AF599" s="37"/>
      <c r="AG599" s="37"/>
      <c r="AH599" s="37"/>
      <c r="AI599" s="37"/>
      <c r="AJ599" s="37"/>
      <c r="AK599" s="37"/>
      <c r="AL599" s="37"/>
      <c r="AM599" s="37"/>
      <c r="AN599" s="37"/>
      <c r="AO599" s="37"/>
      <c r="AP599" s="37"/>
      <c r="AQ599" s="37"/>
      <c r="AR599" s="37"/>
    </row>
    <row r="600" spans="1:44" ht="12.75" customHeight="1"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7"/>
      <c r="AC600" s="37"/>
      <c r="AD600" s="37"/>
      <c r="AE600" s="37"/>
      <c r="AF600" s="37"/>
      <c r="AG600" s="37"/>
      <c r="AH600" s="37"/>
      <c r="AI600" s="37"/>
      <c r="AJ600" s="37"/>
      <c r="AK600" s="37"/>
      <c r="AL600" s="37"/>
      <c r="AM600" s="37"/>
      <c r="AN600" s="37"/>
      <c r="AO600" s="37"/>
      <c r="AP600" s="37"/>
      <c r="AQ600" s="37"/>
      <c r="AR600" s="37"/>
    </row>
    <row r="601" spans="1:44" ht="12.75" customHeight="1"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7"/>
      <c r="AC601" s="37"/>
      <c r="AD601" s="37"/>
      <c r="AE601" s="37"/>
      <c r="AF601" s="37"/>
      <c r="AG601" s="37"/>
      <c r="AH601" s="37"/>
      <c r="AI601" s="37"/>
      <c r="AJ601" s="37"/>
      <c r="AK601" s="37"/>
      <c r="AL601" s="37"/>
      <c r="AM601" s="37"/>
      <c r="AN601" s="37"/>
      <c r="AO601" s="37"/>
      <c r="AP601" s="37"/>
      <c r="AQ601" s="37"/>
      <c r="AR601" s="37"/>
    </row>
    <row r="602" spans="1:44" ht="12.75" customHeight="1"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7"/>
      <c r="AC602" s="37"/>
      <c r="AD602" s="37"/>
      <c r="AE602" s="37"/>
      <c r="AF602" s="37"/>
      <c r="AG602" s="37"/>
      <c r="AH602" s="37"/>
      <c r="AI602" s="37"/>
      <c r="AJ602" s="37"/>
      <c r="AK602" s="37"/>
      <c r="AL602" s="37"/>
      <c r="AM602" s="37"/>
      <c r="AN602" s="37"/>
      <c r="AO602" s="37"/>
      <c r="AP602" s="37"/>
      <c r="AQ602" s="37"/>
      <c r="AR602" s="37"/>
    </row>
    <row r="603" spans="1:44" ht="12.75" customHeight="1"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7"/>
      <c r="AC603" s="37"/>
      <c r="AD603" s="37"/>
      <c r="AE603" s="37"/>
      <c r="AF603" s="37"/>
      <c r="AG603" s="37"/>
      <c r="AH603" s="37"/>
      <c r="AI603" s="37"/>
      <c r="AJ603" s="37"/>
      <c r="AK603" s="37"/>
      <c r="AL603" s="37"/>
      <c r="AM603" s="37"/>
      <c r="AN603" s="37"/>
      <c r="AO603" s="37"/>
      <c r="AP603" s="37"/>
      <c r="AQ603" s="37"/>
      <c r="AR603" s="37"/>
    </row>
    <row r="604" spans="1:44" ht="12.75" customHeight="1"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7"/>
      <c r="AC604" s="37"/>
      <c r="AD604" s="37"/>
      <c r="AE604" s="37"/>
      <c r="AF604" s="37"/>
      <c r="AG604" s="37"/>
      <c r="AH604" s="37"/>
      <c r="AI604" s="37"/>
      <c r="AJ604" s="37"/>
      <c r="AK604" s="37"/>
      <c r="AL604" s="37"/>
      <c r="AM604" s="37"/>
      <c r="AN604" s="37"/>
      <c r="AO604" s="37"/>
      <c r="AP604" s="37"/>
      <c r="AQ604" s="37"/>
      <c r="AR604" s="37"/>
    </row>
    <row r="605" spans="1:44" ht="12.75" customHeight="1"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7"/>
      <c r="AC605" s="37"/>
      <c r="AD605" s="37"/>
      <c r="AE605" s="37"/>
      <c r="AF605" s="37"/>
      <c r="AG605" s="37"/>
      <c r="AH605" s="37"/>
      <c r="AI605" s="37"/>
      <c r="AJ605" s="37"/>
      <c r="AK605" s="37"/>
      <c r="AL605" s="37"/>
      <c r="AM605" s="37"/>
      <c r="AN605" s="37"/>
      <c r="AO605" s="37"/>
      <c r="AP605" s="37"/>
      <c r="AQ605" s="37"/>
      <c r="AR605" s="37"/>
    </row>
    <row r="606" spans="1:44" ht="12.75" customHeight="1"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7"/>
      <c r="AC606" s="37"/>
      <c r="AD606" s="37"/>
      <c r="AE606" s="37"/>
      <c r="AF606" s="37"/>
      <c r="AG606" s="37"/>
      <c r="AH606" s="37"/>
      <c r="AI606" s="37"/>
      <c r="AJ606" s="37"/>
      <c r="AK606" s="37"/>
      <c r="AL606" s="37"/>
      <c r="AM606" s="37"/>
      <c r="AN606" s="37"/>
      <c r="AO606" s="37"/>
      <c r="AP606" s="37"/>
      <c r="AQ606" s="37"/>
      <c r="AR606" s="37"/>
    </row>
    <row r="607" spans="1:44" ht="12.75" customHeight="1"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7"/>
      <c r="AC607" s="37"/>
      <c r="AD607" s="37"/>
      <c r="AE607" s="37"/>
      <c r="AF607" s="37"/>
      <c r="AG607" s="37"/>
      <c r="AH607" s="37"/>
      <c r="AI607" s="37"/>
      <c r="AJ607" s="37"/>
      <c r="AK607" s="37"/>
      <c r="AL607" s="37"/>
      <c r="AM607" s="37"/>
      <c r="AN607" s="37"/>
      <c r="AO607" s="37"/>
      <c r="AP607" s="37"/>
      <c r="AQ607" s="37"/>
      <c r="AR607" s="37"/>
    </row>
    <row r="608" spans="1:44" ht="12.75" customHeight="1"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7"/>
      <c r="AC608" s="37"/>
      <c r="AD608" s="37"/>
      <c r="AE608" s="37"/>
      <c r="AF608" s="37"/>
      <c r="AG608" s="37"/>
      <c r="AH608" s="37"/>
      <c r="AI608" s="37"/>
      <c r="AJ608" s="37"/>
      <c r="AK608" s="37"/>
      <c r="AL608" s="37"/>
      <c r="AM608" s="37"/>
      <c r="AN608" s="37"/>
      <c r="AO608" s="37"/>
      <c r="AP608" s="37"/>
      <c r="AQ608" s="37"/>
      <c r="AR608" s="37"/>
    </row>
    <row r="609" spans="1:44" ht="12.75" customHeight="1"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7"/>
      <c r="AC609" s="37"/>
      <c r="AD609" s="37"/>
      <c r="AE609" s="37"/>
      <c r="AF609" s="37"/>
      <c r="AG609" s="37"/>
      <c r="AH609" s="37"/>
      <c r="AI609" s="37"/>
      <c r="AJ609" s="37"/>
      <c r="AK609" s="37"/>
      <c r="AL609" s="37"/>
      <c r="AM609" s="37"/>
      <c r="AN609" s="37"/>
      <c r="AO609" s="37"/>
      <c r="AP609" s="37"/>
      <c r="AQ609" s="37"/>
      <c r="AR609" s="37"/>
    </row>
    <row r="610" spans="1:44" ht="12.75" customHeight="1"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7"/>
      <c r="AC610" s="37"/>
      <c r="AD610" s="37"/>
      <c r="AE610" s="37"/>
      <c r="AF610" s="37"/>
      <c r="AG610" s="37"/>
      <c r="AH610" s="37"/>
      <c r="AI610" s="37"/>
      <c r="AJ610" s="37"/>
      <c r="AK610" s="37"/>
      <c r="AL610" s="37"/>
      <c r="AM610" s="37"/>
      <c r="AN610" s="37"/>
      <c r="AO610" s="37"/>
      <c r="AP610" s="37"/>
      <c r="AQ610" s="37"/>
      <c r="AR610" s="37"/>
    </row>
    <row r="611" spans="1:44" ht="12.75" customHeight="1"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7"/>
      <c r="AC611" s="37"/>
      <c r="AD611" s="37"/>
      <c r="AE611" s="37"/>
      <c r="AF611" s="37"/>
      <c r="AG611" s="37"/>
      <c r="AH611" s="37"/>
      <c r="AI611" s="37"/>
      <c r="AJ611" s="37"/>
      <c r="AK611" s="37"/>
      <c r="AL611" s="37"/>
      <c r="AM611" s="37"/>
      <c r="AN611" s="37"/>
      <c r="AO611" s="37"/>
      <c r="AP611" s="37"/>
      <c r="AQ611" s="37"/>
      <c r="AR611" s="37"/>
    </row>
    <row r="612" spans="1:44" ht="12.75" customHeight="1"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7"/>
      <c r="AC612" s="37"/>
      <c r="AD612" s="37"/>
      <c r="AE612" s="37"/>
      <c r="AF612" s="37"/>
      <c r="AG612" s="37"/>
      <c r="AH612" s="37"/>
      <c r="AI612" s="37"/>
      <c r="AJ612" s="37"/>
      <c r="AK612" s="37"/>
      <c r="AL612" s="37"/>
      <c r="AM612" s="37"/>
      <c r="AN612" s="37"/>
      <c r="AO612" s="37"/>
      <c r="AP612" s="37"/>
      <c r="AQ612" s="37"/>
      <c r="AR612" s="37"/>
    </row>
    <row r="613" spans="1:44" ht="12.75" customHeight="1"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7"/>
      <c r="AC613" s="37"/>
      <c r="AD613" s="37"/>
      <c r="AE613" s="37"/>
      <c r="AF613" s="37"/>
      <c r="AG613" s="37"/>
      <c r="AH613" s="37"/>
      <c r="AI613" s="37"/>
      <c r="AJ613" s="37"/>
      <c r="AK613" s="37"/>
      <c r="AL613" s="37"/>
      <c r="AM613" s="37"/>
      <c r="AN613" s="37"/>
      <c r="AO613" s="37"/>
      <c r="AP613" s="37"/>
      <c r="AQ613" s="37"/>
      <c r="AR613" s="37"/>
    </row>
    <row r="614" spans="1:44" ht="12.75" customHeight="1"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7"/>
      <c r="AC614" s="37"/>
      <c r="AD614" s="37"/>
      <c r="AE614" s="37"/>
      <c r="AF614" s="37"/>
      <c r="AG614" s="37"/>
      <c r="AH614" s="37"/>
      <c r="AI614" s="37"/>
      <c r="AJ614" s="37"/>
      <c r="AK614" s="37"/>
      <c r="AL614" s="37"/>
      <c r="AM614" s="37"/>
      <c r="AN614" s="37"/>
      <c r="AO614" s="37"/>
      <c r="AP614" s="37"/>
      <c r="AQ614" s="37"/>
      <c r="AR614" s="37"/>
    </row>
    <row r="615" spans="1:44" ht="12.75" customHeight="1"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7"/>
      <c r="AC615" s="37"/>
      <c r="AD615" s="37"/>
      <c r="AE615" s="37"/>
      <c r="AF615" s="37"/>
      <c r="AG615" s="37"/>
      <c r="AH615" s="37"/>
      <c r="AI615" s="37"/>
      <c r="AJ615" s="37"/>
      <c r="AK615" s="37"/>
      <c r="AL615" s="37"/>
      <c r="AM615" s="37"/>
      <c r="AN615" s="37"/>
      <c r="AO615" s="37"/>
      <c r="AP615" s="37"/>
      <c r="AQ615" s="37"/>
      <c r="AR615" s="37"/>
    </row>
    <row r="616" spans="1:44" ht="12.75" customHeight="1"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7"/>
      <c r="AC616" s="37"/>
      <c r="AD616" s="37"/>
      <c r="AE616" s="37"/>
      <c r="AF616" s="37"/>
      <c r="AG616" s="37"/>
      <c r="AH616" s="37"/>
      <c r="AI616" s="37"/>
      <c r="AJ616" s="37"/>
      <c r="AK616" s="37"/>
      <c r="AL616" s="37"/>
      <c r="AM616" s="37"/>
      <c r="AN616" s="37"/>
      <c r="AO616" s="37"/>
      <c r="AP616" s="37"/>
      <c r="AQ616" s="37"/>
      <c r="AR616" s="37"/>
    </row>
    <row r="617" spans="1:44" ht="12.75" customHeight="1"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7"/>
      <c r="AC617" s="37"/>
      <c r="AD617" s="37"/>
      <c r="AE617" s="37"/>
      <c r="AF617" s="37"/>
      <c r="AG617" s="37"/>
      <c r="AH617" s="37"/>
      <c r="AI617" s="37"/>
      <c r="AJ617" s="37"/>
      <c r="AK617" s="37"/>
      <c r="AL617" s="37"/>
      <c r="AM617" s="37"/>
      <c r="AN617" s="37"/>
      <c r="AO617" s="37"/>
      <c r="AP617" s="37"/>
      <c r="AQ617" s="37"/>
      <c r="AR617" s="37"/>
    </row>
    <row r="618" spans="1:44" ht="12.75" customHeight="1"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7"/>
      <c r="AC618" s="37"/>
      <c r="AD618" s="37"/>
      <c r="AE618" s="37"/>
      <c r="AF618" s="37"/>
      <c r="AG618" s="37"/>
      <c r="AH618" s="37"/>
      <c r="AI618" s="37"/>
      <c r="AJ618" s="37"/>
      <c r="AK618" s="37"/>
      <c r="AL618" s="37"/>
      <c r="AM618" s="37"/>
      <c r="AN618" s="37"/>
      <c r="AO618" s="37"/>
      <c r="AP618" s="37"/>
      <c r="AQ618" s="37"/>
      <c r="AR618" s="37"/>
    </row>
    <row r="619" spans="1:44" ht="12.75" customHeight="1"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7"/>
      <c r="AC619" s="37"/>
      <c r="AD619" s="37"/>
      <c r="AE619" s="37"/>
      <c r="AF619" s="37"/>
      <c r="AG619" s="37"/>
      <c r="AH619" s="37"/>
      <c r="AI619" s="37"/>
      <c r="AJ619" s="37"/>
      <c r="AK619" s="37"/>
      <c r="AL619" s="37"/>
      <c r="AM619" s="37"/>
      <c r="AN619" s="37"/>
      <c r="AO619" s="37"/>
      <c r="AP619" s="37"/>
      <c r="AQ619" s="37"/>
      <c r="AR619" s="37"/>
    </row>
    <row r="620" spans="1:44" ht="12.75" customHeight="1"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7"/>
      <c r="AC620" s="37"/>
      <c r="AD620" s="37"/>
      <c r="AE620" s="37"/>
      <c r="AF620" s="37"/>
      <c r="AG620" s="37"/>
      <c r="AH620" s="37"/>
      <c r="AI620" s="37"/>
      <c r="AJ620" s="37"/>
      <c r="AK620" s="37"/>
      <c r="AL620" s="37"/>
      <c r="AM620" s="37"/>
      <c r="AN620" s="37"/>
      <c r="AO620" s="37"/>
      <c r="AP620" s="37"/>
      <c r="AQ620" s="37"/>
      <c r="AR620" s="37"/>
    </row>
    <row r="621" spans="1:44" ht="12.75" customHeight="1"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7"/>
      <c r="AC621" s="37"/>
      <c r="AD621" s="37"/>
      <c r="AE621" s="37"/>
      <c r="AF621" s="37"/>
      <c r="AG621" s="37"/>
      <c r="AH621" s="37"/>
      <c r="AI621" s="37"/>
      <c r="AJ621" s="37"/>
      <c r="AK621" s="37"/>
      <c r="AL621" s="37"/>
      <c r="AM621" s="37"/>
      <c r="AN621" s="37"/>
      <c r="AO621" s="37"/>
      <c r="AP621" s="37"/>
      <c r="AQ621" s="37"/>
      <c r="AR621" s="37"/>
    </row>
    <row r="622" spans="1:44" ht="12.75" customHeight="1"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7"/>
      <c r="AC622" s="37"/>
      <c r="AD622" s="37"/>
      <c r="AE622" s="37"/>
      <c r="AF622" s="37"/>
      <c r="AG622" s="37"/>
      <c r="AH622" s="37"/>
      <c r="AI622" s="37"/>
      <c r="AJ622" s="37"/>
      <c r="AK622" s="37"/>
      <c r="AL622" s="37"/>
      <c r="AM622" s="37"/>
      <c r="AN622" s="37"/>
      <c r="AO622" s="37"/>
      <c r="AP622" s="37"/>
      <c r="AQ622" s="37"/>
      <c r="AR622" s="37"/>
    </row>
    <row r="623" spans="1:44" ht="12.75" customHeight="1"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7"/>
      <c r="AC623" s="37"/>
      <c r="AD623" s="37"/>
      <c r="AE623" s="37"/>
      <c r="AF623" s="37"/>
      <c r="AG623" s="37"/>
      <c r="AH623" s="37"/>
      <c r="AI623" s="37"/>
      <c r="AJ623" s="37"/>
      <c r="AK623" s="37"/>
      <c r="AL623" s="37"/>
      <c r="AM623" s="37"/>
      <c r="AN623" s="37"/>
      <c r="AO623" s="37"/>
      <c r="AP623" s="37"/>
      <c r="AQ623" s="37"/>
      <c r="AR623" s="37"/>
    </row>
    <row r="624" spans="1:44" ht="12.75" customHeight="1"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7"/>
      <c r="AC624" s="37"/>
      <c r="AD624" s="37"/>
      <c r="AE624" s="37"/>
      <c r="AF624" s="37"/>
      <c r="AG624" s="37"/>
      <c r="AH624" s="37"/>
      <c r="AI624" s="37"/>
      <c r="AJ624" s="37"/>
      <c r="AK624" s="37"/>
      <c r="AL624" s="37"/>
      <c r="AM624" s="37"/>
      <c r="AN624" s="37"/>
      <c r="AO624" s="37"/>
      <c r="AP624" s="37"/>
      <c r="AQ624" s="37"/>
      <c r="AR624" s="37"/>
    </row>
    <row r="625" spans="1:44" ht="12.75" customHeight="1"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7"/>
      <c r="AC625" s="37"/>
      <c r="AD625" s="37"/>
      <c r="AE625" s="37"/>
      <c r="AF625" s="37"/>
      <c r="AG625" s="37"/>
      <c r="AH625" s="37"/>
      <c r="AI625" s="37"/>
      <c r="AJ625" s="37"/>
      <c r="AK625" s="37"/>
      <c r="AL625" s="37"/>
      <c r="AM625" s="37"/>
      <c r="AN625" s="37"/>
      <c r="AO625" s="37"/>
      <c r="AP625" s="37"/>
      <c r="AQ625" s="37"/>
      <c r="AR625" s="37"/>
    </row>
    <row r="626" spans="1:44" ht="12.75" customHeight="1"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7"/>
      <c r="AC626" s="37"/>
      <c r="AD626" s="37"/>
      <c r="AE626" s="37"/>
      <c r="AF626" s="37"/>
      <c r="AG626" s="37"/>
      <c r="AH626" s="37"/>
      <c r="AI626" s="37"/>
      <c r="AJ626" s="37"/>
      <c r="AK626" s="37"/>
      <c r="AL626" s="37"/>
      <c r="AM626" s="37"/>
      <c r="AN626" s="37"/>
      <c r="AO626" s="37"/>
      <c r="AP626" s="37"/>
      <c r="AQ626" s="37"/>
      <c r="AR626" s="37"/>
    </row>
    <row r="627" spans="1:44" ht="12.75" customHeight="1"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7"/>
      <c r="AC627" s="37"/>
      <c r="AD627" s="37"/>
      <c r="AE627" s="37"/>
      <c r="AF627" s="37"/>
      <c r="AG627" s="37"/>
      <c r="AH627" s="37"/>
      <c r="AI627" s="37"/>
      <c r="AJ627" s="37"/>
      <c r="AK627" s="37"/>
      <c r="AL627" s="37"/>
      <c r="AM627" s="37"/>
      <c r="AN627" s="37"/>
      <c r="AO627" s="37"/>
      <c r="AP627" s="37"/>
      <c r="AQ627" s="37"/>
      <c r="AR627" s="37"/>
    </row>
    <row r="628" spans="1:44" ht="12.75" customHeight="1"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7"/>
      <c r="AC628" s="37"/>
      <c r="AD628" s="37"/>
      <c r="AE628" s="37"/>
      <c r="AF628" s="37"/>
      <c r="AG628" s="37"/>
      <c r="AH628" s="37"/>
      <c r="AI628" s="37"/>
      <c r="AJ628" s="37"/>
      <c r="AK628" s="37"/>
      <c r="AL628" s="37"/>
      <c r="AM628" s="37"/>
      <c r="AN628" s="37"/>
      <c r="AO628" s="37"/>
      <c r="AP628" s="37"/>
      <c r="AQ628" s="37"/>
      <c r="AR628" s="37"/>
    </row>
    <row r="629" spans="1:44" ht="12.75" customHeight="1"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7"/>
      <c r="AC629" s="37"/>
      <c r="AD629" s="37"/>
      <c r="AE629" s="37"/>
      <c r="AF629" s="37"/>
      <c r="AG629" s="37"/>
      <c r="AH629" s="37"/>
      <c r="AI629" s="37"/>
      <c r="AJ629" s="37"/>
      <c r="AK629" s="37"/>
      <c r="AL629" s="37"/>
      <c r="AM629" s="37"/>
      <c r="AN629" s="37"/>
      <c r="AO629" s="37"/>
      <c r="AP629" s="37"/>
      <c r="AQ629" s="37"/>
      <c r="AR629" s="37"/>
    </row>
    <row r="630" spans="1:44" ht="12.75" customHeight="1"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7"/>
      <c r="AC630" s="37"/>
      <c r="AD630" s="37"/>
      <c r="AE630" s="37"/>
      <c r="AF630" s="37"/>
      <c r="AG630" s="37"/>
      <c r="AH630" s="37"/>
      <c r="AI630" s="37"/>
      <c r="AJ630" s="37"/>
      <c r="AK630" s="37"/>
      <c r="AL630" s="37"/>
      <c r="AM630" s="37"/>
      <c r="AN630" s="37"/>
      <c r="AO630" s="37"/>
      <c r="AP630" s="37"/>
      <c r="AQ630" s="37"/>
      <c r="AR630" s="37"/>
    </row>
    <row r="631" spans="1:44" ht="12.75" customHeight="1"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7"/>
      <c r="AC631" s="37"/>
      <c r="AD631" s="37"/>
      <c r="AE631" s="37"/>
      <c r="AF631" s="37"/>
      <c r="AG631" s="37"/>
      <c r="AH631" s="37"/>
      <c r="AI631" s="37"/>
      <c r="AJ631" s="37"/>
      <c r="AK631" s="37"/>
      <c r="AL631" s="37"/>
      <c r="AM631" s="37"/>
      <c r="AN631" s="37"/>
      <c r="AO631" s="37"/>
      <c r="AP631" s="37"/>
      <c r="AQ631" s="37"/>
      <c r="AR631" s="37"/>
    </row>
    <row r="632" spans="1:44" ht="12.75" customHeight="1"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7"/>
      <c r="AC632" s="37"/>
      <c r="AD632" s="37"/>
      <c r="AE632" s="37"/>
      <c r="AF632" s="37"/>
      <c r="AG632" s="37"/>
      <c r="AH632" s="37"/>
      <c r="AI632" s="37"/>
      <c r="AJ632" s="37"/>
      <c r="AK632" s="37"/>
      <c r="AL632" s="37"/>
      <c r="AM632" s="37"/>
      <c r="AN632" s="37"/>
      <c r="AO632" s="37"/>
      <c r="AP632" s="37"/>
      <c r="AQ632" s="37"/>
      <c r="AR632" s="37"/>
    </row>
    <row r="633" spans="1:44" ht="12.75" customHeight="1"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7"/>
      <c r="AC633" s="37"/>
      <c r="AD633" s="37"/>
      <c r="AE633" s="37"/>
      <c r="AF633" s="37"/>
      <c r="AG633" s="37"/>
      <c r="AH633" s="37"/>
      <c r="AI633" s="37"/>
      <c r="AJ633" s="37"/>
      <c r="AK633" s="37"/>
      <c r="AL633" s="37"/>
      <c r="AM633" s="37"/>
      <c r="AN633" s="37"/>
      <c r="AO633" s="37"/>
      <c r="AP633" s="37"/>
      <c r="AQ633" s="37"/>
      <c r="AR633" s="37"/>
    </row>
    <row r="634" spans="1:44" ht="12.75" customHeight="1"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7"/>
      <c r="AC634" s="37"/>
      <c r="AD634" s="37"/>
      <c r="AE634" s="37"/>
      <c r="AF634" s="37"/>
      <c r="AG634" s="37"/>
      <c r="AH634" s="37"/>
      <c r="AI634" s="37"/>
      <c r="AJ634" s="37"/>
      <c r="AK634" s="37"/>
      <c r="AL634" s="37"/>
      <c r="AM634" s="37"/>
      <c r="AN634" s="37"/>
      <c r="AO634" s="37"/>
      <c r="AP634" s="37"/>
      <c r="AQ634" s="37"/>
      <c r="AR634" s="37"/>
    </row>
    <row r="635" spans="1:44" ht="12.75" customHeight="1"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7"/>
      <c r="AC635" s="37"/>
      <c r="AD635" s="37"/>
      <c r="AE635" s="37"/>
      <c r="AF635" s="37"/>
      <c r="AG635" s="37"/>
      <c r="AH635" s="37"/>
      <c r="AI635" s="37"/>
      <c r="AJ635" s="37"/>
      <c r="AK635" s="37"/>
      <c r="AL635" s="37"/>
      <c r="AM635" s="37"/>
      <c r="AN635" s="37"/>
      <c r="AO635" s="37"/>
      <c r="AP635" s="37"/>
      <c r="AQ635" s="37"/>
      <c r="AR635" s="37"/>
    </row>
    <row r="636" spans="1:44" ht="12.75" customHeight="1"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7"/>
      <c r="AC636" s="37"/>
      <c r="AD636" s="37"/>
      <c r="AE636" s="37"/>
      <c r="AF636" s="37"/>
      <c r="AG636" s="37"/>
      <c r="AH636" s="37"/>
      <c r="AI636" s="37"/>
      <c r="AJ636" s="37"/>
      <c r="AK636" s="37"/>
      <c r="AL636" s="37"/>
      <c r="AM636" s="37"/>
      <c r="AN636" s="37"/>
      <c r="AO636" s="37"/>
      <c r="AP636" s="37"/>
      <c r="AQ636" s="37"/>
      <c r="AR636" s="37"/>
    </row>
    <row r="637" spans="1:44" ht="12.75" customHeight="1"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7"/>
      <c r="AC637" s="37"/>
      <c r="AD637" s="37"/>
      <c r="AE637" s="37"/>
      <c r="AF637" s="37"/>
      <c r="AG637" s="37"/>
      <c r="AH637" s="37"/>
      <c r="AI637" s="37"/>
      <c r="AJ637" s="37"/>
      <c r="AK637" s="37"/>
      <c r="AL637" s="37"/>
      <c r="AM637" s="37"/>
      <c r="AN637" s="37"/>
      <c r="AO637" s="37"/>
      <c r="AP637" s="37"/>
      <c r="AQ637" s="37"/>
      <c r="AR637" s="37"/>
    </row>
    <row r="638" spans="1:44" ht="12.75" customHeight="1"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7"/>
      <c r="AC638" s="37"/>
      <c r="AD638" s="37"/>
      <c r="AE638" s="37"/>
      <c r="AF638" s="37"/>
      <c r="AG638" s="37"/>
      <c r="AH638" s="37"/>
      <c r="AI638" s="37"/>
      <c r="AJ638" s="37"/>
      <c r="AK638" s="37"/>
      <c r="AL638" s="37"/>
      <c r="AM638" s="37"/>
      <c r="AN638" s="37"/>
      <c r="AO638" s="37"/>
      <c r="AP638" s="37"/>
      <c r="AQ638" s="37"/>
      <c r="AR638" s="37"/>
    </row>
    <row r="639" spans="1:44" ht="12.75" customHeight="1"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7"/>
      <c r="AC639" s="37"/>
      <c r="AD639" s="37"/>
      <c r="AE639" s="37"/>
      <c r="AF639" s="37"/>
      <c r="AG639" s="37"/>
      <c r="AH639" s="37"/>
      <c r="AI639" s="37"/>
      <c r="AJ639" s="37"/>
      <c r="AK639" s="37"/>
      <c r="AL639" s="37"/>
      <c r="AM639" s="37"/>
      <c r="AN639" s="37"/>
      <c r="AO639" s="37"/>
      <c r="AP639" s="37"/>
      <c r="AQ639" s="37"/>
      <c r="AR639" s="37"/>
    </row>
    <row r="640" spans="1:44" ht="12.75" customHeight="1"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7"/>
      <c r="AC640" s="37"/>
      <c r="AD640" s="37"/>
      <c r="AE640" s="37"/>
      <c r="AF640" s="37"/>
      <c r="AG640" s="37"/>
      <c r="AH640" s="37"/>
      <c r="AI640" s="37"/>
      <c r="AJ640" s="37"/>
      <c r="AK640" s="37"/>
      <c r="AL640" s="37"/>
      <c r="AM640" s="37"/>
      <c r="AN640" s="37"/>
      <c r="AO640" s="37"/>
      <c r="AP640" s="37"/>
      <c r="AQ640" s="37"/>
      <c r="AR640" s="37"/>
    </row>
    <row r="641" spans="1:44" ht="12.75" customHeight="1"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7"/>
      <c r="AC641" s="37"/>
      <c r="AD641" s="37"/>
      <c r="AE641" s="37"/>
      <c r="AF641" s="37"/>
      <c r="AG641" s="37"/>
      <c r="AH641" s="37"/>
      <c r="AI641" s="37"/>
      <c r="AJ641" s="37"/>
      <c r="AK641" s="37"/>
      <c r="AL641" s="37"/>
      <c r="AM641" s="37"/>
      <c r="AN641" s="37"/>
      <c r="AO641" s="37"/>
      <c r="AP641" s="37"/>
      <c r="AQ641" s="37"/>
      <c r="AR641" s="37"/>
    </row>
    <row r="642" spans="1:44" ht="12.75" customHeight="1"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7"/>
      <c r="AC642" s="37"/>
      <c r="AD642" s="37"/>
      <c r="AE642" s="37"/>
      <c r="AF642" s="37"/>
      <c r="AG642" s="37"/>
      <c r="AH642" s="37"/>
      <c r="AI642" s="37"/>
      <c r="AJ642" s="37"/>
      <c r="AK642" s="37"/>
      <c r="AL642" s="37"/>
      <c r="AM642" s="37"/>
      <c r="AN642" s="37"/>
      <c r="AO642" s="37"/>
      <c r="AP642" s="37"/>
      <c r="AQ642" s="37"/>
      <c r="AR642" s="37"/>
    </row>
    <row r="643" spans="1:44" ht="12.75" customHeight="1"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7"/>
      <c r="AC643" s="37"/>
      <c r="AD643" s="37"/>
      <c r="AE643" s="37"/>
      <c r="AF643" s="37"/>
      <c r="AG643" s="37"/>
      <c r="AH643" s="37"/>
      <c r="AI643" s="37"/>
      <c r="AJ643" s="37"/>
      <c r="AK643" s="37"/>
      <c r="AL643" s="37"/>
      <c r="AM643" s="37"/>
      <c r="AN643" s="37"/>
      <c r="AO643" s="37"/>
      <c r="AP643" s="37"/>
      <c r="AQ643" s="37"/>
      <c r="AR643" s="37"/>
    </row>
    <row r="644" spans="1:44" ht="12.75" customHeight="1"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7"/>
      <c r="AC644" s="37"/>
      <c r="AD644" s="37"/>
      <c r="AE644" s="37"/>
      <c r="AF644" s="37"/>
      <c r="AG644" s="37"/>
      <c r="AH644" s="37"/>
      <c r="AI644" s="37"/>
      <c r="AJ644" s="37"/>
      <c r="AK644" s="37"/>
      <c r="AL644" s="37"/>
      <c r="AM644" s="37"/>
      <c r="AN644" s="37"/>
      <c r="AO644" s="37"/>
      <c r="AP644" s="37"/>
      <c r="AQ644" s="37"/>
      <c r="AR644" s="37"/>
    </row>
    <row r="645" spans="1:44" ht="12.75" customHeight="1"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7"/>
      <c r="AC645" s="37"/>
      <c r="AD645" s="37"/>
      <c r="AE645" s="37"/>
      <c r="AF645" s="37"/>
      <c r="AG645" s="37"/>
      <c r="AH645" s="37"/>
      <c r="AI645" s="37"/>
      <c r="AJ645" s="37"/>
      <c r="AK645" s="37"/>
      <c r="AL645" s="37"/>
      <c r="AM645" s="37"/>
      <c r="AN645" s="37"/>
      <c r="AO645" s="37"/>
      <c r="AP645" s="37"/>
      <c r="AQ645" s="37"/>
      <c r="AR645" s="37"/>
    </row>
    <row r="646" spans="1:44" ht="12.75" customHeight="1"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7"/>
      <c r="AC646" s="37"/>
      <c r="AD646" s="37"/>
      <c r="AE646" s="37"/>
      <c r="AF646" s="37"/>
      <c r="AG646" s="37"/>
      <c r="AH646" s="37"/>
      <c r="AI646" s="37"/>
      <c r="AJ646" s="37"/>
      <c r="AK646" s="37"/>
      <c r="AL646" s="37"/>
      <c r="AM646" s="37"/>
      <c r="AN646" s="37"/>
      <c r="AO646" s="37"/>
      <c r="AP646" s="37"/>
      <c r="AQ646" s="37"/>
      <c r="AR646" s="37"/>
    </row>
    <row r="647" spans="1:44" ht="12.75" customHeight="1"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7"/>
      <c r="AC647" s="37"/>
      <c r="AD647" s="37"/>
      <c r="AE647" s="37"/>
      <c r="AF647" s="37"/>
      <c r="AG647" s="37"/>
      <c r="AH647" s="37"/>
      <c r="AI647" s="37"/>
      <c r="AJ647" s="37"/>
      <c r="AK647" s="37"/>
      <c r="AL647" s="37"/>
      <c r="AM647" s="37"/>
      <c r="AN647" s="37"/>
      <c r="AO647" s="37"/>
      <c r="AP647" s="37"/>
      <c r="AQ647" s="37"/>
      <c r="AR647" s="37"/>
    </row>
    <row r="648" spans="1:44" ht="12.75" customHeight="1"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7"/>
      <c r="AC648" s="37"/>
      <c r="AD648" s="37"/>
      <c r="AE648" s="37"/>
      <c r="AF648" s="37"/>
      <c r="AG648" s="37"/>
      <c r="AH648" s="37"/>
      <c r="AI648" s="37"/>
      <c r="AJ648" s="37"/>
      <c r="AK648" s="37"/>
      <c r="AL648" s="37"/>
      <c r="AM648" s="37"/>
      <c r="AN648" s="37"/>
      <c r="AO648" s="37"/>
      <c r="AP648" s="37"/>
      <c r="AQ648" s="37"/>
      <c r="AR648" s="37"/>
    </row>
    <row r="649" spans="1:44" ht="12.75" customHeight="1"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7"/>
      <c r="AC649" s="37"/>
      <c r="AD649" s="37"/>
      <c r="AE649" s="37"/>
      <c r="AF649" s="37"/>
      <c r="AG649" s="37"/>
      <c r="AH649" s="37"/>
      <c r="AI649" s="37"/>
      <c r="AJ649" s="37"/>
      <c r="AK649" s="37"/>
      <c r="AL649" s="37"/>
      <c r="AM649" s="37"/>
      <c r="AN649" s="37"/>
      <c r="AO649" s="37"/>
      <c r="AP649" s="37"/>
      <c r="AQ649" s="37"/>
      <c r="AR649" s="37"/>
    </row>
    <row r="650" spans="1:44" ht="12.75" customHeight="1"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7"/>
      <c r="AC650" s="37"/>
      <c r="AD650" s="37"/>
      <c r="AE650" s="37"/>
      <c r="AF650" s="37"/>
      <c r="AG650" s="37"/>
      <c r="AH650" s="37"/>
      <c r="AI650" s="37"/>
      <c r="AJ650" s="37"/>
      <c r="AK650" s="37"/>
      <c r="AL650" s="37"/>
      <c r="AM650" s="37"/>
      <c r="AN650" s="37"/>
      <c r="AO650" s="37"/>
      <c r="AP650" s="37"/>
      <c r="AQ650" s="37"/>
      <c r="AR650" s="37"/>
    </row>
    <row r="651" spans="1:44" ht="12.75" customHeight="1"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7"/>
      <c r="AC651" s="37"/>
      <c r="AD651" s="37"/>
      <c r="AE651" s="37"/>
      <c r="AF651" s="37"/>
      <c r="AG651" s="37"/>
      <c r="AH651" s="37"/>
      <c r="AI651" s="37"/>
      <c r="AJ651" s="37"/>
      <c r="AK651" s="37"/>
      <c r="AL651" s="37"/>
      <c r="AM651" s="37"/>
      <c r="AN651" s="37"/>
      <c r="AO651" s="37"/>
      <c r="AP651" s="37"/>
      <c r="AQ651" s="37"/>
      <c r="AR651" s="37"/>
    </row>
    <row r="652" spans="1:44" ht="12.75" customHeight="1"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7"/>
      <c r="AC652" s="37"/>
      <c r="AD652" s="37"/>
      <c r="AE652" s="37"/>
      <c r="AF652" s="37"/>
      <c r="AG652" s="37"/>
      <c r="AH652" s="37"/>
      <c r="AI652" s="37"/>
      <c r="AJ652" s="37"/>
      <c r="AK652" s="37"/>
      <c r="AL652" s="37"/>
      <c r="AM652" s="37"/>
      <c r="AN652" s="37"/>
      <c r="AO652" s="37"/>
      <c r="AP652" s="37"/>
      <c r="AQ652" s="37"/>
      <c r="AR652" s="37"/>
    </row>
    <row r="653" spans="1:44" ht="12.75" customHeight="1"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7"/>
      <c r="AC653" s="37"/>
      <c r="AD653" s="37"/>
      <c r="AE653" s="37"/>
      <c r="AF653" s="37"/>
      <c r="AG653" s="37"/>
      <c r="AH653" s="37"/>
      <c r="AI653" s="37"/>
      <c r="AJ653" s="37"/>
      <c r="AK653" s="37"/>
      <c r="AL653" s="37"/>
      <c r="AM653" s="37"/>
      <c r="AN653" s="37"/>
      <c r="AO653" s="37"/>
      <c r="AP653" s="37"/>
      <c r="AQ653" s="37"/>
      <c r="AR653" s="37"/>
    </row>
    <row r="654" spans="1:44" ht="12.75" customHeight="1"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7"/>
      <c r="AC654" s="37"/>
      <c r="AD654" s="37"/>
      <c r="AE654" s="37"/>
      <c r="AF654" s="37"/>
      <c r="AG654" s="37"/>
      <c r="AH654" s="37"/>
      <c r="AI654" s="37"/>
      <c r="AJ654" s="37"/>
      <c r="AK654" s="37"/>
      <c r="AL654" s="37"/>
      <c r="AM654" s="37"/>
      <c r="AN654" s="37"/>
      <c r="AO654" s="37"/>
      <c r="AP654" s="37"/>
      <c r="AQ654" s="37"/>
      <c r="AR654" s="37"/>
    </row>
    <row r="655" spans="1:44" ht="12.75" customHeight="1"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7"/>
      <c r="AC655" s="37"/>
      <c r="AD655" s="37"/>
      <c r="AE655" s="37"/>
      <c r="AF655" s="37"/>
      <c r="AG655" s="37"/>
      <c r="AH655" s="37"/>
      <c r="AI655" s="37"/>
      <c r="AJ655" s="37"/>
      <c r="AK655" s="37"/>
      <c r="AL655" s="37"/>
      <c r="AM655" s="37"/>
      <c r="AN655" s="37"/>
      <c r="AO655" s="37"/>
      <c r="AP655" s="37"/>
      <c r="AQ655" s="37"/>
      <c r="AR655" s="37"/>
    </row>
    <row r="656" spans="1:44" ht="12.75" customHeight="1"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7"/>
      <c r="AC656" s="37"/>
      <c r="AD656" s="37"/>
      <c r="AE656" s="37"/>
      <c r="AF656" s="37"/>
      <c r="AG656" s="37"/>
      <c r="AH656" s="37"/>
      <c r="AI656" s="37"/>
      <c r="AJ656" s="37"/>
      <c r="AK656" s="37"/>
      <c r="AL656" s="37"/>
      <c r="AM656" s="37"/>
      <c r="AN656" s="37"/>
      <c r="AO656" s="37"/>
      <c r="AP656" s="37"/>
      <c r="AQ656" s="37"/>
      <c r="AR656" s="37"/>
    </row>
    <row r="657" spans="1:44" ht="12.75" customHeight="1"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7"/>
      <c r="AC657" s="37"/>
      <c r="AD657" s="37"/>
      <c r="AE657" s="37"/>
      <c r="AF657" s="37"/>
      <c r="AG657" s="37"/>
      <c r="AH657" s="37"/>
      <c r="AI657" s="37"/>
      <c r="AJ657" s="37"/>
      <c r="AK657" s="37"/>
      <c r="AL657" s="37"/>
      <c r="AM657" s="37"/>
      <c r="AN657" s="37"/>
      <c r="AO657" s="37"/>
      <c r="AP657" s="37"/>
      <c r="AQ657" s="37"/>
      <c r="AR657" s="37"/>
    </row>
    <row r="658" spans="1:44" ht="12.75" customHeight="1"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7"/>
      <c r="AC658" s="37"/>
      <c r="AD658" s="37"/>
      <c r="AE658" s="37"/>
      <c r="AF658" s="37"/>
      <c r="AG658" s="37"/>
      <c r="AH658" s="37"/>
      <c r="AI658" s="37"/>
      <c r="AJ658" s="37"/>
      <c r="AK658" s="37"/>
      <c r="AL658" s="37"/>
      <c r="AM658" s="37"/>
      <c r="AN658" s="37"/>
      <c r="AO658" s="37"/>
      <c r="AP658" s="37"/>
      <c r="AQ658" s="37"/>
      <c r="AR658" s="37"/>
    </row>
    <row r="659" spans="1:44" ht="12.75" customHeight="1"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7"/>
      <c r="AC659" s="37"/>
      <c r="AD659" s="37"/>
      <c r="AE659" s="37"/>
      <c r="AF659" s="37"/>
      <c r="AG659" s="37"/>
      <c r="AH659" s="37"/>
      <c r="AI659" s="37"/>
      <c r="AJ659" s="37"/>
      <c r="AK659" s="37"/>
      <c r="AL659" s="37"/>
      <c r="AM659" s="37"/>
      <c r="AN659" s="37"/>
      <c r="AO659" s="37"/>
      <c r="AP659" s="37"/>
      <c r="AQ659" s="37"/>
      <c r="AR659" s="37"/>
    </row>
    <row r="660" spans="1:44" ht="12.75" customHeight="1"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7"/>
      <c r="AC660" s="37"/>
      <c r="AD660" s="37"/>
      <c r="AE660" s="37"/>
      <c r="AF660" s="37"/>
      <c r="AG660" s="37"/>
      <c r="AH660" s="37"/>
      <c r="AI660" s="37"/>
      <c r="AJ660" s="37"/>
      <c r="AK660" s="37"/>
      <c r="AL660" s="37"/>
      <c r="AM660" s="37"/>
      <c r="AN660" s="37"/>
      <c r="AO660" s="37"/>
      <c r="AP660" s="37"/>
      <c r="AQ660" s="37"/>
      <c r="AR660" s="37"/>
    </row>
    <row r="661" spans="1:44" ht="12.75" customHeight="1"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7"/>
      <c r="AC661" s="37"/>
      <c r="AD661" s="37"/>
      <c r="AE661" s="37"/>
      <c r="AF661" s="37"/>
      <c r="AG661" s="37"/>
      <c r="AH661" s="37"/>
      <c r="AI661" s="37"/>
      <c r="AJ661" s="37"/>
      <c r="AK661" s="37"/>
      <c r="AL661" s="37"/>
      <c r="AM661" s="37"/>
      <c r="AN661" s="37"/>
      <c r="AO661" s="37"/>
      <c r="AP661" s="37"/>
      <c r="AQ661" s="37"/>
      <c r="AR661" s="37"/>
    </row>
    <row r="662" spans="1:44" ht="12.75" customHeight="1"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7"/>
      <c r="AC662" s="37"/>
      <c r="AD662" s="37"/>
      <c r="AE662" s="37"/>
      <c r="AF662" s="37"/>
      <c r="AG662" s="37"/>
      <c r="AH662" s="37"/>
      <c r="AI662" s="37"/>
      <c r="AJ662" s="37"/>
      <c r="AK662" s="37"/>
      <c r="AL662" s="37"/>
      <c r="AM662" s="37"/>
      <c r="AN662" s="37"/>
      <c r="AO662" s="37"/>
      <c r="AP662" s="37"/>
      <c r="AQ662" s="37"/>
      <c r="AR662" s="37"/>
    </row>
    <row r="663" spans="1:44" ht="12.75" customHeight="1"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7"/>
      <c r="AC663" s="37"/>
      <c r="AD663" s="37"/>
      <c r="AE663" s="37"/>
      <c r="AF663" s="37"/>
      <c r="AG663" s="37"/>
      <c r="AH663" s="37"/>
      <c r="AI663" s="37"/>
      <c r="AJ663" s="37"/>
      <c r="AK663" s="37"/>
      <c r="AL663" s="37"/>
      <c r="AM663" s="37"/>
      <c r="AN663" s="37"/>
      <c r="AO663" s="37"/>
      <c r="AP663" s="37"/>
      <c r="AQ663" s="37"/>
      <c r="AR663" s="37"/>
    </row>
    <row r="664" spans="1:44" ht="12.75" customHeight="1"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7"/>
      <c r="AC664" s="37"/>
      <c r="AD664" s="37"/>
      <c r="AE664" s="37"/>
      <c r="AF664" s="37"/>
      <c r="AG664" s="37"/>
      <c r="AH664" s="37"/>
      <c r="AI664" s="37"/>
      <c r="AJ664" s="37"/>
      <c r="AK664" s="37"/>
      <c r="AL664" s="37"/>
      <c r="AM664" s="37"/>
      <c r="AN664" s="37"/>
      <c r="AO664" s="37"/>
      <c r="AP664" s="37"/>
      <c r="AQ664" s="37"/>
      <c r="AR664" s="37"/>
    </row>
    <row r="665" spans="1:44" ht="12.75" customHeight="1"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7"/>
      <c r="AC665" s="37"/>
      <c r="AD665" s="37"/>
      <c r="AE665" s="37"/>
      <c r="AF665" s="37"/>
      <c r="AG665" s="37"/>
      <c r="AH665" s="37"/>
      <c r="AI665" s="37"/>
      <c r="AJ665" s="37"/>
      <c r="AK665" s="37"/>
      <c r="AL665" s="37"/>
      <c r="AM665" s="37"/>
      <c r="AN665" s="37"/>
      <c r="AO665" s="37"/>
      <c r="AP665" s="37"/>
      <c r="AQ665" s="37"/>
      <c r="AR665" s="37"/>
    </row>
    <row r="666" spans="1:44" ht="12.75" customHeight="1"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7"/>
      <c r="AC666" s="37"/>
      <c r="AD666" s="37"/>
      <c r="AE666" s="37"/>
      <c r="AF666" s="37"/>
      <c r="AG666" s="37"/>
      <c r="AH666" s="37"/>
      <c r="AI666" s="37"/>
      <c r="AJ666" s="37"/>
      <c r="AK666" s="37"/>
      <c r="AL666" s="37"/>
      <c r="AM666" s="37"/>
      <c r="AN666" s="37"/>
      <c r="AO666" s="37"/>
      <c r="AP666" s="37"/>
      <c r="AQ666" s="37"/>
      <c r="AR666" s="37"/>
    </row>
    <row r="667" spans="1:44" ht="12.75" customHeight="1"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7"/>
      <c r="AC667" s="37"/>
      <c r="AD667" s="37"/>
      <c r="AE667" s="37"/>
      <c r="AF667" s="37"/>
      <c r="AG667" s="37"/>
      <c r="AH667" s="37"/>
      <c r="AI667" s="37"/>
      <c r="AJ667" s="37"/>
      <c r="AK667" s="37"/>
      <c r="AL667" s="37"/>
      <c r="AM667" s="37"/>
      <c r="AN667" s="37"/>
      <c r="AO667" s="37"/>
      <c r="AP667" s="37"/>
      <c r="AQ667" s="37"/>
      <c r="AR667" s="37"/>
    </row>
    <row r="668" spans="1:44" ht="12.75" customHeight="1"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7"/>
      <c r="AC668" s="37"/>
      <c r="AD668" s="37"/>
      <c r="AE668" s="37"/>
      <c r="AF668" s="37"/>
      <c r="AG668" s="37"/>
      <c r="AH668" s="37"/>
      <c r="AI668" s="37"/>
      <c r="AJ668" s="37"/>
      <c r="AK668" s="37"/>
      <c r="AL668" s="37"/>
      <c r="AM668" s="37"/>
      <c r="AN668" s="37"/>
      <c r="AO668" s="37"/>
      <c r="AP668" s="37"/>
      <c r="AQ668" s="37"/>
      <c r="AR668" s="37"/>
    </row>
    <row r="669" spans="1:44" ht="12.75" customHeight="1"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7"/>
      <c r="AC669" s="37"/>
      <c r="AD669" s="37"/>
      <c r="AE669" s="37"/>
      <c r="AF669" s="37"/>
      <c r="AG669" s="37"/>
      <c r="AH669" s="37"/>
      <c r="AI669" s="37"/>
      <c r="AJ669" s="37"/>
      <c r="AK669" s="37"/>
      <c r="AL669" s="37"/>
      <c r="AM669" s="37"/>
      <c r="AN669" s="37"/>
      <c r="AO669" s="37"/>
      <c r="AP669" s="37"/>
      <c r="AQ669" s="37"/>
      <c r="AR669" s="37"/>
    </row>
    <row r="670" spans="1:44" ht="12.75" customHeight="1"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7"/>
      <c r="AC670" s="37"/>
      <c r="AD670" s="37"/>
      <c r="AE670" s="37"/>
      <c r="AF670" s="37"/>
      <c r="AG670" s="37"/>
      <c r="AH670" s="37"/>
      <c r="AI670" s="37"/>
      <c r="AJ670" s="37"/>
      <c r="AK670" s="37"/>
      <c r="AL670" s="37"/>
      <c r="AM670" s="37"/>
      <c r="AN670" s="37"/>
      <c r="AO670" s="37"/>
      <c r="AP670" s="37"/>
      <c r="AQ670" s="37"/>
      <c r="AR670" s="37"/>
    </row>
    <row r="671" spans="1:44" ht="12.75" customHeight="1"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7"/>
      <c r="AC671" s="37"/>
      <c r="AD671" s="37"/>
      <c r="AE671" s="37"/>
      <c r="AF671" s="37"/>
      <c r="AG671" s="37"/>
      <c r="AH671" s="37"/>
      <c r="AI671" s="37"/>
      <c r="AJ671" s="37"/>
      <c r="AK671" s="37"/>
      <c r="AL671" s="37"/>
      <c r="AM671" s="37"/>
      <c r="AN671" s="37"/>
      <c r="AO671" s="37"/>
      <c r="AP671" s="37"/>
      <c r="AQ671" s="37"/>
      <c r="AR671" s="37"/>
    </row>
    <row r="672" spans="1:44" ht="12.75" customHeight="1"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7"/>
      <c r="AC672" s="37"/>
      <c r="AD672" s="37"/>
      <c r="AE672" s="37"/>
      <c r="AF672" s="37"/>
      <c r="AG672" s="37"/>
      <c r="AH672" s="37"/>
      <c r="AI672" s="37"/>
      <c r="AJ672" s="37"/>
      <c r="AK672" s="37"/>
      <c r="AL672" s="37"/>
      <c r="AM672" s="37"/>
      <c r="AN672" s="37"/>
      <c r="AO672" s="37"/>
      <c r="AP672" s="37"/>
      <c r="AQ672" s="37"/>
      <c r="AR672" s="37"/>
    </row>
    <row r="673" spans="1:44" ht="12.75" customHeight="1"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7"/>
      <c r="AC673" s="37"/>
      <c r="AD673" s="37"/>
      <c r="AE673" s="37"/>
      <c r="AF673" s="37"/>
      <c r="AG673" s="37"/>
      <c r="AH673" s="37"/>
      <c r="AI673" s="37"/>
      <c r="AJ673" s="37"/>
      <c r="AK673" s="37"/>
      <c r="AL673" s="37"/>
      <c r="AM673" s="37"/>
      <c r="AN673" s="37"/>
      <c r="AO673" s="37"/>
      <c r="AP673" s="37"/>
      <c r="AQ673" s="37"/>
      <c r="AR673" s="37"/>
    </row>
    <row r="674" spans="1:44" ht="12.75" customHeight="1"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7"/>
      <c r="AC674" s="37"/>
      <c r="AD674" s="37"/>
      <c r="AE674" s="37"/>
      <c r="AF674" s="37"/>
      <c r="AG674" s="37"/>
      <c r="AH674" s="37"/>
      <c r="AI674" s="37"/>
      <c r="AJ674" s="37"/>
      <c r="AK674" s="37"/>
      <c r="AL674" s="37"/>
      <c r="AM674" s="37"/>
      <c r="AN674" s="37"/>
      <c r="AO674" s="37"/>
      <c r="AP674" s="37"/>
      <c r="AQ674" s="37"/>
      <c r="AR674" s="37"/>
    </row>
    <row r="675" spans="1:44" ht="12.75" customHeight="1"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7"/>
      <c r="AC675" s="37"/>
      <c r="AD675" s="37"/>
      <c r="AE675" s="37"/>
      <c r="AF675" s="37"/>
      <c r="AG675" s="37"/>
      <c r="AH675" s="37"/>
      <c r="AI675" s="37"/>
      <c r="AJ675" s="37"/>
      <c r="AK675" s="37"/>
      <c r="AL675" s="37"/>
      <c r="AM675" s="37"/>
      <c r="AN675" s="37"/>
      <c r="AO675" s="37"/>
      <c r="AP675" s="37"/>
      <c r="AQ675" s="37"/>
      <c r="AR675" s="37"/>
    </row>
    <row r="676" spans="1:44" ht="12.75" customHeight="1"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7"/>
      <c r="AC676" s="37"/>
      <c r="AD676" s="37"/>
      <c r="AE676" s="37"/>
      <c r="AF676" s="37"/>
      <c r="AG676" s="37"/>
      <c r="AH676" s="37"/>
      <c r="AI676" s="37"/>
      <c r="AJ676" s="37"/>
      <c r="AK676" s="37"/>
      <c r="AL676" s="37"/>
      <c r="AM676" s="37"/>
      <c r="AN676" s="37"/>
      <c r="AO676" s="37"/>
      <c r="AP676" s="37"/>
      <c r="AQ676" s="37"/>
      <c r="AR676" s="37"/>
    </row>
    <row r="677" spans="1:44" ht="12.75" customHeight="1"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7"/>
      <c r="AC677" s="37"/>
      <c r="AD677" s="37"/>
      <c r="AE677" s="37"/>
      <c r="AF677" s="37"/>
      <c r="AG677" s="37"/>
      <c r="AH677" s="37"/>
      <c r="AI677" s="37"/>
      <c r="AJ677" s="37"/>
      <c r="AK677" s="37"/>
      <c r="AL677" s="37"/>
      <c r="AM677" s="37"/>
      <c r="AN677" s="37"/>
      <c r="AO677" s="37"/>
      <c r="AP677" s="37"/>
      <c r="AQ677" s="37"/>
      <c r="AR677" s="37"/>
    </row>
    <row r="678" spans="1:44" ht="12.75" customHeight="1"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7"/>
      <c r="AC678" s="37"/>
      <c r="AD678" s="37"/>
      <c r="AE678" s="37"/>
      <c r="AF678" s="37"/>
      <c r="AG678" s="37"/>
      <c r="AH678" s="37"/>
      <c r="AI678" s="37"/>
      <c r="AJ678" s="37"/>
      <c r="AK678" s="37"/>
      <c r="AL678" s="37"/>
      <c r="AM678" s="37"/>
      <c r="AN678" s="37"/>
      <c r="AO678" s="37"/>
      <c r="AP678" s="37"/>
      <c r="AQ678" s="37"/>
      <c r="AR678" s="37"/>
    </row>
    <row r="679" spans="1:44" ht="12.75" customHeight="1"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7"/>
      <c r="AC679" s="37"/>
      <c r="AD679" s="37"/>
      <c r="AE679" s="37"/>
      <c r="AF679" s="37"/>
      <c r="AG679" s="37"/>
      <c r="AH679" s="37"/>
      <c r="AI679" s="37"/>
      <c r="AJ679" s="37"/>
      <c r="AK679" s="37"/>
      <c r="AL679" s="37"/>
      <c r="AM679" s="37"/>
      <c r="AN679" s="37"/>
      <c r="AO679" s="37"/>
      <c r="AP679" s="37"/>
      <c r="AQ679" s="37"/>
      <c r="AR679" s="37"/>
    </row>
    <row r="680" spans="1:44" ht="12.75" customHeight="1"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7"/>
      <c r="AC680" s="37"/>
      <c r="AD680" s="37"/>
      <c r="AE680" s="37"/>
      <c r="AF680" s="37"/>
      <c r="AG680" s="37"/>
      <c r="AH680" s="37"/>
      <c r="AI680" s="37"/>
      <c r="AJ680" s="37"/>
      <c r="AK680" s="37"/>
      <c r="AL680" s="37"/>
      <c r="AM680" s="37"/>
      <c r="AN680" s="37"/>
      <c r="AO680" s="37"/>
      <c r="AP680" s="37"/>
      <c r="AQ680" s="37"/>
      <c r="AR680" s="37"/>
    </row>
    <row r="681" spans="1:44" ht="12.75" customHeight="1"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7"/>
      <c r="AC681" s="37"/>
      <c r="AD681" s="37"/>
      <c r="AE681" s="37"/>
      <c r="AF681" s="37"/>
      <c r="AG681" s="37"/>
      <c r="AH681" s="37"/>
      <c r="AI681" s="37"/>
      <c r="AJ681" s="37"/>
      <c r="AK681" s="37"/>
      <c r="AL681" s="37"/>
      <c r="AM681" s="37"/>
      <c r="AN681" s="37"/>
      <c r="AO681" s="37"/>
      <c r="AP681" s="37"/>
      <c r="AQ681" s="37"/>
      <c r="AR681" s="37"/>
    </row>
    <row r="682" spans="1:44" ht="12.75" customHeight="1"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7"/>
      <c r="AC682" s="37"/>
      <c r="AD682" s="37"/>
      <c r="AE682" s="37"/>
      <c r="AF682" s="37"/>
      <c r="AG682" s="37"/>
      <c r="AH682" s="37"/>
      <c r="AI682" s="37"/>
      <c r="AJ682" s="37"/>
      <c r="AK682" s="37"/>
      <c r="AL682" s="37"/>
      <c r="AM682" s="37"/>
      <c r="AN682" s="37"/>
      <c r="AO682" s="37"/>
      <c r="AP682" s="37"/>
      <c r="AQ682" s="37"/>
      <c r="AR682" s="37"/>
    </row>
    <row r="683" spans="1:44" ht="12.75" customHeight="1"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7"/>
      <c r="AC683" s="37"/>
      <c r="AD683" s="37"/>
      <c r="AE683" s="37"/>
      <c r="AF683" s="37"/>
      <c r="AG683" s="37"/>
      <c r="AH683" s="37"/>
      <c r="AI683" s="37"/>
      <c r="AJ683" s="37"/>
      <c r="AK683" s="37"/>
      <c r="AL683" s="37"/>
      <c r="AM683" s="37"/>
      <c r="AN683" s="37"/>
      <c r="AO683" s="37"/>
      <c r="AP683" s="37"/>
      <c r="AQ683" s="37"/>
      <c r="AR683" s="37"/>
    </row>
    <row r="684" spans="1:44" ht="12.75" customHeight="1"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7"/>
      <c r="AC684" s="37"/>
      <c r="AD684" s="37"/>
      <c r="AE684" s="37"/>
      <c r="AF684" s="37"/>
      <c r="AG684" s="37"/>
      <c r="AH684" s="37"/>
      <c r="AI684" s="37"/>
      <c r="AJ684" s="37"/>
      <c r="AK684" s="37"/>
      <c r="AL684" s="37"/>
      <c r="AM684" s="37"/>
      <c r="AN684" s="37"/>
      <c r="AO684" s="37"/>
      <c r="AP684" s="37"/>
      <c r="AQ684" s="37"/>
      <c r="AR684" s="37"/>
    </row>
    <row r="685" spans="1:44" ht="12.75" customHeight="1"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7"/>
      <c r="AC685" s="37"/>
      <c r="AD685" s="37"/>
      <c r="AE685" s="37"/>
      <c r="AF685" s="37"/>
      <c r="AG685" s="37"/>
      <c r="AH685" s="37"/>
      <c r="AI685" s="37"/>
      <c r="AJ685" s="37"/>
      <c r="AK685" s="37"/>
      <c r="AL685" s="37"/>
      <c r="AM685" s="37"/>
      <c r="AN685" s="37"/>
      <c r="AO685" s="37"/>
      <c r="AP685" s="37"/>
      <c r="AQ685" s="37"/>
      <c r="AR685" s="37"/>
    </row>
    <row r="686" spans="1:44" ht="12.75" customHeight="1"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7"/>
      <c r="AC686" s="37"/>
      <c r="AD686" s="37"/>
      <c r="AE686" s="37"/>
      <c r="AF686" s="37"/>
      <c r="AG686" s="37"/>
      <c r="AH686" s="37"/>
      <c r="AI686" s="37"/>
      <c r="AJ686" s="37"/>
      <c r="AK686" s="37"/>
      <c r="AL686" s="37"/>
      <c r="AM686" s="37"/>
      <c r="AN686" s="37"/>
      <c r="AO686" s="37"/>
      <c r="AP686" s="37"/>
      <c r="AQ686" s="37"/>
      <c r="AR686" s="37"/>
    </row>
    <row r="687" spans="1:44" ht="12.75" customHeight="1"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7"/>
      <c r="AC687" s="37"/>
      <c r="AD687" s="37"/>
      <c r="AE687" s="37"/>
      <c r="AF687" s="37"/>
      <c r="AG687" s="37"/>
      <c r="AH687" s="37"/>
      <c r="AI687" s="37"/>
      <c r="AJ687" s="37"/>
      <c r="AK687" s="37"/>
      <c r="AL687" s="37"/>
      <c r="AM687" s="37"/>
      <c r="AN687" s="37"/>
      <c r="AO687" s="37"/>
      <c r="AP687" s="37"/>
      <c r="AQ687" s="37"/>
      <c r="AR687" s="37"/>
    </row>
    <row r="688" spans="1:44" ht="12.75" customHeight="1"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7"/>
      <c r="AC688" s="37"/>
      <c r="AD688" s="37"/>
      <c r="AE688" s="37"/>
      <c r="AF688" s="37"/>
      <c r="AG688" s="37"/>
      <c r="AH688" s="37"/>
      <c r="AI688" s="37"/>
      <c r="AJ688" s="37"/>
      <c r="AK688" s="37"/>
      <c r="AL688" s="37"/>
      <c r="AM688" s="37"/>
      <c r="AN688" s="37"/>
      <c r="AO688" s="37"/>
      <c r="AP688" s="37"/>
      <c r="AQ688" s="37"/>
      <c r="AR688" s="37"/>
    </row>
    <row r="689" spans="1:44" ht="12.75" customHeight="1"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7"/>
      <c r="AC689" s="37"/>
      <c r="AD689" s="37"/>
      <c r="AE689" s="37"/>
      <c r="AF689" s="37"/>
      <c r="AG689" s="37"/>
      <c r="AH689" s="37"/>
      <c r="AI689" s="37"/>
      <c r="AJ689" s="37"/>
      <c r="AK689" s="37"/>
      <c r="AL689" s="37"/>
      <c r="AM689" s="37"/>
      <c r="AN689" s="37"/>
      <c r="AO689" s="37"/>
      <c r="AP689" s="37"/>
      <c r="AQ689" s="37"/>
      <c r="AR689" s="37"/>
    </row>
    <row r="690" spans="1:44" ht="12.75" customHeight="1"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7"/>
      <c r="AC690" s="37"/>
      <c r="AD690" s="37"/>
      <c r="AE690" s="37"/>
      <c r="AF690" s="37"/>
      <c r="AG690" s="37"/>
      <c r="AH690" s="37"/>
      <c r="AI690" s="37"/>
      <c r="AJ690" s="37"/>
      <c r="AK690" s="37"/>
      <c r="AL690" s="37"/>
      <c r="AM690" s="37"/>
      <c r="AN690" s="37"/>
      <c r="AO690" s="37"/>
      <c r="AP690" s="37"/>
      <c r="AQ690" s="37"/>
      <c r="AR690" s="37"/>
    </row>
    <row r="691" spans="1:44" ht="12.75" customHeight="1"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7"/>
      <c r="AC691" s="37"/>
      <c r="AD691" s="37"/>
      <c r="AE691" s="37"/>
      <c r="AF691" s="37"/>
      <c r="AG691" s="37"/>
      <c r="AH691" s="37"/>
      <c r="AI691" s="37"/>
      <c r="AJ691" s="37"/>
      <c r="AK691" s="37"/>
      <c r="AL691" s="37"/>
      <c r="AM691" s="37"/>
      <c r="AN691" s="37"/>
      <c r="AO691" s="37"/>
      <c r="AP691" s="37"/>
      <c r="AQ691" s="37"/>
      <c r="AR691" s="37"/>
    </row>
    <row r="692" spans="1:44" ht="12.75" customHeight="1"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7"/>
      <c r="AC692" s="37"/>
      <c r="AD692" s="37"/>
      <c r="AE692" s="37"/>
      <c r="AF692" s="37"/>
      <c r="AG692" s="37"/>
      <c r="AH692" s="37"/>
      <c r="AI692" s="37"/>
      <c r="AJ692" s="37"/>
      <c r="AK692" s="37"/>
      <c r="AL692" s="37"/>
      <c r="AM692" s="37"/>
      <c r="AN692" s="37"/>
      <c r="AO692" s="37"/>
      <c r="AP692" s="37"/>
      <c r="AQ692" s="37"/>
      <c r="AR692" s="37"/>
    </row>
    <row r="693" spans="1:44" ht="12.75" customHeight="1"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7"/>
      <c r="AC693" s="37"/>
      <c r="AD693" s="37"/>
      <c r="AE693" s="37"/>
      <c r="AF693" s="37"/>
      <c r="AG693" s="37"/>
      <c r="AH693" s="37"/>
      <c r="AI693" s="37"/>
      <c r="AJ693" s="37"/>
      <c r="AK693" s="37"/>
      <c r="AL693" s="37"/>
      <c r="AM693" s="37"/>
      <c r="AN693" s="37"/>
      <c r="AO693" s="37"/>
      <c r="AP693" s="37"/>
      <c r="AQ693" s="37"/>
      <c r="AR693" s="37"/>
    </row>
    <row r="694" spans="1:44" ht="12.75" customHeight="1"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7"/>
      <c r="AC694" s="37"/>
      <c r="AD694" s="37"/>
      <c r="AE694" s="37"/>
      <c r="AF694" s="37"/>
      <c r="AG694" s="37"/>
      <c r="AH694" s="37"/>
      <c r="AI694" s="37"/>
      <c r="AJ694" s="37"/>
      <c r="AK694" s="37"/>
      <c r="AL694" s="37"/>
      <c r="AM694" s="37"/>
      <c r="AN694" s="37"/>
      <c r="AO694" s="37"/>
      <c r="AP694" s="37"/>
      <c r="AQ694" s="37"/>
      <c r="AR694" s="37"/>
    </row>
    <row r="695" spans="1:44" ht="12.75" customHeight="1"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7"/>
      <c r="AC695" s="37"/>
      <c r="AD695" s="37"/>
      <c r="AE695" s="37"/>
      <c r="AF695" s="37"/>
      <c r="AG695" s="37"/>
      <c r="AH695" s="37"/>
      <c r="AI695" s="37"/>
      <c r="AJ695" s="37"/>
      <c r="AK695" s="37"/>
      <c r="AL695" s="37"/>
      <c r="AM695" s="37"/>
      <c r="AN695" s="37"/>
      <c r="AO695" s="37"/>
      <c r="AP695" s="37"/>
      <c r="AQ695" s="37"/>
      <c r="AR695" s="37"/>
    </row>
    <row r="696" spans="1:44" ht="12.75" customHeight="1"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7"/>
      <c r="AC696" s="37"/>
      <c r="AD696" s="37"/>
      <c r="AE696" s="37"/>
      <c r="AF696" s="37"/>
      <c r="AG696" s="37"/>
      <c r="AH696" s="37"/>
      <c r="AI696" s="37"/>
      <c r="AJ696" s="37"/>
      <c r="AK696" s="37"/>
      <c r="AL696" s="37"/>
      <c r="AM696" s="37"/>
      <c r="AN696" s="37"/>
      <c r="AO696" s="37"/>
      <c r="AP696" s="37"/>
      <c r="AQ696" s="37"/>
      <c r="AR696" s="37"/>
    </row>
    <row r="697" spans="1:44" ht="12.75" customHeight="1"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7"/>
      <c r="AC697" s="37"/>
      <c r="AD697" s="37"/>
      <c r="AE697" s="37"/>
      <c r="AF697" s="37"/>
      <c r="AG697" s="37"/>
      <c r="AH697" s="37"/>
      <c r="AI697" s="37"/>
      <c r="AJ697" s="37"/>
      <c r="AK697" s="37"/>
      <c r="AL697" s="37"/>
      <c r="AM697" s="37"/>
      <c r="AN697" s="37"/>
      <c r="AO697" s="37"/>
      <c r="AP697" s="37"/>
      <c r="AQ697" s="37"/>
      <c r="AR697" s="37"/>
    </row>
    <row r="698" spans="1:44" ht="12.75" customHeight="1"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7"/>
      <c r="AC698" s="37"/>
      <c r="AD698" s="37"/>
      <c r="AE698" s="37"/>
      <c r="AF698" s="37"/>
      <c r="AG698" s="37"/>
      <c r="AH698" s="37"/>
      <c r="AI698" s="37"/>
      <c r="AJ698" s="37"/>
      <c r="AK698" s="37"/>
      <c r="AL698" s="37"/>
      <c r="AM698" s="37"/>
      <c r="AN698" s="37"/>
      <c r="AO698" s="37"/>
      <c r="AP698" s="37"/>
      <c r="AQ698" s="37"/>
      <c r="AR698" s="37"/>
    </row>
    <row r="699" spans="1:44" ht="12.75" customHeight="1"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7"/>
      <c r="AC699" s="37"/>
      <c r="AD699" s="37"/>
      <c r="AE699" s="37"/>
      <c r="AF699" s="37"/>
      <c r="AG699" s="37"/>
      <c r="AH699" s="37"/>
      <c r="AI699" s="37"/>
      <c r="AJ699" s="37"/>
      <c r="AK699" s="37"/>
      <c r="AL699" s="37"/>
      <c r="AM699" s="37"/>
      <c r="AN699" s="37"/>
      <c r="AO699" s="37"/>
      <c r="AP699" s="37"/>
      <c r="AQ699" s="37"/>
      <c r="AR699" s="37"/>
    </row>
    <row r="700" spans="1:44" ht="12.75" customHeight="1"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7"/>
      <c r="AC700" s="37"/>
      <c r="AD700" s="37"/>
      <c r="AE700" s="37"/>
      <c r="AF700" s="37"/>
      <c r="AG700" s="37"/>
      <c r="AH700" s="37"/>
      <c r="AI700" s="37"/>
      <c r="AJ700" s="37"/>
      <c r="AK700" s="37"/>
      <c r="AL700" s="37"/>
      <c r="AM700" s="37"/>
      <c r="AN700" s="37"/>
      <c r="AO700" s="37"/>
      <c r="AP700" s="37"/>
      <c r="AQ700" s="37"/>
      <c r="AR700" s="37"/>
    </row>
    <row r="701" spans="1:44" ht="12.75" customHeight="1"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7"/>
      <c r="AC701" s="37"/>
      <c r="AD701" s="37"/>
      <c r="AE701" s="37"/>
      <c r="AF701" s="37"/>
      <c r="AG701" s="37"/>
      <c r="AH701" s="37"/>
      <c r="AI701" s="37"/>
      <c r="AJ701" s="37"/>
      <c r="AK701" s="37"/>
      <c r="AL701" s="37"/>
      <c r="AM701" s="37"/>
      <c r="AN701" s="37"/>
      <c r="AO701" s="37"/>
      <c r="AP701" s="37"/>
      <c r="AQ701" s="37"/>
      <c r="AR701" s="37"/>
    </row>
    <row r="702" spans="1:44" ht="12.75" customHeight="1"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7"/>
      <c r="AC702" s="37"/>
      <c r="AD702" s="37"/>
      <c r="AE702" s="37"/>
      <c r="AF702" s="37"/>
      <c r="AG702" s="37"/>
      <c r="AH702" s="37"/>
      <c r="AI702" s="37"/>
      <c r="AJ702" s="37"/>
      <c r="AK702" s="37"/>
      <c r="AL702" s="37"/>
      <c r="AM702" s="37"/>
      <c r="AN702" s="37"/>
      <c r="AO702" s="37"/>
      <c r="AP702" s="37"/>
      <c r="AQ702" s="37"/>
      <c r="AR702" s="37"/>
    </row>
    <row r="703" spans="1:44" ht="12.75" customHeight="1"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7"/>
      <c r="AC703" s="37"/>
      <c r="AD703" s="37"/>
      <c r="AE703" s="37"/>
      <c r="AF703" s="37"/>
      <c r="AG703" s="37"/>
      <c r="AH703" s="37"/>
      <c r="AI703" s="37"/>
      <c r="AJ703" s="37"/>
      <c r="AK703" s="37"/>
      <c r="AL703" s="37"/>
      <c r="AM703" s="37"/>
      <c r="AN703" s="37"/>
      <c r="AO703" s="37"/>
      <c r="AP703" s="37"/>
      <c r="AQ703" s="37"/>
      <c r="AR703" s="37"/>
    </row>
    <row r="704" spans="1:44" ht="12.75" customHeight="1"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7"/>
      <c r="AC704" s="37"/>
      <c r="AD704" s="37"/>
      <c r="AE704" s="37"/>
      <c r="AF704" s="37"/>
      <c r="AG704" s="37"/>
      <c r="AH704" s="37"/>
      <c r="AI704" s="37"/>
      <c r="AJ704" s="37"/>
      <c r="AK704" s="37"/>
      <c r="AL704" s="37"/>
      <c r="AM704" s="37"/>
      <c r="AN704" s="37"/>
      <c r="AO704" s="37"/>
      <c r="AP704" s="37"/>
      <c r="AQ704" s="37"/>
      <c r="AR704" s="37"/>
    </row>
    <row r="705" spans="1:44" ht="12.75" customHeight="1"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7"/>
      <c r="AC705" s="37"/>
      <c r="AD705" s="37"/>
      <c r="AE705" s="37"/>
      <c r="AF705" s="37"/>
      <c r="AG705" s="37"/>
      <c r="AH705" s="37"/>
      <c r="AI705" s="37"/>
      <c r="AJ705" s="37"/>
      <c r="AK705" s="37"/>
      <c r="AL705" s="37"/>
      <c r="AM705" s="37"/>
      <c r="AN705" s="37"/>
      <c r="AO705" s="37"/>
      <c r="AP705" s="37"/>
      <c r="AQ705" s="37"/>
      <c r="AR705" s="37"/>
    </row>
    <row r="706" spans="1:44" ht="12.75" customHeight="1"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7"/>
      <c r="AC706" s="37"/>
      <c r="AD706" s="37"/>
      <c r="AE706" s="37"/>
      <c r="AF706" s="37"/>
      <c r="AG706" s="37"/>
      <c r="AH706" s="37"/>
      <c r="AI706" s="37"/>
      <c r="AJ706" s="37"/>
      <c r="AK706" s="37"/>
      <c r="AL706" s="37"/>
      <c r="AM706" s="37"/>
      <c r="AN706" s="37"/>
      <c r="AO706" s="37"/>
      <c r="AP706" s="37"/>
      <c r="AQ706" s="37"/>
      <c r="AR706" s="37"/>
    </row>
    <row r="707" spans="1:44" ht="12.75" customHeight="1"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7"/>
      <c r="AC707" s="37"/>
      <c r="AD707" s="37"/>
      <c r="AE707" s="37"/>
      <c r="AF707" s="37"/>
      <c r="AG707" s="37"/>
      <c r="AH707" s="37"/>
      <c r="AI707" s="37"/>
      <c r="AJ707" s="37"/>
      <c r="AK707" s="37"/>
      <c r="AL707" s="37"/>
      <c r="AM707" s="37"/>
      <c r="AN707" s="37"/>
      <c r="AO707" s="37"/>
      <c r="AP707" s="37"/>
      <c r="AQ707" s="37"/>
      <c r="AR707" s="37"/>
    </row>
    <row r="708" spans="1:44" ht="12.75" customHeight="1"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7"/>
      <c r="AC708" s="37"/>
      <c r="AD708" s="37"/>
      <c r="AE708" s="37"/>
      <c r="AF708" s="37"/>
      <c r="AG708" s="37"/>
      <c r="AH708" s="37"/>
      <c r="AI708" s="37"/>
      <c r="AJ708" s="37"/>
      <c r="AK708" s="37"/>
      <c r="AL708" s="37"/>
      <c r="AM708" s="37"/>
      <c r="AN708" s="37"/>
      <c r="AO708" s="37"/>
      <c r="AP708" s="37"/>
      <c r="AQ708" s="37"/>
      <c r="AR708" s="37"/>
    </row>
    <row r="709" spans="1:44" ht="12.75" customHeight="1"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7"/>
      <c r="AC709" s="37"/>
      <c r="AD709" s="37"/>
      <c r="AE709" s="37"/>
      <c r="AF709" s="37"/>
      <c r="AG709" s="37"/>
      <c r="AH709" s="37"/>
      <c r="AI709" s="37"/>
      <c r="AJ709" s="37"/>
      <c r="AK709" s="37"/>
      <c r="AL709" s="37"/>
      <c r="AM709" s="37"/>
      <c r="AN709" s="37"/>
      <c r="AO709" s="37"/>
      <c r="AP709" s="37"/>
      <c r="AQ709" s="37"/>
      <c r="AR709" s="37"/>
    </row>
    <row r="710" spans="1:44" ht="12.75" customHeight="1"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7"/>
      <c r="AC710" s="37"/>
      <c r="AD710" s="37"/>
      <c r="AE710" s="37"/>
      <c r="AF710" s="37"/>
      <c r="AG710" s="37"/>
      <c r="AH710" s="37"/>
      <c r="AI710" s="37"/>
      <c r="AJ710" s="37"/>
      <c r="AK710" s="37"/>
      <c r="AL710" s="37"/>
      <c r="AM710" s="37"/>
      <c r="AN710" s="37"/>
      <c r="AO710" s="37"/>
      <c r="AP710" s="37"/>
      <c r="AQ710" s="37"/>
      <c r="AR710" s="37"/>
    </row>
    <row r="711" spans="1:44" ht="12.75" customHeight="1"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7"/>
      <c r="AC711" s="37"/>
      <c r="AD711" s="37"/>
      <c r="AE711" s="37"/>
      <c r="AF711" s="37"/>
      <c r="AG711" s="37"/>
      <c r="AH711" s="37"/>
      <c r="AI711" s="37"/>
      <c r="AJ711" s="37"/>
      <c r="AK711" s="37"/>
      <c r="AL711" s="37"/>
      <c r="AM711" s="37"/>
      <c r="AN711" s="37"/>
      <c r="AO711" s="37"/>
      <c r="AP711" s="37"/>
      <c r="AQ711" s="37"/>
      <c r="AR711" s="37"/>
    </row>
    <row r="712" spans="1:44" ht="12.75" customHeight="1"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7"/>
      <c r="AC712" s="37"/>
      <c r="AD712" s="37"/>
      <c r="AE712" s="37"/>
      <c r="AF712" s="37"/>
      <c r="AG712" s="37"/>
      <c r="AH712" s="37"/>
      <c r="AI712" s="37"/>
      <c r="AJ712" s="37"/>
      <c r="AK712" s="37"/>
      <c r="AL712" s="37"/>
      <c r="AM712" s="37"/>
      <c r="AN712" s="37"/>
      <c r="AO712" s="37"/>
      <c r="AP712" s="37"/>
      <c r="AQ712" s="37"/>
      <c r="AR712" s="37"/>
    </row>
    <row r="713" spans="1:44" ht="12.75" customHeight="1"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7"/>
      <c r="AC713" s="37"/>
      <c r="AD713" s="37"/>
      <c r="AE713" s="37"/>
      <c r="AF713" s="37"/>
      <c r="AG713" s="37"/>
      <c r="AH713" s="37"/>
      <c r="AI713" s="37"/>
      <c r="AJ713" s="37"/>
      <c r="AK713" s="37"/>
      <c r="AL713" s="37"/>
      <c r="AM713" s="37"/>
      <c r="AN713" s="37"/>
      <c r="AO713" s="37"/>
      <c r="AP713" s="37"/>
      <c r="AQ713" s="37"/>
      <c r="AR713" s="37"/>
    </row>
    <row r="714" spans="1:44" ht="12.75" customHeight="1"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7"/>
      <c r="AC714" s="37"/>
      <c r="AD714" s="37"/>
      <c r="AE714" s="37"/>
      <c r="AF714" s="37"/>
      <c r="AG714" s="37"/>
      <c r="AH714" s="37"/>
      <c r="AI714" s="37"/>
      <c r="AJ714" s="37"/>
      <c r="AK714" s="37"/>
      <c r="AL714" s="37"/>
      <c r="AM714" s="37"/>
      <c r="AN714" s="37"/>
      <c r="AO714" s="37"/>
      <c r="AP714" s="37"/>
      <c r="AQ714" s="37"/>
      <c r="AR714" s="37"/>
    </row>
    <row r="715" spans="1:44" ht="12.75" customHeight="1"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7"/>
      <c r="AC715" s="37"/>
      <c r="AD715" s="37"/>
      <c r="AE715" s="37"/>
      <c r="AF715" s="37"/>
      <c r="AG715" s="37"/>
      <c r="AH715" s="37"/>
      <c r="AI715" s="37"/>
      <c r="AJ715" s="37"/>
      <c r="AK715" s="37"/>
      <c r="AL715" s="37"/>
      <c r="AM715" s="37"/>
      <c r="AN715" s="37"/>
      <c r="AO715" s="37"/>
      <c r="AP715" s="37"/>
      <c r="AQ715" s="37"/>
      <c r="AR715" s="37"/>
    </row>
    <row r="716" spans="1:44" ht="12.75" customHeight="1"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7"/>
      <c r="AC716" s="37"/>
      <c r="AD716" s="37"/>
      <c r="AE716" s="37"/>
      <c r="AF716" s="37"/>
      <c r="AG716" s="37"/>
      <c r="AH716" s="37"/>
      <c r="AI716" s="37"/>
      <c r="AJ716" s="37"/>
      <c r="AK716" s="37"/>
      <c r="AL716" s="37"/>
      <c r="AM716" s="37"/>
      <c r="AN716" s="37"/>
      <c r="AO716" s="37"/>
      <c r="AP716" s="37"/>
      <c r="AQ716" s="37"/>
      <c r="AR716" s="37"/>
    </row>
    <row r="717" spans="1:44" ht="12.75" customHeight="1"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7"/>
      <c r="AC717" s="37"/>
      <c r="AD717" s="37"/>
      <c r="AE717" s="37"/>
      <c r="AF717" s="37"/>
      <c r="AG717" s="37"/>
      <c r="AH717" s="37"/>
      <c r="AI717" s="37"/>
      <c r="AJ717" s="37"/>
      <c r="AK717" s="37"/>
      <c r="AL717" s="37"/>
      <c r="AM717" s="37"/>
      <c r="AN717" s="37"/>
      <c r="AO717" s="37"/>
      <c r="AP717" s="37"/>
      <c r="AQ717" s="37"/>
      <c r="AR717" s="37"/>
    </row>
    <row r="718" spans="1:44" ht="12.75" customHeight="1"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7"/>
      <c r="AC718" s="37"/>
      <c r="AD718" s="37"/>
      <c r="AE718" s="37"/>
      <c r="AF718" s="37"/>
      <c r="AG718" s="37"/>
      <c r="AH718" s="37"/>
      <c r="AI718" s="37"/>
      <c r="AJ718" s="37"/>
      <c r="AK718" s="37"/>
      <c r="AL718" s="37"/>
      <c r="AM718" s="37"/>
      <c r="AN718" s="37"/>
      <c r="AO718" s="37"/>
      <c r="AP718" s="37"/>
      <c r="AQ718" s="37"/>
      <c r="AR718" s="37"/>
    </row>
    <row r="719" spans="1:44" ht="12.75" customHeight="1"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7"/>
      <c r="AC719" s="37"/>
      <c r="AD719" s="37"/>
      <c r="AE719" s="37"/>
      <c r="AF719" s="37"/>
      <c r="AG719" s="37"/>
      <c r="AH719" s="37"/>
      <c r="AI719" s="37"/>
      <c r="AJ719" s="37"/>
      <c r="AK719" s="37"/>
      <c r="AL719" s="37"/>
      <c r="AM719" s="37"/>
      <c r="AN719" s="37"/>
      <c r="AO719" s="37"/>
      <c r="AP719" s="37"/>
      <c r="AQ719" s="37"/>
      <c r="AR719" s="37"/>
    </row>
    <row r="720" spans="1:44" ht="12.75" customHeight="1"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7"/>
      <c r="AC720" s="37"/>
      <c r="AD720" s="37"/>
      <c r="AE720" s="37"/>
      <c r="AF720" s="37"/>
      <c r="AG720" s="37"/>
      <c r="AH720" s="37"/>
      <c r="AI720" s="37"/>
      <c r="AJ720" s="37"/>
      <c r="AK720" s="37"/>
      <c r="AL720" s="37"/>
      <c r="AM720" s="37"/>
      <c r="AN720" s="37"/>
      <c r="AO720" s="37"/>
      <c r="AP720" s="37"/>
      <c r="AQ720" s="37"/>
      <c r="AR720" s="37"/>
    </row>
    <row r="721" spans="1:44" ht="12.75" customHeight="1"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7"/>
      <c r="AC721" s="37"/>
      <c r="AD721" s="37"/>
      <c r="AE721" s="37"/>
      <c r="AF721" s="37"/>
      <c r="AG721" s="37"/>
      <c r="AH721" s="37"/>
      <c r="AI721" s="37"/>
      <c r="AJ721" s="37"/>
      <c r="AK721" s="37"/>
      <c r="AL721" s="37"/>
      <c r="AM721" s="37"/>
      <c r="AN721" s="37"/>
      <c r="AO721" s="37"/>
      <c r="AP721" s="37"/>
      <c r="AQ721" s="37"/>
      <c r="AR721" s="37"/>
    </row>
    <row r="722" spans="1:44" ht="12.75" customHeight="1"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7"/>
      <c r="AC722" s="37"/>
      <c r="AD722" s="37"/>
      <c r="AE722" s="37"/>
      <c r="AF722" s="37"/>
      <c r="AG722" s="37"/>
      <c r="AH722" s="37"/>
      <c r="AI722" s="37"/>
      <c r="AJ722" s="37"/>
      <c r="AK722" s="37"/>
      <c r="AL722" s="37"/>
      <c r="AM722" s="37"/>
      <c r="AN722" s="37"/>
      <c r="AO722" s="37"/>
      <c r="AP722" s="37"/>
      <c r="AQ722" s="37"/>
      <c r="AR722" s="37"/>
    </row>
    <row r="723" spans="1:44" ht="12.75" customHeight="1"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7"/>
      <c r="AC723" s="37"/>
      <c r="AD723" s="37"/>
      <c r="AE723" s="37"/>
      <c r="AF723" s="37"/>
      <c r="AG723" s="37"/>
      <c r="AH723" s="37"/>
      <c r="AI723" s="37"/>
      <c r="AJ723" s="37"/>
      <c r="AK723" s="37"/>
      <c r="AL723" s="37"/>
      <c r="AM723" s="37"/>
      <c r="AN723" s="37"/>
      <c r="AO723" s="37"/>
      <c r="AP723" s="37"/>
      <c r="AQ723" s="37"/>
      <c r="AR723" s="37"/>
    </row>
    <row r="724" spans="1:44" ht="12.75" customHeight="1"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7"/>
      <c r="AC724" s="37"/>
      <c r="AD724" s="37"/>
      <c r="AE724" s="37"/>
      <c r="AF724" s="37"/>
      <c r="AG724" s="37"/>
      <c r="AH724" s="37"/>
      <c r="AI724" s="37"/>
      <c r="AJ724" s="37"/>
      <c r="AK724" s="37"/>
      <c r="AL724" s="37"/>
      <c r="AM724" s="37"/>
      <c r="AN724" s="37"/>
      <c r="AO724" s="37"/>
      <c r="AP724" s="37"/>
      <c r="AQ724" s="37"/>
      <c r="AR724" s="37"/>
    </row>
    <row r="725" spans="1:44" ht="12.75" customHeight="1"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7"/>
      <c r="AC725" s="37"/>
      <c r="AD725" s="37"/>
      <c r="AE725" s="37"/>
      <c r="AF725" s="37"/>
      <c r="AG725" s="37"/>
      <c r="AH725" s="37"/>
      <c r="AI725" s="37"/>
      <c r="AJ725" s="37"/>
      <c r="AK725" s="37"/>
      <c r="AL725" s="37"/>
      <c r="AM725" s="37"/>
      <c r="AN725" s="37"/>
      <c r="AO725" s="37"/>
      <c r="AP725" s="37"/>
      <c r="AQ725" s="37"/>
      <c r="AR725" s="37"/>
    </row>
    <row r="726" spans="1:44" ht="12.75" customHeight="1"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7"/>
      <c r="AC726" s="37"/>
      <c r="AD726" s="37"/>
      <c r="AE726" s="37"/>
      <c r="AF726" s="37"/>
      <c r="AG726" s="37"/>
      <c r="AH726" s="37"/>
      <c r="AI726" s="37"/>
      <c r="AJ726" s="37"/>
      <c r="AK726" s="37"/>
      <c r="AL726" s="37"/>
      <c r="AM726" s="37"/>
      <c r="AN726" s="37"/>
      <c r="AO726" s="37"/>
      <c r="AP726" s="37"/>
      <c r="AQ726" s="37"/>
      <c r="AR726" s="37"/>
    </row>
    <row r="727" spans="1:44" ht="12.75" customHeight="1"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7"/>
      <c r="AC727" s="37"/>
      <c r="AD727" s="37"/>
      <c r="AE727" s="37"/>
      <c r="AF727" s="37"/>
      <c r="AG727" s="37"/>
      <c r="AH727" s="37"/>
      <c r="AI727" s="37"/>
      <c r="AJ727" s="37"/>
      <c r="AK727" s="37"/>
      <c r="AL727" s="37"/>
      <c r="AM727" s="37"/>
      <c r="AN727" s="37"/>
      <c r="AO727" s="37"/>
      <c r="AP727" s="37"/>
      <c r="AQ727" s="37"/>
      <c r="AR727" s="37"/>
    </row>
    <row r="728" spans="1:44" ht="12.75" customHeight="1"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7"/>
      <c r="AC728" s="37"/>
      <c r="AD728" s="37"/>
      <c r="AE728" s="37"/>
      <c r="AF728" s="37"/>
      <c r="AG728" s="37"/>
      <c r="AH728" s="37"/>
      <c r="AI728" s="37"/>
      <c r="AJ728" s="37"/>
      <c r="AK728" s="37"/>
      <c r="AL728" s="37"/>
      <c r="AM728" s="37"/>
      <c r="AN728" s="37"/>
      <c r="AO728" s="37"/>
      <c r="AP728" s="37"/>
      <c r="AQ728" s="37"/>
      <c r="AR728" s="37"/>
    </row>
    <row r="729" spans="1:44" ht="12.75" customHeight="1"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7"/>
      <c r="AC729" s="37"/>
      <c r="AD729" s="37"/>
      <c r="AE729" s="37"/>
      <c r="AF729" s="37"/>
      <c r="AG729" s="37"/>
      <c r="AH729" s="37"/>
      <c r="AI729" s="37"/>
      <c r="AJ729" s="37"/>
      <c r="AK729" s="37"/>
      <c r="AL729" s="37"/>
      <c r="AM729" s="37"/>
      <c r="AN729" s="37"/>
      <c r="AO729" s="37"/>
      <c r="AP729" s="37"/>
      <c r="AQ729" s="37"/>
      <c r="AR729" s="37"/>
    </row>
    <row r="730" spans="1:44" ht="12.75" customHeight="1"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7"/>
      <c r="AC730" s="37"/>
      <c r="AD730" s="37"/>
      <c r="AE730" s="37"/>
      <c r="AF730" s="37"/>
      <c r="AG730" s="37"/>
      <c r="AH730" s="37"/>
      <c r="AI730" s="37"/>
      <c r="AJ730" s="37"/>
      <c r="AK730" s="37"/>
      <c r="AL730" s="37"/>
      <c r="AM730" s="37"/>
      <c r="AN730" s="37"/>
      <c r="AO730" s="37"/>
      <c r="AP730" s="37"/>
      <c r="AQ730" s="37"/>
      <c r="AR730" s="37"/>
    </row>
    <row r="731" spans="1:44" ht="12.75" customHeight="1"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7"/>
      <c r="AC731" s="37"/>
      <c r="AD731" s="37"/>
      <c r="AE731" s="37"/>
      <c r="AF731" s="37"/>
      <c r="AG731" s="37"/>
      <c r="AH731" s="37"/>
      <c r="AI731" s="37"/>
      <c r="AJ731" s="37"/>
      <c r="AK731" s="37"/>
      <c r="AL731" s="37"/>
      <c r="AM731" s="37"/>
      <c r="AN731" s="37"/>
      <c r="AO731" s="37"/>
      <c r="AP731" s="37"/>
      <c r="AQ731" s="37"/>
      <c r="AR731" s="37"/>
    </row>
    <row r="732" spans="1:44" ht="12.75" customHeight="1"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7"/>
      <c r="AC732" s="37"/>
      <c r="AD732" s="37"/>
      <c r="AE732" s="37"/>
      <c r="AF732" s="37"/>
      <c r="AG732" s="37"/>
      <c r="AH732" s="37"/>
      <c r="AI732" s="37"/>
      <c r="AJ732" s="37"/>
      <c r="AK732" s="37"/>
      <c r="AL732" s="37"/>
      <c r="AM732" s="37"/>
      <c r="AN732" s="37"/>
      <c r="AO732" s="37"/>
      <c r="AP732" s="37"/>
      <c r="AQ732" s="37"/>
      <c r="AR732" s="37"/>
    </row>
    <row r="733" spans="1:44" ht="12.75" customHeight="1"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7"/>
      <c r="AC733" s="37"/>
      <c r="AD733" s="37"/>
      <c r="AE733" s="37"/>
      <c r="AF733" s="37"/>
      <c r="AG733" s="37"/>
      <c r="AH733" s="37"/>
      <c r="AI733" s="37"/>
      <c r="AJ733" s="37"/>
      <c r="AK733" s="37"/>
      <c r="AL733" s="37"/>
      <c r="AM733" s="37"/>
      <c r="AN733" s="37"/>
      <c r="AO733" s="37"/>
      <c r="AP733" s="37"/>
      <c r="AQ733" s="37"/>
      <c r="AR733" s="37"/>
    </row>
    <row r="734" spans="1:44" ht="12.75" customHeight="1"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7"/>
      <c r="AC734" s="37"/>
      <c r="AD734" s="37"/>
      <c r="AE734" s="37"/>
      <c r="AF734" s="37"/>
      <c r="AG734" s="37"/>
      <c r="AH734" s="37"/>
      <c r="AI734" s="37"/>
      <c r="AJ734" s="37"/>
      <c r="AK734" s="37"/>
      <c r="AL734" s="37"/>
      <c r="AM734" s="37"/>
      <c r="AN734" s="37"/>
      <c r="AO734" s="37"/>
      <c r="AP734" s="37"/>
      <c r="AQ734" s="37"/>
      <c r="AR734" s="37"/>
    </row>
    <row r="735" spans="1:44" ht="12.75" customHeight="1"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7"/>
      <c r="AC735" s="37"/>
      <c r="AD735" s="37"/>
      <c r="AE735" s="37"/>
      <c r="AF735" s="37"/>
      <c r="AG735" s="37"/>
      <c r="AH735" s="37"/>
      <c r="AI735" s="37"/>
      <c r="AJ735" s="37"/>
      <c r="AK735" s="37"/>
      <c r="AL735" s="37"/>
      <c r="AM735" s="37"/>
      <c r="AN735" s="37"/>
      <c r="AO735" s="37"/>
      <c r="AP735" s="37"/>
      <c r="AQ735" s="37"/>
      <c r="AR735" s="37"/>
    </row>
    <row r="736" spans="1:44" ht="12.75" customHeight="1"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7"/>
      <c r="AC736" s="37"/>
      <c r="AD736" s="37"/>
      <c r="AE736" s="37"/>
      <c r="AF736" s="37"/>
      <c r="AG736" s="37"/>
      <c r="AH736" s="37"/>
      <c r="AI736" s="37"/>
      <c r="AJ736" s="37"/>
      <c r="AK736" s="37"/>
      <c r="AL736" s="37"/>
      <c r="AM736" s="37"/>
      <c r="AN736" s="37"/>
      <c r="AO736" s="37"/>
      <c r="AP736" s="37"/>
      <c r="AQ736" s="37"/>
      <c r="AR736" s="37"/>
    </row>
    <row r="737" spans="1:44" ht="12.75" customHeight="1"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7"/>
      <c r="AC737" s="37"/>
      <c r="AD737" s="37"/>
      <c r="AE737" s="37"/>
      <c r="AF737" s="37"/>
      <c r="AG737" s="37"/>
      <c r="AH737" s="37"/>
      <c r="AI737" s="37"/>
      <c r="AJ737" s="37"/>
      <c r="AK737" s="37"/>
      <c r="AL737" s="37"/>
      <c r="AM737" s="37"/>
      <c r="AN737" s="37"/>
      <c r="AO737" s="37"/>
      <c r="AP737" s="37"/>
      <c r="AQ737" s="37"/>
      <c r="AR737" s="37"/>
    </row>
    <row r="738" spans="1:44" ht="12.75" customHeight="1"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7"/>
      <c r="AC738" s="37"/>
      <c r="AD738" s="37"/>
      <c r="AE738" s="37"/>
      <c r="AF738" s="37"/>
      <c r="AG738" s="37"/>
      <c r="AH738" s="37"/>
      <c r="AI738" s="37"/>
      <c r="AJ738" s="37"/>
      <c r="AK738" s="37"/>
      <c r="AL738" s="37"/>
      <c r="AM738" s="37"/>
      <c r="AN738" s="37"/>
      <c r="AO738" s="37"/>
      <c r="AP738" s="37"/>
      <c r="AQ738" s="37"/>
      <c r="AR738" s="37"/>
    </row>
    <row r="739" spans="1:44" ht="12.75" customHeight="1"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7"/>
      <c r="AC739" s="37"/>
      <c r="AD739" s="37"/>
      <c r="AE739" s="37"/>
      <c r="AF739" s="37"/>
      <c r="AG739" s="37"/>
      <c r="AH739" s="37"/>
      <c r="AI739" s="37"/>
      <c r="AJ739" s="37"/>
      <c r="AK739" s="37"/>
      <c r="AL739" s="37"/>
      <c r="AM739" s="37"/>
      <c r="AN739" s="37"/>
      <c r="AO739" s="37"/>
      <c r="AP739" s="37"/>
      <c r="AQ739" s="37"/>
      <c r="AR739" s="37"/>
    </row>
    <row r="740" spans="1:44" ht="12.75" customHeight="1"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7"/>
      <c r="AC740" s="37"/>
      <c r="AD740" s="37"/>
      <c r="AE740" s="37"/>
      <c r="AF740" s="37"/>
      <c r="AG740" s="37"/>
      <c r="AH740" s="37"/>
      <c r="AI740" s="37"/>
      <c r="AJ740" s="37"/>
      <c r="AK740" s="37"/>
      <c r="AL740" s="37"/>
      <c r="AM740" s="37"/>
      <c r="AN740" s="37"/>
      <c r="AO740" s="37"/>
      <c r="AP740" s="37"/>
      <c r="AQ740" s="37"/>
      <c r="AR740" s="37"/>
    </row>
    <row r="741" spans="1:44" ht="12.75" customHeight="1"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7"/>
      <c r="AC741" s="37"/>
      <c r="AD741" s="37"/>
      <c r="AE741" s="37"/>
      <c r="AF741" s="37"/>
      <c r="AG741" s="37"/>
      <c r="AH741" s="37"/>
      <c r="AI741" s="37"/>
      <c r="AJ741" s="37"/>
      <c r="AK741" s="37"/>
      <c r="AL741" s="37"/>
      <c r="AM741" s="37"/>
      <c r="AN741" s="37"/>
      <c r="AO741" s="37"/>
      <c r="AP741" s="37"/>
      <c r="AQ741" s="37"/>
      <c r="AR741" s="37"/>
    </row>
    <row r="742" spans="1:44" ht="12.75" customHeight="1"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7"/>
      <c r="AC742" s="37"/>
      <c r="AD742" s="37"/>
      <c r="AE742" s="37"/>
      <c r="AF742" s="37"/>
      <c r="AG742" s="37"/>
      <c r="AH742" s="37"/>
      <c r="AI742" s="37"/>
      <c r="AJ742" s="37"/>
      <c r="AK742" s="37"/>
      <c r="AL742" s="37"/>
      <c r="AM742" s="37"/>
      <c r="AN742" s="37"/>
      <c r="AO742" s="37"/>
      <c r="AP742" s="37"/>
      <c r="AQ742" s="37"/>
      <c r="AR742" s="37"/>
    </row>
    <row r="743" spans="1:44" ht="12.75" customHeight="1"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7"/>
      <c r="AC743" s="37"/>
      <c r="AD743" s="37"/>
      <c r="AE743" s="37"/>
      <c r="AF743" s="37"/>
      <c r="AG743" s="37"/>
      <c r="AH743" s="37"/>
      <c r="AI743" s="37"/>
      <c r="AJ743" s="37"/>
      <c r="AK743" s="37"/>
      <c r="AL743" s="37"/>
      <c r="AM743" s="37"/>
      <c r="AN743" s="37"/>
      <c r="AO743" s="37"/>
      <c r="AP743" s="37"/>
      <c r="AQ743" s="37"/>
      <c r="AR743" s="37"/>
    </row>
    <row r="744" spans="1:44" ht="12.75" customHeight="1"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7"/>
      <c r="AC744" s="37"/>
      <c r="AD744" s="37"/>
      <c r="AE744" s="37"/>
      <c r="AF744" s="37"/>
      <c r="AG744" s="37"/>
      <c r="AH744" s="37"/>
      <c r="AI744" s="37"/>
      <c r="AJ744" s="37"/>
      <c r="AK744" s="37"/>
      <c r="AL744" s="37"/>
      <c r="AM744" s="37"/>
      <c r="AN744" s="37"/>
      <c r="AO744" s="37"/>
      <c r="AP744" s="37"/>
      <c r="AQ744" s="37"/>
      <c r="AR744" s="37"/>
    </row>
    <row r="745" spans="1:44" ht="12.75" customHeight="1"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7"/>
      <c r="AC745" s="37"/>
      <c r="AD745" s="37"/>
      <c r="AE745" s="37"/>
      <c r="AF745" s="37"/>
      <c r="AG745" s="37"/>
      <c r="AH745" s="37"/>
      <c r="AI745" s="37"/>
      <c r="AJ745" s="37"/>
      <c r="AK745" s="37"/>
      <c r="AL745" s="37"/>
      <c r="AM745" s="37"/>
      <c r="AN745" s="37"/>
      <c r="AO745" s="37"/>
      <c r="AP745" s="37"/>
      <c r="AQ745" s="37"/>
      <c r="AR745" s="37"/>
    </row>
    <row r="746" spans="1:44" ht="12.75" customHeight="1"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7"/>
      <c r="AC746" s="37"/>
      <c r="AD746" s="37"/>
      <c r="AE746" s="37"/>
      <c r="AF746" s="37"/>
      <c r="AG746" s="37"/>
      <c r="AH746" s="37"/>
      <c r="AI746" s="37"/>
      <c r="AJ746" s="37"/>
      <c r="AK746" s="37"/>
      <c r="AL746" s="37"/>
      <c r="AM746" s="37"/>
      <c r="AN746" s="37"/>
      <c r="AO746" s="37"/>
      <c r="AP746" s="37"/>
      <c r="AQ746" s="37"/>
      <c r="AR746" s="37"/>
    </row>
    <row r="747" spans="1:44" ht="12.75" customHeight="1"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7"/>
      <c r="AC747" s="37"/>
      <c r="AD747" s="37"/>
      <c r="AE747" s="37"/>
      <c r="AF747" s="37"/>
      <c r="AG747" s="37"/>
      <c r="AH747" s="37"/>
      <c r="AI747" s="37"/>
      <c r="AJ747" s="37"/>
      <c r="AK747" s="37"/>
      <c r="AL747" s="37"/>
      <c r="AM747" s="37"/>
      <c r="AN747" s="37"/>
      <c r="AO747" s="37"/>
      <c r="AP747" s="37"/>
      <c r="AQ747" s="37"/>
      <c r="AR747" s="37"/>
    </row>
    <row r="748" spans="1:44" ht="12.75" customHeight="1"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7"/>
      <c r="AC748" s="37"/>
      <c r="AD748" s="37"/>
      <c r="AE748" s="37"/>
      <c r="AF748" s="37"/>
      <c r="AG748" s="37"/>
      <c r="AH748" s="37"/>
      <c r="AI748" s="37"/>
      <c r="AJ748" s="37"/>
      <c r="AK748" s="37"/>
      <c r="AL748" s="37"/>
      <c r="AM748" s="37"/>
      <c r="AN748" s="37"/>
      <c r="AO748" s="37"/>
      <c r="AP748" s="37"/>
      <c r="AQ748" s="37"/>
      <c r="AR748" s="37"/>
    </row>
    <row r="749" spans="1:44" ht="12.75" customHeight="1"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7"/>
      <c r="AC749" s="37"/>
      <c r="AD749" s="37"/>
      <c r="AE749" s="37"/>
      <c r="AF749" s="37"/>
      <c r="AG749" s="37"/>
      <c r="AH749" s="37"/>
      <c r="AI749" s="37"/>
      <c r="AJ749" s="37"/>
      <c r="AK749" s="37"/>
      <c r="AL749" s="37"/>
      <c r="AM749" s="37"/>
      <c r="AN749" s="37"/>
      <c r="AO749" s="37"/>
      <c r="AP749" s="37"/>
      <c r="AQ749" s="37"/>
      <c r="AR749" s="37"/>
    </row>
    <row r="750" spans="1:44" ht="12.75" customHeight="1"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7"/>
      <c r="AC750" s="37"/>
      <c r="AD750" s="37"/>
      <c r="AE750" s="37"/>
      <c r="AF750" s="37"/>
      <c r="AG750" s="37"/>
      <c r="AH750" s="37"/>
      <c r="AI750" s="37"/>
      <c r="AJ750" s="37"/>
      <c r="AK750" s="37"/>
      <c r="AL750" s="37"/>
      <c r="AM750" s="37"/>
      <c r="AN750" s="37"/>
      <c r="AO750" s="37"/>
      <c r="AP750" s="37"/>
      <c r="AQ750" s="37"/>
      <c r="AR750" s="37"/>
    </row>
    <row r="751" spans="1:44" ht="12.75" customHeight="1"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7"/>
      <c r="AC751" s="37"/>
      <c r="AD751" s="37"/>
      <c r="AE751" s="37"/>
      <c r="AF751" s="37"/>
      <c r="AG751" s="37"/>
      <c r="AH751" s="37"/>
      <c r="AI751" s="37"/>
      <c r="AJ751" s="37"/>
      <c r="AK751" s="37"/>
      <c r="AL751" s="37"/>
      <c r="AM751" s="37"/>
      <c r="AN751" s="37"/>
      <c r="AO751" s="37"/>
      <c r="AP751" s="37"/>
      <c r="AQ751" s="37"/>
      <c r="AR751" s="37"/>
    </row>
    <row r="752" spans="1:44" ht="12.75" customHeight="1"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7"/>
      <c r="AC752" s="37"/>
      <c r="AD752" s="37"/>
      <c r="AE752" s="37"/>
      <c r="AF752" s="37"/>
      <c r="AG752" s="37"/>
      <c r="AH752" s="37"/>
      <c r="AI752" s="37"/>
      <c r="AJ752" s="37"/>
      <c r="AK752" s="37"/>
      <c r="AL752" s="37"/>
      <c r="AM752" s="37"/>
      <c r="AN752" s="37"/>
      <c r="AO752" s="37"/>
      <c r="AP752" s="37"/>
      <c r="AQ752" s="37"/>
      <c r="AR752" s="37"/>
    </row>
    <row r="753" spans="1:44" ht="12.75" customHeight="1"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7"/>
      <c r="AC753" s="37"/>
      <c r="AD753" s="37"/>
      <c r="AE753" s="37"/>
      <c r="AF753" s="37"/>
      <c r="AG753" s="37"/>
      <c r="AH753" s="37"/>
      <c r="AI753" s="37"/>
      <c r="AJ753" s="37"/>
      <c r="AK753" s="37"/>
      <c r="AL753" s="37"/>
      <c r="AM753" s="37"/>
      <c r="AN753" s="37"/>
      <c r="AO753" s="37"/>
      <c r="AP753" s="37"/>
      <c r="AQ753" s="37"/>
      <c r="AR753" s="37"/>
    </row>
    <row r="754" spans="1:44" ht="12.75" customHeight="1"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7"/>
      <c r="AC754" s="37"/>
      <c r="AD754" s="37"/>
      <c r="AE754" s="37"/>
      <c r="AF754" s="37"/>
      <c r="AG754" s="37"/>
      <c r="AH754" s="37"/>
      <c r="AI754" s="37"/>
      <c r="AJ754" s="37"/>
      <c r="AK754" s="37"/>
      <c r="AL754" s="37"/>
      <c r="AM754" s="37"/>
      <c r="AN754" s="37"/>
      <c r="AO754" s="37"/>
      <c r="AP754" s="37"/>
      <c r="AQ754" s="37"/>
      <c r="AR754" s="37"/>
    </row>
    <row r="755" spans="1:44" ht="12.75" customHeight="1"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7"/>
      <c r="AC755" s="37"/>
      <c r="AD755" s="37"/>
      <c r="AE755" s="37"/>
      <c r="AF755" s="37"/>
      <c r="AG755" s="37"/>
      <c r="AH755" s="37"/>
      <c r="AI755" s="37"/>
      <c r="AJ755" s="37"/>
      <c r="AK755" s="37"/>
      <c r="AL755" s="37"/>
      <c r="AM755" s="37"/>
      <c r="AN755" s="37"/>
      <c r="AO755" s="37"/>
      <c r="AP755" s="37"/>
      <c r="AQ755" s="37"/>
      <c r="AR755" s="37"/>
    </row>
    <row r="756" spans="1:44" ht="12.75" customHeight="1"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7"/>
      <c r="AC756" s="37"/>
      <c r="AD756" s="37"/>
      <c r="AE756" s="37"/>
      <c r="AF756" s="37"/>
      <c r="AG756" s="37"/>
      <c r="AH756" s="37"/>
      <c r="AI756" s="37"/>
      <c r="AJ756" s="37"/>
      <c r="AK756" s="37"/>
      <c r="AL756" s="37"/>
      <c r="AM756" s="37"/>
      <c r="AN756" s="37"/>
      <c r="AO756" s="37"/>
      <c r="AP756" s="37"/>
      <c r="AQ756" s="37"/>
      <c r="AR756" s="37"/>
    </row>
    <row r="757" spans="1:44" ht="12.75" customHeight="1"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7"/>
      <c r="AC757" s="37"/>
      <c r="AD757" s="37"/>
      <c r="AE757" s="37"/>
      <c r="AF757" s="37"/>
      <c r="AG757" s="37"/>
      <c r="AH757" s="37"/>
      <c r="AI757" s="37"/>
      <c r="AJ757" s="37"/>
      <c r="AK757" s="37"/>
      <c r="AL757" s="37"/>
      <c r="AM757" s="37"/>
      <c r="AN757" s="37"/>
      <c r="AO757" s="37"/>
      <c r="AP757" s="37"/>
      <c r="AQ757" s="37"/>
      <c r="AR757" s="37"/>
    </row>
    <row r="758" spans="1:44" ht="12.75" customHeight="1"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7"/>
      <c r="AC758" s="37"/>
      <c r="AD758" s="37"/>
      <c r="AE758" s="37"/>
      <c r="AF758" s="37"/>
      <c r="AG758" s="37"/>
      <c r="AH758" s="37"/>
      <c r="AI758" s="37"/>
      <c r="AJ758" s="37"/>
      <c r="AK758" s="37"/>
      <c r="AL758" s="37"/>
      <c r="AM758" s="37"/>
      <c r="AN758" s="37"/>
      <c r="AO758" s="37"/>
      <c r="AP758" s="37"/>
      <c r="AQ758" s="37"/>
      <c r="AR758" s="37"/>
    </row>
    <row r="759" spans="1:44" ht="12.75" customHeight="1"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7"/>
      <c r="AC759" s="37"/>
      <c r="AD759" s="37"/>
      <c r="AE759" s="37"/>
      <c r="AF759" s="37"/>
      <c r="AG759" s="37"/>
      <c r="AH759" s="37"/>
      <c r="AI759" s="37"/>
      <c r="AJ759" s="37"/>
      <c r="AK759" s="37"/>
      <c r="AL759" s="37"/>
      <c r="AM759" s="37"/>
      <c r="AN759" s="37"/>
      <c r="AO759" s="37"/>
      <c r="AP759" s="37"/>
      <c r="AQ759" s="37"/>
      <c r="AR759" s="37"/>
    </row>
    <row r="760" spans="1:44" ht="12.75" customHeight="1"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7"/>
      <c r="AC760" s="37"/>
      <c r="AD760" s="37"/>
      <c r="AE760" s="37"/>
      <c r="AF760" s="37"/>
      <c r="AG760" s="37"/>
      <c r="AH760" s="37"/>
      <c r="AI760" s="37"/>
      <c r="AJ760" s="37"/>
      <c r="AK760" s="37"/>
      <c r="AL760" s="37"/>
      <c r="AM760" s="37"/>
      <c r="AN760" s="37"/>
      <c r="AO760" s="37"/>
      <c r="AP760" s="37"/>
      <c r="AQ760" s="37"/>
      <c r="AR760" s="37"/>
    </row>
    <row r="761" spans="1:44" ht="12.75" customHeight="1"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7"/>
      <c r="AC761" s="37"/>
      <c r="AD761" s="37"/>
      <c r="AE761" s="37"/>
      <c r="AF761" s="37"/>
      <c r="AG761" s="37"/>
      <c r="AH761" s="37"/>
      <c r="AI761" s="37"/>
      <c r="AJ761" s="37"/>
      <c r="AK761" s="37"/>
      <c r="AL761" s="37"/>
      <c r="AM761" s="37"/>
      <c r="AN761" s="37"/>
      <c r="AO761" s="37"/>
      <c r="AP761" s="37"/>
      <c r="AQ761" s="37"/>
      <c r="AR761" s="37"/>
    </row>
    <row r="762" spans="1:44" ht="12.75" customHeight="1"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7"/>
      <c r="AC762" s="37"/>
      <c r="AD762" s="37"/>
      <c r="AE762" s="37"/>
      <c r="AF762" s="37"/>
      <c r="AG762" s="37"/>
      <c r="AH762" s="37"/>
      <c r="AI762" s="37"/>
      <c r="AJ762" s="37"/>
      <c r="AK762" s="37"/>
      <c r="AL762" s="37"/>
      <c r="AM762" s="37"/>
      <c r="AN762" s="37"/>
      <c r="AO762" s="37"/>
      <c r="AP762" s="37"/>
      <c r="AQ762" s="37"/>
      <c r="AR762" s="37"/>
    </row>
    <row r="763" spans="1:44" ht="12.75" customHeight="1"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7"/>
      <c r="AC763" s="37"/>
      <c r="AD763" s="37"/>
      <c r="AE763" s="37"/>
      <c r="AF763" s="37"/>
      <c r="AG763" s="37"/>
      <c r="AH763" s="37"/>
      <c r="AI763" s="37"/>
      <c r="AJ763" s="37"/>
      <c r="AK763" s="37"/>
      <c r="AL763" s="37"/>
      <c r="AM763" s="37"/>
      <c r="AN763" s="37"/>
      <c r="AO763" s="37"/>
      <c r="AP763" s="37"/>
      <c r="AQ763" s="37"/>
      <c r="AR763" s="37"/>
    </row>
    <row r="764" spans="1:44" ht="12.75" customHeight="1"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7"/>
      <c r="AC764" s="37"/>
      <c r="AD764" s="37"/>
      <c r="AE764" s="37"/>
      <c r="AF764" s="37"/>
      <c r="AG764" s="37"/>
      <c r="AH764" s="37"/>
      <c r="AI764" s="37"/>
      <c r="AJ764" s="37"/>
      <c r="AK764" s="37"/>
      <c r="AL764" s="37"/>
      <c r="AM764" s="37"/>
      <c r="AN764" s="37"/>
      <c r="AO764" s="37"/>
      <c r="AP764" s="37"/>
      <c r="AQ764" s="37"/>
      <c r="AR764" s="37"/>
    </row>
    <row r="765" spans="1:44" ht="12.75" customHeight="1"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7"/>
      <c r="AC765" s="37"/>
      <c r="AD765" s="37"/>
      <c r="AE765" s="37"/>
      <c r="AF765" s="37"/>
      <c r="AG765" s="37"/>
      <c r="AH765" s="37"/>
      <c r="AI765" s="37"/>
      <c r="AJ765" s="37"/>
      <c r="AK765" s="37"/>
      <c r="AL765" s="37"/>
      <c r="AM765" s="37"/>
      <c r="AN765" s="37"/>
      <c r="AO765" s="37"/>
      <c r="AP765" s="37"/>
      <c r="AQ765" s="37"/>
      <c r="AR765" s="37"/>
    </row>
    <row r="766" spans="1:44" ht="12.75" customHeight="1"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7"/>
      <c r="AC766" s="37"/>
      <c r="AD766" s="37"/>
      <c r="AE766" s="37"/>
      <c r="AF766" s="37"/>
      <c r="AG766" s="37"/>
      <c r="AH766" s="37"/>
      <c r="AI766" s="37"/>
      <c r="AJ766" s="37"/>
      <c r="AK766" s="37"/>
      <c r="AL766" s="37"/>
      <c r="AM766" s="37"/>
      <c r="AN766" s="37"/>
      <c r="AO766" s="37"/>
      <c r="AP766" s="37"/>
      <c r="AQ766" s="37"/>
      <c r="AR766" s="37"/>
    </row>
    <row r="767" spans="1:44" ht="12.75" customHeight="1"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7"/>
      <c r="AC767" s="37"/>
      <c r="AD767" s="37"/>
      <c r="AE767" s="37"/>
      <c r="AF767" s="37"/>
      <c r="AG767" s="37"/>
      <c r="AH767" s="37"/>
      <c r="AI767" s="37"/>
      <c r="AJ767" s="37"/>
      <c r="AK767" s="37"/>
      <c r="AL767" s="37"/>
      <c r="AM767" s="37"/>
      <c r="AN767" s="37"/>
      <c r="AO767" s="37"/>
      <c r="AP767" s="37"/>
      <c r="AQ767" s="37"/>
      <c r="AR767" s="37"/>
    </row>
    <row r="768" spans="1:44" ht="12.75" customHeight="1"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7"/>
      <c r="AC768" s="37"/>
      <c r="AD768" s="37"/>
      <c r="AE768" s="37"/>
      <c r="AF768" s="37"/>
      <c r="AG768" s="37"/>
      <c r="AH768" s="37"/>
      <c r="AI768" s="37"/>
      <c r="AJ768" s="37"/>
      <c r="AK768" s="37"/>
      <c r="AL768" s="37"/>
      <c r="AM768" s="37"/>
      <c r="AN768" s="37"/>
      <c r="AO768" s="37"/>
      <c r="AP768" s="37"/>
      <c r="AQ768" s="37"/>
      <c r="AR768" s="37"/>
    </row>
    <row r="769" spans="1:44" ht="12.75" customHeight="1"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7"/>
      <c r="AC769" s="37"/>
      <c r="AD769" s="37"/>
      <c r="AE769" s="37"/>
      <c r="AF769" s="37"/>
      <c r="AG769" s="37"/>
      <c r="AH769" s="37"/>
      <c r="AI769" s="37"/>
      <c r="AJ769" s="37"/>
      <c r="AK769" s="37"/>
      <c r="AL769" s="37"/>
      <c r="AM769" s="37"/>
      <c r="AN769" s="37"/>
      <c r="AO769" s="37"/>
      <c r="AP769" s="37"/>
      <c r="AQ769" s="37"/>
      <c r="AR769" s="37"/>
    </row>
    <row r="770" spans="1:44" ht="12.75" customHeight="1"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7"/>
      <c r="AC770" s="37"/>
      <c r="AD770" s="37"/>
      <c r="AE770" s="37"/>
      <c r="AF770" s="37"/>
      <c r="AG770" s="37"/>
      <c r="AH770" s="37"/>
      <c r="AI770" s="37"/>
      <c r="AJ770" s="37"/>
      <c r="AK770" s="37"/>
      <c r="AL770" s="37"/>
      <c r="AM770" s="37"/>
      <c r="AN770" s="37"/>
      <c r="AO770" s="37"/>
      <c r="AP770" s="37"/>
      <c r="AQ770" s="37"/>
      <c r="AR770" s="37"/>
    </row>
    <row r="771" spans="1:44" ht="12.75" customHeight="1"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7"/>
      <c r="AC771" s="37"/>
      <c r="AD771" s="37"/>
      <c r="AE771" s="37"/>
      <c r="AF771" s="37"/>
      <c r="AG771" s="37"/>
      <c r="AH771" s="37"/>
      <c r="AI771" s="37"/>
      <c r="AJ771" s="37"/>
      <c r="AK771" s="37"/>
      <c r="AL771" s="37"/>
      <c r="AM771" s="37"/>
      <c r="AN771" s="37"/>
      <c r="AO771" s="37"/>
      <c r="AP771" s="37"/>
      <c r="AQ771" s="37"/>
      <c r="AR771" s="37"/>
    </row>
    <row r="772" spans="1:44" ht="12.75" customHeight="1"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7"/>
      <c r="AC772" s="37"/>
      <c r="AD772" s="37"/>
      <c r="AE772" s="37"/>
      <c r="AF772" s="37"/>
      <c r="AG772" s="37"/>
      <c r="AH772" s="37"/>
      <c r="AI772" s="37"/>
      <c r="AJ772" s="37"/>
      <c r="AK772" s="37"/>
      <c r="AL772" s="37"/>
      <c r="AM772" s="37"/>
      <c r="AN772" s="37"/>
      <c r="AO772" s="37"/>
      <c r="AP772" s="37"/>
      <c r="AQ772" s="37"/>
      <c r="AR772" s="37"/>
    </row>
    <row r="773" spans="1:44" ht="12.75" customHeight="1"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7"/>
      <c r="AC773" s="37"/>
      <c r="AD773" s="37"/>
      <c r="AE773" s="37"/>
      <c r="AF773" s="37"/>
      <c r="AG773" s="37"/>
      <c r="AH773" s="37"/>
      <c r="AI773" s="37"/>
      <c r="AJ773" s="37"/>
      <c r="AK773" s="37"/>
      <c r="AL773" s="37"/>
      <c r="AM773" s="37"/>
      <c r="AN773" s="37"/>
      <c r="AO773" s="37"/>
      <c r="AP773" s="37"/>
      <c r="AQ773" s="37"/>
      <c r="AR773" s="37"/>
    </row>
    <row r="774" spans="1:44" ht="12.75" customHeight="1"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7"/>
      <c r="AC774" s="37"/>
      <c r="AD774" s="37"/>
      <c r="AE774" s="37"/>
      <c r="AF774" s="37"/>
      <c r="AG774" s="37"/>
      <c r="AH774" s="37"/>
      <c r="AI774" s="37"/>
      <c r="AJ774" s="37"/>
      <c r="AK774" s="37"/>
      <c r="AL774" s="37"/>
      <c r="AM774" s="37"/>
      <c r="AN774" s="37"/>
      <c r="AO774" s="37"/>
      <c r="AP774" s="37"/>
      <c r="AQ774" s="37"/>
      <c r="AR774" s="37"/>
    </row>
    <row r="775" spans="1:44" ht="12.75" customHeight="1"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7"/>
      <c r="AC775" s="37"/>
      <c r="AD775" s="37"/>
      <c r="AE775" s="37"/>
      <c r="AF775" s="37"/>
      <c r="AG775" s="37"/>
      <c r="AH775" s="37"/>
      <c r="AI775" s="37"/>
      <c r="AJ775" s="37"/>
      <c r="AK775" s="37"/>
      <c r="AL775" s="37"/>
      <c r="AM775" s="37"/>
      <c r="AN775" s="37"/>
      <c r="AO775" s="37"/>
      <c r="AP775" s="37"/>
      <c r="AQ775" s="37"/>
      <c r="AR775" s="37"/>
    </row>
    <row r="776" spans="1:44" ht="12.75" customHeight="1"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7"/>
      <c r="AC776" s="37"/>
      <c r="AD776" s="37"/>
      <c r="AE776" s="37"/>
      <c r="AF776" s="37"/>
      <c r="AG776" s="37"/>
      <c r="AH776" s="37"/>
      <c r="AI776" s="37"/>
      <c r="AJ776" s="37"/>
      <c r="AK776" s="37"/>
      <c r="AL776" s="37"/>
      <c r="AM776" s="37"/>
      <c r="AN776" s="37"/>
      <c r="AO776" s="37"/>
      <c r="AP776" s="37"/>
      <c r="AQ776" s="37"/>
      <c r="AR776" s="37"/>
    </row>
    <row r="777" spans="1:44" ht="12.75" customHeight="1"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7"/>
      <c r="AC777" s="37"/>
      <c r="AD777" s="37"/>
      <c r="AE777" s="37"/>
      <c r="AF777" s="37"/>
      <c r="AG777" s="37"/>
      <c r="AH777" s="37"/>
      <c r="AI777" s="37"/>
      <c r="AJ777" s="37"/>
      <c r="AK777" s="37"/>
      <c r="AL777" s="37"/>
      <c r="AM777" s="37"/>
      <c r="AN777" s="37"/>
      <c r="AO777" s="37"/>
      <c r="AP777" s="37"/>
      <c r="AQ777" s="37"/>
      <c r="AR777" s="37"/>
    </row>
    <row r="778" spans="1:44" ht="12.75" customHeight="1"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7"/>
      <c r="AC778" s="37"/>
      <c r="AD778" s="37"/>
      <c r="AE778" s="37"/>
      <c r="AF778" s="37"/>
      <c r="AG778" s="37"/>
      <c r="AH778" s="37"/>
      <c r="AI778" s="37"/>
      <c r="AJ778" s="37"/>
      <c r="AK778" s="37"/>
      <c r="AL778" s="37"/>
      <c r="AM778" s="37"/>
      <c r="AN778" s="37"/>
      <c r="AO778" s="37"/>
      <c r="AP778" s="37"/>
      <c r="AQ778" s="37"/>
      <c r="AR778" s="37"/>
    </row>
    <row r="779" spans="1:44" ht="12.75" customHeight="1"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7"/>
      <c r="AC779" s="37"/>
      <c r="AD779" s="37"/>
      <c r="AE779" s="37"/>
      <c r="AF779" s="37"/>
      <c r="AG779" s="37"/>
      <c r="AH779" s="37"/>
      <c r="AI779" s="37"/>
      <c r="AJ779" s="37"/>
      <c r="AK779" s="37"/>
      <c r="AL779" s="37"/>
      <c r="AM779" s="37"/>
      <c r="AN779" s="37"/>
      <c r="AO779" s="37"/>
      <c r="AP779" s="37"/>
      <c r="AQ779" s="37"/>
      <c r="AR779" s="37"/>
    </row>
    <row r="780" spans="1:44" ht="12.75" customHeight="1"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7"/>
      <c r="AC780" s="37"/>
      <c r="AD780" s="37"/>
      <c r="AE780" s="37"/>
      <c r="AF780" s="37"/>
      <c r="AG780" s="37"/>
      <c r="AH780" s="37"/>
      <c r="AI780" s="37"/>
      <c r="AJ780" s="37"/>
      <c r="AK780" s="37"/>
      <c r="AL780" s="37"/>
      <c r="AM780" s="37"/>
      <c r="AN780" s="37"/>
      <c r="AO780" s="37"/>
      <c r="AP780" s="37"/>
      <c r="AQ780" s="37"/>
      <c r="AR780" s="37"/>
    </row>
    <row r="781" spans="1:44" ht="12.75" customHeight="1"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7"/>
      <c r="AC781" s="37"/>
      <c r="AD781" s="37"/>
      <c r="AE781" s="37"/>
      <c r="AF781" s="37"/>
      <c r="AG781" s="37"/>
      <c r="AH781" s="37"/>
      <c r="AI781" s="37"/>
      <c r="AJ781" s="37"/>
      <c r="AK781" s="37"/>
      <c r="AL781" s="37"/>
      <c r="AM781" s="37"/>
      <c r="AN781" s="37"/>
      <c r="AO781" s="37"/>
      <c r="AP781" s="37"/>
      <c r="AQ781" s="37"/>
      <c r="AR781" s="37"/>
    </row>
    <row r="782" spans="1:44" ht="12.75" customHeight="1"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7"/>
      <c r="AC782" s="37"/>
      <c r="AD782" s="37"/>
      <c r="AE782" s="37"/>
      <c r="AF782" s="37"/>
      <c r="AG782" s="37"/>
      <c r="AH782" s="37"/>
      <c r="AI782" s="37"/>
      <c r="AJ782" s="37"/>
      <c r="AK782" s="37"/>
      <c r="AL782" s="37"/>
      <c r="AM782" s="37"/>
      <c r="AN782" s="37"/>
      <c r="AO782" s="37"/>
      <c r="AP782" s="37"/>
      <c r="AQ782" s="37"/>
      <c r="AR782" s="37"/>
    </row>
    <row r="783" spans="1:44" ht="12.75" customHeight="1"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7"/>
      <c r="AC783" s="37"/>
      <c r="AD783" s="37"/>
      <c r="AE783" s="37"/>
      <c r="AF783" s="37"/>
      <c r="AG783" s="37"/>
      <c r="AH783" s="37"/>
      <c r="AI783" s="37"/>
      <c r="AJ783" s="37"/>
      <c r="AK783" s="37"/>
      <c r="AL783" s="37"/>
      <c r="AM783" s="37"/>
      <c r="AN783" s="37"/>
      <c r="AO783" s="37"/>
      <c r="AP783" s="37"/>
      <c r="AQ783" s="37"/>
      <c r="AR783" s="37"/>
    </row>
    <row r="784" spans="1:44" ht="12.75" customHeight="1"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7"/>
      <c r="AC784" s="37"/>
      <c r="AD784" s="37"/>
      <c r="AE784" s="37"/>
      <c r="AF784" s="37"/>
      <c r="AG784" s="37"/>
      <c r="AH784" s="37"/>
      <c r="AI784" s="37"/>
      <c r="AJ784" s="37"/>
      <c r="AK784" s="37"/>
      <c r="AL784" s="37"/>
      <c r="AM784" s="37"/>
      <c r="AN784" s="37"/>
      <c r="AO784" s="37"/>
      <c r="AP784" s="37"/>
      <c r="AQ784" s="37"/>
      <c r="AR784" s="37"/>
    </row>
    <row r="785" spans="1:44" ht="12.75" customHeight="1"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7"/>
      <c r="AC785" s="37"/>
      <c r="AD785" s="37"/>
      <c r="AE785" s="37"/>
      <c r="AF785" s="37"/>
      <c r="AG785" s="37"/>
      <c r="AH785" s="37"/>
      <c r="AI785" s="37"/>
      <c r="AJ785" s="37"/>
      <c r="AK785" s="37"/>
      <c r="AL785" s="37"/>
      <c r="AM785" s="37"/>
      <c r="AN785" s="37"/>
      <c r="AO785" s="37"/>
      <c r="AP785" s="37"/>
      <c r="AQ785" s="37"/>
      <c r="AR785" s="37"/>
    </row>
    <row r="786" spans="1:44" ht="12.75" customHeight="1"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7"/>
      <c r="AC786" s="37"/>
      <c r="AD786" s="37"/>
      <c r="AE786" s="37"/>
      <c r="AF786" s="37"/>
      <c r="AG786" s="37"/>
      <c r="AH786" s="37"/>
      <c r="AI786" s="37"/>
      <c r="AJ786" s="37"/>
      <c r="AK786" s="37"/>
      <c r="AL786" s="37"/>
      <c r="AM786" s="37"/>
      <c r="AN786" s="37"/>
      <c r="AO786" s="37"/>
      <c r="AP786" s="37"/>
      <c r="AQ786" s="37"/>
      <c r="AR786" s="37"/>
    </row>
    <row r="787" spans="1:44" ht="12.75" customHeight="1"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7"/>
      <c r="AC787" s="37"/>
      <c r="AD787" s="37"/>
      <c r="AE787" s="37"/>
      <c r="AF787" s="37"/>
      <c r="AG787" s="37"/>
      <c r="AH787" s="37"/>
      <c r="AI787" s="37"/>
      <c r="AJ787" s="37"/>
      <c r="AK787" s="37"/>
      <c r="AL787" s="37"/>
      <c r="AM787" s="37"/>
      <c r="AN787" s="37"/>
      <c r="AO787" s="37"/>
      <c r="AP787" s="37"/>
      <c r="AQ787" s="37"/>
      <c r="AR787" s="37"/>
    </row>
    <row r="788" spans="1:44" ht="12.75" customHeight="1"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7"/>
      <c r="AC788" s="37"/>
      <c r="AD788" s="37"/>
      <c r="AE788" s="37"/>
      <c r="AF788" s="37"/>
      <c r="AG788" s="37"/>
      <c r="AH788" s="37"/>
      <c r="AI788" s="37"/>
      <c r="AJ788" s="37"/>
      <c r="AK788" s="37"/>
      <c r="AL788" s="37"/>
      <c r="AM788" s="37"/>
      <c r="AN788" s="37"/>
      <c r="AO788" s="37"/>
      <c r="AP788" s="37"/>
      <c r="AQ788" s="37"/>
      <c r="AR788" s="37"/>
    </row>
    <row r="789" spans="1:44" ht="12.75" customHeight="1"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7"/>
      <c r="AC789" s="37"/>
      <c r="AD789" s="37"/>
      <c r="AE789" s="37"/>
      <c r="AF789" s="37"/>
      <c r="AG789" s="37"/>
      <c r="AH789" s="37"/>
      <c r="AI789" s="37"/>
      <c r="AJ789" s="37"/>
      <c r="AK789" s="37"/>
      <c r="AL789" s="37"/>
      <c r="AM789" s="37"/>
      <c r="AN789" s="37"/>
      <c r="AO789" s="37"/>
      <c r="AP789" s="37"/>
      <c r="AQ789" s="37"/>
      <c r="AR789" s="37"/>
    </row>
    <row r="790" spans="1:44" ht="12.75" customHeight="1"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7"/>
      <c r="AC790" s="37"/>
      <c r="AD790" s="37"/>
      <c r="AE790" s="37"/>
      <c r="AF790" s="37"/>
      <c r="AG790" s="37"/>
      <c r="AH790" s="37"/>
      <c r="AI790" s="37"/>
      <c r="AJ790" s="37"/>
      <c r="AK790" s="37"/>
      <c r="AL790" s="37"/>
      <c r="AM790" s="37"/>
      <c r="AN790" s="37"/>
      <c r="AO790" s="37"/>
      <c r="AP790" s="37"/>
      <c r="AQ790" s="37"/>
      <c r="AR790" s="37"/>
    </row>
    <row r="791" spans="1:44" ht="12.75" customHeight="1"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7"/>
      <c r="AC791" s="37"/>
      <c r="AD791" s="37"/>
      <c r="AE791" s="37"/>
      <c r="AF791" s="37"/>
      <c r="AG791" s="37"/>
      <c r="AH791" s="37"/>
      <c r="AI791" s="37"/>
      <c r="AJ791" s="37"/>
      <c r="AK791" s="37"/>
      <c r="AL791" s="37"/>
      <c r="AM791" s="37"/>
      <c r="AN791" s="37"/>
      <c r="AO791" s="37"/>
      <c r="AP791" s="37"/>
      <c r="AQ791" s="37"/>
      <c r="AR791" s="37"/>
    </row>
    <row r="792" spans="1:44" ht="12.75" customHeight="1"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7"/>
      <c r="AC792" s="37"/>
      <c r="AD792" s="37"/>
      <c r="AE792" s="37"/>
      <c r="AF792" s="37"/>
      <c r="AG792" s="37"/>
      <c r="AH792" s="37"/>
      <c r="AI792" s="37"/>
      <c r="AJ792" s="37"/>
      <c r="AK792" s="37"/>
      <c r="AL792" s="37"/>
      <c r="AM792" s="37"/>
      <c r="AN792" s="37"/>
      <c r="AO792" s="37"/>
      <c r="AP792" s="37"/>
      <c r="AQ792" s="37"/>
      <c r="AR792" s="37"/>
    </row>
    <row r="793" spans="1:44" ht="12.75" customHeight="1"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7"/>
      <c r="AC793" s="37"/>
      <c r="AD793" s="37"/>
      <c r="AE793" s="37"/>
      <c r="AF793" s="37"/>
      <c r="AG793" s="37"/>
      <c r="AH793" s="37"/>
      <c r="AI793" s="37"/>
      <c r="AJ793" s="37"/>
      <c r="AK793" s="37"/>
      <c r="AL793" s="37"/>
      <c r="AM793" s="37"/>
      <c r="AN793" s="37"/>
      <c r="AO793" s="37"/>
      <c r="AP793" s="37"/>
      <c r="AQ793" s="37"/>
      <c r="AR793" s="37"/>
    </row>
    <row r="794" spans="1:44" ht="12.75" customHeight="1"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7"/>
      <c r="AC794" s="37"/>
      <c r="AD794" s="37"/>
      <c r="AE794" s="37"/>
      <c r="AF794" s="37"/>
      <c r="AG794" s="37"/>
      <c r="AH794" s="37"/>
      <c r="AI794" s="37"/>
      <c r="AJ794" s="37"/>
      <c r="AK794" s="37"/>
      <c r="AL794" s="37"/>
      <c r="AM794" s="37"/>
      <c r="AN794" s="37"/>
      <c r="AO794" s="37"/>
      <c r="AP794" s="37"/>
      <c r="AQ794" s="37"/>
      <c r="AR794" s="37"/>
    </row>
    <row r="795" spans="1:44" ht="12.75" customHeight="1"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7"/>
      <c r="AC795" s="37"/>
      <c r="AD795" s="37"/>
      <c r="AE795" s="37"/>
      <c r="AF795" s="37"/>
      <c r="AG795" s="37"/>
      <c r="AH795" s="37"/>
      <c r="AI795" s="37"/>
      <c r="AJ795" s="37"/>
      <c r="AK795" s="37"/>
      <c r="AL795" s="37"/>
      <c r="AM795" s="37"/>
      <c r="AN795" s="37"/>
      <c r="AO795" s="37"/>
      <c r="AP795" s="37"/>
      <c r="AQ795" s="37"/>
      <c r="AR795" s="37"/>
    </row>
    <row r="796" spans="1:44" ht="12.75" customHeight="1"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7"/>
      <c r="AC796" s="37"/>
      <c r="AD796" s="37"/>
      <c r="AE796" s="37"/>
      <c r="AF796" s="37"/>
      <c r="AG796" s="37"/>
      <c r="AH796" s="37"/>
      <c r="AI796" s="37"/>
      <c r="AJ796" s="37"/>
      <c r="AK796" s="37"/>
      <c r="AL796" s="37"/>
      <c r="AM796" s="37"/>
      <c r="AN796" s="37"/>
      <c r="AO796" s="37"/>
      <c r="AP796" s="37"/>
      <c r="AQ796" s="37"/>
      <c r="AR796" s="37"/>
    </row>
    <row r="797" spans="1:44" ht="12.75" customHeight="1"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7"/>
      <c r="AC797" s="37"/>
      <c r="AD797" s="37"/>
      <c r="AE797" s="37"/>
      <c r="AF797" s="37"/>
      <c r="AG797" s="37"/>
      <c r="AH797" s="37"/>
      <c r="AI797" s="37"/>
      <c r="AJ797" s="37"/>
      <c r="AK797" s="37"/>
      <c r="AL797" s="37"/>
      <c r="AM797" s="37"/>
      <c r="AN797" s="37"/>
      <c r="AO797" s="37"/>
      <c r="AP797" s="37"/>
      <c r="AQ797" s="37"/>
      <c r="AR797" s="37"/>
    </row>
    <row r="798" spans="1:44" ht="12.75" customHeight="1"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7"/>
      <c r="AC798" s="37"/>
      <c r="AD798" s="37"/>
      <c r="AE798" s="37"/>
      <c r="AF798" s="37"/>
      <c r="AG798" s="37"/>
      <c r="AH798" s="37"/>
      <c r="AI798" s="37"/>
      <c r="AJ798" s="37"/>
      <c r="AK798" s="37"/>
      <c r="AL798" s="37"/>
      <c r="AM798" s="37"/>
      <c r="AN798" s="37"/>
      <c r="AO798" s="37"/>
      <c r="AP798" s="37"/>
      <c r="AQ798" s="37"/>
      <c r="AR798" s="37"/>
    </row>
    <row r="799" spans="1:44" ht="12.75" customHeight="1"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7"/>
      <c r="AC799" s="37"/>
      <c r="AD799" s="37"/>
      <c r="AE799" s="37"/>
      <c r="AF799" s="37"/>
      <c r="AG799" s="37"/>
      <c r="AH799" s="37"/>
      <c r="AI799" s="37"/>
      <c r="AJ799" s="37"/>
      <c r="AK799" s="37"/>
      <c r="AL799" s="37"/>
      <c r="AM799" s="37"/>
      <c r="AN799" s="37"/>
      <c r="AO799" s="37"/>
      <c r="AP799" s="37"/>
      <c r="AQ799" s="37"/>
      <c r="AR799" s="37"/>
    </row>
    <row r="800" spans="1:44" ht="12.75" customHeight="1"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7"/>
      <c r="AC800" s="37"/>
      <c r="AD800" s="37"/>
      <c r="AE800" s="37"/>
      <c r="AF800" s="37"/>
      <c r="AG800" s="37"/>
      <c r="AH800" s="37"/>
      <c r="AI800" s="37"/>
      <c r="AJ800" s="37"/>
      <c r="AK800" s="37"/>
      <c r="AL800" s="37"/>
      <c r="AM800" s="37"/>
      <c r="AN800" s="37"/>
      <c r="AO800" s="37"/>
      <c r="AP800" s="37"/>
      <c r="AQ800" s="37"/>
      <c r="AR800" s="37"/>
    </row>
    <row r="801" spans="1:44" ht="12.75" customHeight="1"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7"/>
      <c r="AC801" s="37"/>
      <c r="AD801" s="37"/>
      <c r="AE801" s="37"/>
      <c r="AF801" s="37"/>
      <c r="AG801" s="37"/>
      <c r="AH801" s="37"/>
      <c r="AI801" s="37"/>
      <c r="AJ801" s="37"/>
      <c r="AK801" s="37"/>
      <c r="AL801" s="37"/>
      <c r="AM801" s="37"/>
      <c r="AN801" s="37"/>
      <c r="AO801" s="37"/>
      <c r="AP801" s="37"/>
      <c r="AQ801" s="37"/>
      <c r="AR801" s="37"/>
    </row>
    <row r="802" spans="1:44" ht="12.75" customHeight="1"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7"/>
      <c r="AC802" s="37"/>
      <c r="AD802" s="37"/>
      <c r="AE802" s="37"/>
      <c r="AF802" s="37"/>
      <c r="AG802" s="37"/>
      <c r="AH802" s="37"/>
      <c r="AI802" s="37"/>
      <c r="AJ802" s="37"/>
      <c r="AK802" s="37"/>
      <c r="AL802" s="37"/>
      <c r="AM802" s="37"/>
      <c r="AN802" s="37"/>
      <c r="AO802" s="37"/>
      <c r="AP802" s="37"/>
      <c r="AQ802" s="37"/>
      <c r="AR802" s="37"/>
    </row>
    <row r="803" spans="1:44" ht="12.75" customHeight="1"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7"/>
      <c r="AC803" s="37"/>
      <c r="AD803" s="37"/>
      <c r="AE803" s="37"/>
      <c r="AF803" s="37"/>
      <c r="AG803" s="37"/>
      <c r="AH803" s="37"/>
      <c r="AI803" s="37"/>
      <c r="AJ803" s="37"/>
      <c r="AK803" s="37"/>
      <c r="AL803" s="37"/>
      <c r="AM803" s="37"/>
      <c r="AN803" s="37"/>
      <c r="AO803" s="37"/>
      <c r="AP803" s="37"/>
      <c r="AQ803" s="37"/>
      <c r="AR803" s="37"/>
    </row>
    <row r="804" spans="1:44" ht="12.75" customHeight="1"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7"/>
      <c r="AC804" s="37"/>
      <c r="AD804" s="37"/>
      <c r="AE804" s="37"/>
      <c r="AF804" s="37"/>
      <c r="AG804" s="37"/>
      <c r="AH804" s="37"/>
      <c r="AI804" s="37"/>
      <c r="AJ804" s="37"/>
      <c r="AK804" s="37"/>
      <c r="AL804" s="37"/>
      <c r="AM804" s="37"/>
      <c r="AN804" s="37"/>
      <c r="AO804" s="37"/>
      <c r="AP804" s="37"/>
      <c r="AQ804" s="37"/>
      <c r="AR804" s="37"/>
    </row>
    <row r="805" spans="1:44" ht="12.75" customHeight="1"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7"/>
      <c r="AC805" s="37"/>
      <c r="AD805" s="37"/>
      <c r="AE805" s="37"/>
      <c r="AF805" s="37"/>
      <c r="AG805" s="37"/>
      <c r="AH805" s="37"/>
      <c r="AI805" s="37"/>
      <c r="AJ805" s="37"/>
      <c r="AK805" s="37"/>
      <c r="AL805" s="37"/>
      <c r="AM805" s="37"/>
      <c r="AN805" s="37"/>
      <c r="AO805" s="37"/>
      <c r="AP805" s="37"/>
      <c r="AQ805" s="37"/>
      <c r="AR805" s="37"/>
    </row>
    <row r="806" spans="1:44" ht="12.75" customHeight="1"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7"/>
      <c r="AC806" s="37"/>
      <c r="AD806" s="37"/>
      <c r="AE806" s="37"/>
      <c r="AF806" s="37"/>
      <c r="AG806" s="37"/>
      <c r="AH806" s="37"/>
      <c r="AI806" s="37"/>
      <c r="AJ806" s="37"/>
      <c r="AK806" s="37"/>
      <c r="AL806" s="37"/>
      <c r="AM806" s="37"/>
      <c r="AN806" s="37"/>
      <c r="AO806" s="37"/>
      <c r="AP806" s="37"/>
      <c r="AQ806" s="37"/>
      <c r="AR806" s="37"/>
    </row>
    <row r="807" spans="1:44" ht="12.75" customHeight="1"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7"/>
      <c r="AC807" s="37"/>
      <c r="AD807" s="37"/>
      <c r="AE807" s="37"/>
      <c r="AF807" s="37"/>
      <c r="AG807" s="37"/>
      <c r="AH807" s="37"/>
      <c r="AI807" s="37"/>
      <c r="AJ807" s="37"/>
      <c r="AK807" s="37"/>
      <c r="AL807" s="37"/>
      <c r="AM807" s="37"/>
      <c r="AN807" s="37"/>
      <c r="AO807" s="37"/>
      <c r="AP807" s="37"/>
      <c r="AQ807" s="37"/>
      <c r="AR807" s="37"/>
    </row>
    <row r="808" spans="1:44" ht="12.75" customHeight="1"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7"/>
      <c r="AC808" s="37"/>
      <c r="AD808" s="37"/>
      <c r="AE808" s="37"/>
      <c r="AF808" s="37"/>
      <c r="AG808" s="37"/>
      <c r="AH808" s="37"/>
      <c r="AI808" s="37"/>
      <c r="AJ808" s="37"/>
      <c r="AK808" s="37"/>
      <c r="AL808" s="37"/>
      <c r="AM808" s="37"/>
      <c r="AN808" s="37"/>
      <c r="AO808" s="37"/>
      <c r="AP808" s="37"/>
      <c r="AQ808" s="37"/>
      <c r="AR808" s="37"/>
    </row>
    <row r="809" spans="1:44" ht="12.75" customHeight="1"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7"/>
      <c r="AC809" s="37"/>
      <c r="AD809" s="37"/>
      <c r="AE809" s="37"/>
      <c r="AF809" s="37"/>
      <c r="AG809" s="37"/>
      <c r="AH809" s="37"/>
      <c r="AI809" s="37"/>
      <c r="AJ809" s="37"/>
      <c r="AK809" s="37"/>
      <c r="AL809" s="37"/>
      <c r="AM809" s="37"/>
      <c r="AN809" s="37"/>
      <c r="AO809" s="37"/>
      <c r="AP809" s="37"/>
      <c r="AQ809" s="37"/>
      <c r="AR809" s="37"/>
    </row>
    <row r="810" spans="1:44" ht="12.75" customHeight="1"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7"/>
      <c r="AC810" s="37"/>
      <c r="AD810" s="37"/>
      <c r="AE810" s="37"/>
      <c r="AF810" s="37"/>
      <c r="AG810" s="37"/>
      <c r="AH810" s="37"/>
      <c r="AI810" s="37"/>
      <c r="AJ810" s="37"/>
      <c r="AK810" s="37"/>
      <c r="AL810" s="37"/>
      <c r="AM810" s="37"/>
      <c r="AN810" s="37"/>
      <c r="AO810" s="37"/>
      <c r="AP810" s="37"/>
      <c r="AQ810" s="37"/>
      <c r="AR810" s="37"/>
    </row>
    <row r="811" spans="1:44" ht="12.75" customHeight="1"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7"/>
      <c r="AC811" s="37"/>
      <c r="AD811" s="37"/>
      <c r="AE811" s="37"/>
      <c r="AF811" s="37"/>
      <c r="AG811" s="37"/>
      <c r="AH811" s="37"/>
      <c r="AI811" s="37"/>
      <c r="AJ811" s="37"/>
      <c r="AK811" s="37"/>
      <c r="AL811" s="37"/>
      <c r="AM811" s="37"/>
      <c r="AN811" s="37"/>
      <c r="AO811" s="37"/>
      <c r="AP811" s="37"/>
      <c r="AQ811" s="37"/>
      <c r="AR811" s="37"/>
    </row>
    <row r="812" spans="1:44" ht="12.75" customHeight="1"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7"/>
      <c r="AC812" s="37"/>
      <c r="AD812" s="37"/>
      <c r="AE812" s="37"/>
      <c r="AF812" s="37"/>
      <c r="AG812" s="37"/>
      <c r="AH812" s="37"/>
      <c r="AI812" s="37"/>
      <c r="AJ812" s="37"/>
      <c r="AK812" s="37"/>
      <c r="AL812" s="37"/>
      <c r="AM812" s="37"/>
      <c r="AN812" s="37"/>
      <c r="AO812" s="37"/>
      <c r="AP812" s="37"/>
      <c r="AQ812" s="37"/>
      <c r="AR812" s="37"/>
    </row>
    <row r="813" spans="1:44" ht="12.75" customHeight="1"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7"/>
      <c r="AC813" s="37"/>
      <c r="AD813" s="37"/>
      <c r="AE813" s="37"/>
      <c r="AF813" s="37"/>
      <c r="AG813" s="37"/>
      <c r="AH813" s="37"/>
      <c r="AI813" s="37"/>
      <c r="AJ813" s="37"/>
      <c r="AK813" s="37"/>
      <c r="AL813" s="37"/>
      <c r="AM813" s="37"/>
      <c r="AN813" s="37"/>
      <c r="AO813" s="37"/>
      <c r="AP813" s="37"/>
      <c r="AQ813" s="37"/>
      <c r="AR813" s="37"/>
    </row>
    <row r="814" spans="1:44" ht="12.75" customHeight="1"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7"/>
      <c r="AC814" s="37"/>
      <c r="AD814" s="37"/>
      <c r="AE814" s="37"/>
      <c r="AF814" s="37"/>
      <c r="AG814" s="37"/>
      <c r="AH814" s="37"/>
      <c r="AI814" s="37"/>
      <c r="AJ814" s="37"/>
      <c r="AK814" s="37"/>
      <c r="AL814" s="37"/>
      <c r="AM814" s="37"/>
      <c r="AN814" s="37"/>
      <c r="AO814" s="37"/>
      <c r="AP814" s="37"/>
      <c r="AQ814" s="37"/>
      <c r="AR814" s="37"/>
    </row>
    <row r="815" spans="1:44" ht="12.75" customHeight="1"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7"/>
      <c r="AC815" s="37"/>
      <c r="AD815" s="37"/>
      <c r="AE815" s="37"/>
      <c r="AF815" s="37"/>
      <c r="AG815" s="37"/>
      <c r="AH815" s="37"/>
      <c r="AI815" s="37"/>
      <c r="AJ815" s="37"/>
      <c r="AK815" s="37"/>
      <c r="AL815" s="37"/>
      <c r="AM815" s="37"/>
      <c r="AN815" s="37"/>
      <c r="AO815" s="37"/>
      <c r="AP815" s="37"/>
      <c r="AQ815" s="37"/>
      <c r="AR815" s="37"/>
    </row>
    <row r="816" spans="1:44" ht="12.75" customHeight="1"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7"/>
      <c r="AC816" s="37"/>
      <c r="AD816" s="37"/>
      <c r="AE816" s="37"/>
      <c r="AF816" s="37"/>
      <c r="AG816" s="37"/>
      <c r="AH816" s="37"/>
      <c r="AI816" s="37"/>
      <c r="AJ816" s="37"/>
      <c r="AK816" s="37"/>
      <c r="AL816" s="37"/>
      <c r="AM816" s="37"/>
      <c r="AN816" s="37"/>
      <c r="AO816" s="37"/>
      <c r="AP816" s="37"/>
      <c r="AQ816" s="37"/>
      <c r="AR816" s="37"/>
    </row>
    <row r="817" spans="1:44" ht="12.75" customHeight="1"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7"/>
      <c r="AC817" s="37"/>
      <c r="AD817" s="37"/>
      <c r="AE817" s="37"/>
      <c r="AF817" s="37"/>
      <c r="AG817" s="37"/>
      <c r="AH817" s="37"/>
      <c r="AI817" s="37"/>
      <c r="AJ817" s="37"/>
      <c r="AK817" s="37"/>
      <c r="AL817" s="37"/>
      <c r="AM817" s="37"/>
      <c r="AN817" s="37"/>
      <c r="AO817" s="37"/>
      <c r="AP817" s="37"/>
      <c r="AQ817" s="37"/>
      <c r="AR817" s="37"/>
    </row>
    <row r="818" spans="1:44" ht="12.75" customHeight="1"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7"/>
      <c r="AC818" s="37"/>
      <c r="AD818" s="37"/>
      <c r="AE818" s="37"/>
      <c r="AF818" s="37"/>
      <c r="AG818" s="37"/>
      <c r="AH818" s="37"/>
      <c r="AI818" s="37"/>
      <c r="AJ818" s="37"/>
      <c r="AK818" s="37"/>
      <c r="AL818" s="37"/>
      <c r="AM818" s="37"/>
      <c r="AN818" s="37"/>
      <c r="AO818" s="37"/>
      <c r="AP818" s="37"/>
      <c r="AQ818" s="37"/>
      <c r="AR818" s="37"/>
    </row>
    <row r="819" spans="1:44" ht="12.75" customHeight="1"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7"/>
      <c r="AC819" s="37"/>
      <c r="AD819" s="37"/>
      <c r="AE819" s="37"/>
      <c r="AF819" s="37"/>
      <c r="AG819" s="37"/>
      <c r="AH819" s="37"/>
      <c r="AI819" s="37"/>
      <c r="AJ819" s="37"/>
      <c r="AK819" s="37"/>
      <c r="AL819" s="37"/>
      <c r="AM819" s="37"/>
      <c r="AN819" s="37"/>
      <c r="AO819" s="37"/>
      <c r="AP819" s="37"/>
      <c r="AQ819" s="37"/>
      <c r="AR819" s="37"/>
    </row>
    <row r="820" spans="1:44" ht="12.75" customHeight="1"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7"/>
      <c r="AC820" s="37"/>
      <c r="AD820" s="37"/>
      <c r="AE820" s="37"/>
      <c r="AF820" s="37"/>
      <c r="AG820" s="37"/>
      <c r="AH820" s="37"/>
      <c r="AI820" s="37"/>
      <c r="AJ820" s="37"/>
      <c r="AK820" s="37"/>
      <c r="AL820" s="37"/>
      <c r="AM820" s="37"/>
      <c r="AN820" s="37"/>
      <c r="AO820" s="37"/>
      <c r="AP820" s="37"/>
      <c r="AQ820" s="37"/>
      <c r="AR820" s="37"/>
    </row>
    <row r="821" spans="1:44" ht="12.75" customHeight="1"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7"/>
      <c r="AC821" s="37"/>
      <c r="AD821" s="37"/>
      <c r="AE821" s="37"/>
      <c r="AF821" s="37"/>
      <c r="AG821" s="37"/>
      <c r="AH821" s="37"/>
      <c r="AI821" s="37"/>
      <c r="AJ821" s="37"/>
      <c r="AK821" s="37"/>
      <c r="AL821" s="37"/>
      <c r="AM821" s="37"/>
      <c r="AN821" s="37"/>
      <c r="AO821" s="37"/>
      <c r="AP821" s="37"/>
      <c r="AQ821" s="37"/>
      <c r="AR821" s="37"/>
    </row>
    <row r="822" spans="1:44" ht="12.75" customHeight="1"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7"/>
      <c r="AC822" s="37"/>
      <c r="AD822" s="37"/>
      <c r="AE822" s="37"/>
      <c r="AF822" s="37"/>
      <c r="AG822" s="37"/>
      <c r="AH822" s="37"/>
      <c r="AI822" s="37"/>
      <c r="AJ822" s="37"/>
      <c r="AK822" s="37"/>
      <c r="AL822" s="37"/>
      <c r="AM822" s="37"/>
      <c r="AN822" s="37"/>
      <c r="AO822" s="37"/>
      <c r="AP822" s="37"/>
      <c r="AQ822" s="37"/>
      <c r="AR822" s="37"/>
    </row>
    <row r="823" spans="1:44" ht="12.75" customHeight="1"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7"/>
      <c r="AC823" s="37"/>
      <c r="AD823" s="37"/>
      <c r="AE823" s="37"/>
      <c r="AF823" s="37"/>
      <c r="AG823" s="37"/>
      <c r="AH823" s="37"/>
      <c r="AI823" s="37"/>
      <c r="AJ823" s="37"/>
      <c r="AK823" s="37"/>
      <c r="AL823" s="37"/>
      <c r="AM823" s="37"/>
      <c r="AN823" s="37"/>
      <c r="AO823" s="37"/>
      <c r="AP823" s="37"/>
      <c r="AQ823" s="37"/>
      <c r="AR823" s="37"/>
    </row>
    <row r="824" spans="1:44" ht="12.75" customHeight="1"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7"/>
      <c r="AC824" s="37"/>
      <c r="AD824" s="37"/>
      <c r="AE824" s="37"/>
      <c r="AF824" s="37"/>
      <c r="AG824" s="37"/>
      <c r="AH824" s="37"/>
      <c r="AI824" s="37"/>
      <c r="AJ824" s="37"/>
      <c r="AK824" s="37"/>
      <c r="AL824" s="37"/>
      <c r="AM824" s="37"/>
      <c r="AN824" s="37"/>
      <c r="AO824" s="37"/>
      <c r="AP824" s="37"/>
      <c r="AQ824" s="37"/>
      <c r="AR824" s="37"/>
    </row>
    <row r="825" spans="1:44" ht="12.75" customHeight="1"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7"/>
      <c r="AC825" s="37"/>
      <c r="AD825" s="37"/>
      <c r="AE825" s="37"/>
      <c r="AF825" s="37"/>
      <c r="AG825" s="37"/>
      <c r="AH825" s="37"/>
      <c r="AI825" s="37"/>
      <c r="AJ825" s="37"/>
      <c r="AK825" s="37"/>
      <c r="AL825" s="37"/>
      <c r="AM825" s="37"/>
      <c r="AN825" s="37"/>
      <c r="AO825" s="37"/>
      <c r="AP825" s="37"/>
      <c r="AQ825" s="37"/>
      <c r="AR825" s="37"/>
    </row>
    <row r="826" spans="1:44" ht="12.75" customHeight="1"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7"/>
      <c r="AC826" s="37"/>
      <c r="AD826" s="37"/>
      <c r="AE826" s="37"/>
      <c r="AF826" s="37"/>
      <c r="AG826" s="37"/>
      <c r="AH826" s="37"/>
      <c r="AI826" s="37"/>
      <c r="AJ826" s="37"/>
      <c r="AK826" s="37"/>
      <c r="AL826" s="37"/>
      <c r="AM826" s="37"/>
      <c r="AN826" s="37"/>
      <c r="AO826" s="37"/>
      <c r="AP826" s="37"/>
      <c r="AQ826" s="37"/>
      <c r="AR826" s="37"/>
    </row>
    <row r="827" spans="1:44" ht="12.75" customHeight="1"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7"/>
      <c r="AC827" s="37"/>
      <c r="AD827" s="37"/>
      <c r="AE827" s="37"/>
      <c r="AF827" s="37"/>
      <c r="AG827" s="37"/>
      <c r="AH827" s="37"/>
      <c r="AI827" s="37"/>
      <c r="AJ827" s="37"/>
      <c r="AK827" s="37"/>
      <c r="AL827" s="37"/>
      <c r="AM827" s="37"/>
      <c r="AN827" s="37"/>
      <c r="AO827" s="37"/>
      <c r="AP827" s="37"/>
      <c r="AQ827" s="37"/>
      <c r="AR827" s="37"/>
    </row>
    <row r="828" spans="1:44" ht="12.75" customHeight="1"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7"/>
      <c r="AC828" s="37"/>
      <c r="AD828" s="37"/>
      <c r="AE828" s="37"/>
      <c r="AF828" s="37"/>
      <c r="AG828" s="37"/>
      <c r="AH828" s="37"/>
      <c r="AI828" s="37"/>
      <c r="AJ828" s="37"/>
      <c r="AK828" s="37"/>
      <c r="AL828" s="37"/>
      <c r="AM828" s="37"/>
      <c r="AN828" s="37"/>
      <c r="AO828" s="37"/>
      <c r="AP828" s="37"/>
      <c r="AQ828" s="37"/>
      <c r="AR828" s="37"/>
    </row>
    <row r="829" spans="1:44" ht="12.75" customHeight="1"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7"/>
      <c r="AC829" s="37"/>
      <c r="AD829" s="37"/>
      <c r="AE829" s="37"/>
      <c r="AF829" s="37"/>
      <c r="AG829" s="37"/>
      <c r="AH829" s="37"/>
      <c r="AI829" s="37"/>
      <c r="AJ829" s="37"/>
      <c r="AK829" s="37"/>
      <c r="AL829" s="37"/>
      <c r="AM829" s="37"/>
      <c r="AN829" s="37"/>
      <c r="AO829" s="37"/>
      <c r="AP829" s="37"/>
      <c r="AQ829" s="37"/>
      <c r="AR829" s="37"/>
    </row>
    <row r="830" spans="1:44" ht="12.75" customHeight="1"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7"/>
      <c r="AC830" s="37"/>
      <c r="AD830" s="37"/>
      <c r="AE830" s="37"/>
      <c r="AF830" s="37"/>
      <c r="AG830" s="37"/>
      <c r="AH830" s="37"/>
      <c r="AI830" s="37"/>
      <c r="AJ830" s="37"/>
      <c r="AK830" s="37"/>
      <c r="AL830" s="37"/>
      <c r="AM830" s="37"/>
      <c r="AN830" s="37"/>
      <c r="AO830" s="37"/>
      <c r="AP830" s="37"/>
      <c r="AQ830" s="37"/>
      <c r="AR830" s="37"/>
    </row>
    <row r="831" spans="1:44" ht="12.75" customHeight="1"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7"/>
      <c r="AC831" s="37"/>
      <c r="AD831" s="37"/>
      <c r="AE831" s="37"/>
      <c r="AF831" s="37"/>
      <c r="AG831" s="37"/>
      <c r="AH831" s="37"/>
      <c r="AI831" s="37"/>
      <c r="AJ831" s="37"/>
      <c r="AK831" s="37"/>
      <c r="AL831" s="37"/>
      <c r="AM831" s="37"/>
      <c r="AN831" s="37"/>
      <c r="AO831" s="37"/>
      <c r="AP831" s="37"/>
      <c r="AQ831" s="37"/>
      <c r="AR831" s="37"/>
    </row>
    <row r="832" spans="1:44" ht="12.75" customHeight="1"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7"/>
      <c r="AC832" s="37"/>
      <c r="AD832" s="37"/>
      <c r="AE832" s="37"/>
      <c r="AF832" s="37"/>
      <c r="AG832" s="37"/>
      <c r="AH832" s="37"/>
      <c r="AI832" s="37"/>
      <c r="AJ832" s="37"/>
      <c r="AK832" s="37"/>
      <c r="AL832" s="37"/>
      <c r="AM832" s="37"/>
      <c r="AN832" s="37"/>
      <c r="AO832" s="37"/>
      <c r="AP832" s="37"/>
      <c r="AQ832" s="37"/>
      <c r="AR832" s="37"/>
    </row>
    <row r="833" spans="1:44" ht="12.75" customHeight="1"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7"/>
      <c r="AC833" s="37"/>
      <c r="AD833" s="37"/>
      <c r="AE833" s="37"/>
      <c r="AF833" s="37"/>
      <c r="AG833" s="37"/>
      <c r="AH833" s="37"/>
      <c r="AI833" s="37"/>
      <c r="AJ833" s="37"/>
      <c r="AK833" s="37"/>
      <c r="AL833" s="37"/>
      <c r="AM833" s="37"/>
      <c r="AN833" s="37"/>
      <c r="AO833" s="37"/>
      <c r="AP833" s="37"/>
      <c r="AQ833" s="37"/>
      <c r="AR833" s="37"/>
    </row>
    <row r="834" spans="1:44" ht="12.75" customHeight="1"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7"/>
      <c r="AC834" s="37"/>
      <c r="AD834" s="37"/>
      <c r="AE834" s="37"/>
      <c r="AF834" s="37"/>
      <c r="AG834" s="37"/>
      <c r="AH834" s="37"/>
      <c r="AI834" s="37"/>
      <c r="AJ834" s="37"/>
      <c r="AK834" s="37"/>
      <c r="AL834" s="37"/>
      <c r="AM834" s="37"/>
      <c r="AN834" s="37"/>
      <c r="AO834" s="37"/>
      <c r="AP834" s="37"/>
      <c r="AQ834" s="37"/>
      <c r="AR834" s="37"/>
    </row>
    <row r="835" spans="1:44" ht="12.75" customHeight="1"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7"/>
      <c r="AC835" s="37"/>
      <c r="AD835" s="37"/>
      <c r="AE835" s="37"/>
      <c r="AF835" s="37"/>
      <c r="AG835" s="37"/>
      <c r="AH835" s="37"/>
      <c r="AI835" s="37"/>
      <c r="AJ835" s="37"/>
      <c r="AK835" s="37"/>
      <c r="AL835" s="37"/>
      <c r="AM835" s="37"/>
      <c r="AN835" s="37"/>
      <c r="AO835" s="37"/>
      <c r="AP835" s="37"/>
      <c r="AQ835" s="37"/>
      <c r="AR835" s="37"/>
    </row>
    <row r="836" spans="1:44" ht="12.75" customHeight="1"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7"/>
      <c r="AC836" s="37"/>
      <c r="AD836" s="37"/>
      <c r="AE836" s="37"/>
      <c r="AF836" s="37"/>
      <c r="AG836" s="37"/>
      <c r="AH836" s="37"/>
      <c r="AI836" s="37"/>
      <c r="AJ836" s="37"/>
      <c r="AK836" s="37"/>
      <c r="AL836" s="37"/>
      <c r="AM836" s="37"/>
      <c r="AN836" s="37"/>
      <c r="AO836" s="37"/>
      <c r="AP836" s="37"/>
      <c r="AQ836" s="37"/>
      <c r="AR836" s="37"/>
    </row>
    <row r="837" spans="1:44" ht="12.75" customHeight="1"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7"/>
      <c r="AC837" s="37"/>
      <c r="AD837" s="37"/>
      <c r="AE837" s="37"/>
      <c r="AF837" s="37"/>
      <c r="AG837" s="37"/>
      <c r="AH837" s="37"/>
      <c r="AI837" s="37"/>
      <c r="AJ837" s="37"/>
      <c r="AK837" s="37"/>
      <c r="AL837" s="37"/>
      <c r="AM837" s="37"/>
      <c r="AN837" s="37"/>
      <c r="AO837" s="37"/>
      <c r="AP837" s="37"/>
      <c r="AQ837" s="37"/>
      <c r="AR837" s="37"/>
    </row>
    <row r="838" spans="1:44" ht="12.75" customHeight="1"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7"/>
      <c r="AC838" s="37"/>
      <c r="AD838" s="37"/>
      <c r="AE838" s="37"/>
      <c r="AF838" s="37"/>
      <c r="AG838" s="37"/>
      <c r="AH838" s="37"/>
      <c r="AI838" s="37"/>
      <c r="AJ838" s="37"/>
      <c r="AK838" s="37"/>
      <c r="AL838" s="37"/>
      <c r="AM838" s="37"/>
      <c r="AN838" s="37"/>
      <c r="AO838" s="37"/>
      <c r="AP838" s="37"/>
      <c r="AQ838" s="37"/>
      <c r="AR838" s="37"/>
    </row>
    <row r="839" spans="1:44" ht="12.75" customHeight="1"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7"/>
      <c r="AC839" s="37"/>
      <c r="AD839" s="37"/>
      <c r="AE839" s="37"/>
      <c r="AF839" s="37"/>
      <c r="AG839" s="37"/>
      <c r="AH839" s="37"/>
      <c r="AI839" s="37"/>
      <c r="AJ839" s="37"/>
      <c r="AK839" s="37"/>
      <c r="AL839" s="37"/>
      <c r="AM839" s="37"/>
      <c r="AN839" s="37"/>
      <c r="AO839" s="37"/>
      <c r="AP839" s="37"/>
      <c r="AQ839" s="37"/>
      <c r="AR839" s="37"/>
    </row>
    <row r="840" spans="1:44" ht="12.75" customHeight="1"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7"/>
      <c r="AC840" s="37"/>
      <c r="AD840" s="37"/>
      <c r="AE840" s="37"/>
      <c r="AF840" s="37"/>
      <c r="AG840" s="37"/>
      <c r="AH840" s="37"/>
      <c r="AI840" s="37"/>
      <c r="AJ840" s="37"/>
      <c r="AK840" s="37"/>
      <c r="AL840" s="37"/>
      <c r="AM840" s="37"/>
      <c r="AN840" s="37"/>
      <c r="AO840" s="37"/>
      <c r="AP840" s="37"/>
      <c r="AQ840" s="37"/>
      <c r="AR840" s="37"/>
    </row>
    <row r="841" spans="1:44" ht="12.75" customHeight="1"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7"/>
      <c r="AC841" s="37"/>
      <c r="AD841" s="37"/>
      <c r="AE841" s="37"/>
      <c r="AF841" s="37"/>
      <c r="AG841" s="37"/>
      <c r="AH841" s="37"/>
      <c r="AI841" s="37"/>
      <c r="AJ841" s="37"/>
      <c r="AK841" s="37"/>
      <c r="AL841" s="37"/>
      <c r="AM841" s="37"/>
      <c r="AN841" s="37"/>
      <c r="AO841" s="37"/>
      <c r="AP841" s="37"/>
      <c r="AQ841" s="37"/>
      <c r="AR841" s="37"/>
    </row>
    <row r="842" spans="1:44" ht="12.75" customHeight="1"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7"/>
      <c r="AC842" s="37"/>
      <c r="AD842" s="37"/>
      <c r="AE842" s="37"/>
      <c r="AF842" s="37"/>
      <c r="AG842" s="37"/>
      <c r="AH842" s="37"/>
      <c r="AI842" s="37"/>
      <c r="AJ842" s="37"/>
      <c r="AK842" s="37"/>
      <c r="AL842" s="37"/>
      <c r="AM842" s="37"/>
      <c r="AN842" s="37"/>
      <c r="AO842" s="37"/>
      <c r="AP842" s="37"/>
      <c r="AQ842" s="37"/>
      <c r="AR842" s="37"/>
    </row>
    <row r="843" spans="1:44" ht="12.75" customHeight="1"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7"/>
      <c r="AC843" s="37"/>
      <c r="AD843" s="37"/>
      <c r="AE843" s="37"/>
      <c r="AF843" s="37"/>
      <c r="AG843" s="37"/>
      <c r="AH843" s="37"/>
      <c r="AI843" s="37"/>
      <c r="AJ843" s="37"/>
      <c r="AK843" s="37"/>
      <c r="AL843" s="37"/>
      <c r="AM843" s="37"/>
      <c r="AN843" s="37"/>
      <c r="AO843" s="37"/>
      <c r="AP843" s="37"/>
      <c r="AQ843" s="37"/>
      <c r="AR843" s="37"/>
    </row>
    <row r="844" spans="1:44" ht="12.75" customHeight="1"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7"/>
      <c r="AC844" s="37"/>
      <c r="AD844" s="37"/>
      <c r="AE844" s="37"/>
      <c r="AF844" s="37"/>
      <c r="AG844" s="37"/>
      <c r="AH844" s="37"/>
      <c r="AI844" s="37"/>
      <c r="AJ844" s="37"/>
      <c r="AK844" s="37"/>
      <c r="AL844" s="37"/>
      <c r="AM844" s="37"/>
      <c r="AN844" s="37"/>
      <c r="AO844" s="37"/>
      <c r="AP844" s="37"/>
      <c r="AQ844" s="37"/>
      <c r="AR844" s="37"/>
    </row>
    <row r="845" spans="1:44" ht="12.75" customHeight="1"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7"/>
      <c r="AC845" s="37"/>
      <c r="AD845" s="37"/>
      <c r="AE845" s="37"/>
      <c r="AF845" s="37"/>
      <c r="AG845" s="37"/>
      <c r="AH845" s="37"/>
      <c r="AI845" s="37"/>
      <c r="AJ845" s="37"/>
      <c r="AK845" s="37"/>
      <c r="AL845" s="37"/>
      <c r="AM845" s="37"/>
      <c r="AN845" s="37"/>
      <c r="AO845" s="37"/>
      <c r="AP845" s="37"/>
      <c r="AQ845" s="37"/>
      <c r="AR845" s="37"/>
    </row>
    <row r="846" spans="1:44" ht="12.75" customHeight="1"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7"/>
      <c r="AC846" s="37"/>
      <c r="AD846" s="37"/>
      <c r="AE846" s="37"/>
      <c r="AF846" s="37"/>
      <c r="AG846" s="37"/>
      <c r="AH846" s="37"/>
      <c r="AI846" s="37"/>
      <c r="AJ846" s="37"/>
      <c r="AK846" s="37"/>
      <c r="AL846" s="37"/>
      <c r="AM846" s="37"/>
      <c r="AN846" s="37"/>
      <c r="AO846" s="37"/>
      <c r="AP846" s="37"/>
      <c r="AQ846" s="37"/>
      <c r="AR846" s="37"/>
    </row>
    <row r="847" spans="1:44" ht="12.75" customHeight="1"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7"/>
      <c r="AC847" s="37"/>
      <c r="AD847" s="37"/>
      <c r="AE847" s="37"/>
      <c r="AF847" s="37"/>
      <c r="AG847" s="37"/>
      <c r="AH847" s="37"/>
      <c r="AI847" s="37"/>
      <c r="AJ847" s="37"/>
      <c r="AK847" s="37"/>
      <c r="AL847" s="37"/>
      <c r="AM847" s="37"/>
      <c r="AN847" s="37"/>
      <c r="AO847" s="37"/>
      <c r="AP847" s="37"/>
      <c r="AQ847" s="37"/>
      <c r="AR847" s="37"/>
    </row>
    <row r="848" spans="1:44" ht="12.75" customHeight="1"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7"/>
      <c r="AC848" s="37"/>
      <c r="AD848" s="37"/>
      <c r="AE848" s="37"/>
      <c r="AF848" s="37"/>
      <c r="AG848" s="37"/>
      <c r="AH848" s="37"/>
      <c r="AI848" s="37"/>
      <c r="AJ848" s="37"/>
      <c r="AK848" s="37"/>
      <c r="AL848" s="37"/>
      <c r="AM848" s="37"/>
      <c r="AN848" s="37"/>
      <c r="AO848" s="37"/>
      <c r="AP848" s="37"/>
      <c r="AQ848" s="37"/>
      <c r="AR848" s="37"/>
    </row>
    <row r="849" spans="1:44" ht="12.75" customHeight="1"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7"/>
      <c r="AC849" s="37"/>
      <c r="AD849" s="37"/>
      <c r="AE849" s="37"/>
      <c r="AF849" s="37"/>
      <c r="AG849" s="37"/>
      <c r="AH849" s="37"/>
      <c r="AI849" s="37"/>
      <c r="AJ849" s="37"/>
      <c r="AK849" s="37"/>
      <c r="AL849" s="37"/>
      <c r="AM849" s="37"/>
      <c r="AN849" s="37"/>
      <c r="AO849" s="37"/>
      <c r="AP849" s="37"/>
      <c r="AQ849" s="37"/>
      <c r="AR849" s="37"/>
    </row>
    <row r="850" spans="1:44" ht="12.75" customHeight="1"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7"/>
      <c r="AC850" s="37"/>
      <c r="AD850" s="37"/>
      <c r="AE850" s="37"/>
      <c r="AF850" s="37"/>
      <c r="AG850" s="37"/>
      <c r="AH850" s="37"/>
      <c r="AI850" s="37"/>
      <c r="AJ850" s="37"/>
      <c r="AK850" s="37"/>
      <c r="AL850" s="37"/>
      <c r="AM850" s="37"/>
      <c r="AN850" s="37"/>
      <c r="AO850" s="37"/>
      <c r="AP850" s="37"/>
      <c r="AQ850" s="37"/>
      <c r="AR850" s="37"/>
    </row>
    <row r="851" spans="1:44" ht="12.75" customHeight="1"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7"/>
      <c r="AC851" s="37"/>
      <c r="AD851" s="37"/>
      <c r="AE851" s="37"/>
      <c r="AF851" s="37"/>
      <c r="AG851" s="37"/>
      <c r="AH851" s="37"/>
      <c r="AI851" s="37"/>
      <c r="AJ851" s="37"/>
      <c r="AK851" s="37"/>
      <c r="AL851" s="37"/>
      <c r="AM851" s="37"/>
      <c r="AN851" s="37"/>
      <c r="AO851" s="37"/>
      <c r="AP851" s="37"/>
      <c r="AQ851" s="37"/>
      <c r="AR851" s="37"/>
    </row>
    <row r="852" spans="1:44" ht="12.75" customHeight="1"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7"/>
      <c r="AC852" s="37"/>
      <c r="AD852" s="37"/>
      <c r="AE852" s="37"/>
      <c r="AF852" s="37"/>
      <c r="AG852" s="37"/>
      <c r="AH852" s="37"/>
      <c r="AI852" s="37"/>
      <c r="AJ852" s="37"/>
      <c r="AK852" s="37"/>
      <c r="AL852" s="37"/>
      <c r="AM852" s="37"/>
      <c r="AN852" s="37"/>
      <c r="AO852" s="37"/>
      <c r="AP852" s="37"/>
      <c r="AQ852" s="37"/>
      <c r="AR852" s="37"/>
    </row>
    <row r="853" spans="1:44" ht="12.75" customHeight="1"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7"/>
      <c r="AC853" s="37"/>
      <c r="AD853" s="37"/>
      <c r="AE853" s="37"/>
      <c r="AF853" s="37"/>
      <c r="AG853" s="37"/>
      <c r="AH853" s="37"/>
      <c r="AI853" s="37"/>
      <c r="AJ853" s="37"/>
      <c r="AK853" s="37"/>
      <c r="AL853" s="37"/>
      <c r="AM853" s="37"/>
      <c r="AN853" s="37"/>
      <c r="AO853" s="37"/>
      <c r="AP853" s="37"/>
      <c r="AQ853" s="37"/>
      <c r="AR853" s="37"/>
    </row>
    <row r="854" spans="1:44" ht="12.75" customHeight="1"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7"/>
      <c r="AC854" s="37"/>
      <c r="AD854" s="37"/>
      <c r="AE854" s="37"/>
      <c r="AF854" s="37"/>
      <c r="AG854" s="37"/>
      <c r="AH854" s="37"/>
      <c r="AI854" s="37"/>
      <c r="AJ854" s="37"/>
      <c r="AK854" s="37"/>
      <c r="AL854" s="37"/>
      <c r="AM854" s="37"/>
      <c r="AN854" s="37"/>
      <c r="AO854" s="37"/>
      <c r="AP854" s="37"/>
      <c r="AQ854" s="37"/>
      <c r="AR854" s="37"/>
    </row>
    <row r="855" spans="1:44" ht="12.75" customHeight="1"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7"/>
      <c r="AC855" s="37"/>
      <c r="AD855" s="37"/>
      <c r="AE855" s="37"/>
      <c r="AF855" s="37"/>
      <c r="AG855" s="37"/>
      <c r="AH855" s="37"/>
      <c r="AI855" s="37"/>
      <c r="AJ855" s="37"/>
      <c r="AK855" s="37"/>
      <c r="AL855" s="37"/>
      <c r="AM855" s="37"/>
      <c r="AN855" s="37"/>
      <c r="AO855" s="37"/>
      <c r="AP855" s="37"/>
      <c r="AQ855" s="37"/>
      <c r="AR855" s="37"/>
    </row>
    <row r="856" spans="1:44" ht="12.75" customHeight="1"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7"/>
      <c r="AC856" s="37"/>
      <c r="AD856" s="37"/>
      <c r="AE856" s="37"/>
      <c r="AF856" s="37"/>
      <c r="AG856" s="37"/>
      <c r="AH856" s="37"/>
      <c r="AI856" s="37"/>
      <c r="AJ856" s="37"/>
      <c r="AK856" s="37"/>
      <c r="AL856" s="37"/>
      <c r="AM856" s="37"/>
      <c r="AN856" s="37"/>
      <c r="AO856" s="37"/>
      <c r="AP856" s="37"/>
      <c r="AQ856" s="37"/>
      <c r="AR856" s="37"/>
    </row>
    <row r="857" spans="1:44" ht="12.75" customHeight="1"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7"/>
      <c r="AC857" s="37"/>
      <c r="AD857" s="37"/>
      <c r="AE857" s="37"/>
      <c r="AF857" s="37"/>
      <c r="AG857" s="37"/>
      <c r="AH857" s="37"/>
      <c r="AI857" s="37"/>
      <c r="AJ857" s="37"/>
      <c r="AK857" s="37"/>
      <c r="AL857" s="37"/>
      <c r="AM857" s="37"/>
      <c r="AN857" s="37"/>
      <c r="AO857" s="37"/>
      <c r="AP857" s="37"/>
      <c r="AQ857" s="37"/>
      <c r="AR857" s="37"/>
    </row>
    <row r="858" spans="1:44" ht="12.75" customHeight="1"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7"/>
      <c r="AC858" s="37"/>
      <c r="AD858" s="37"/>
      <c r="AE858" s="37"/>
      <c r="AF858" s="37"/>
      <c r="AG858" s="37"/>
      <c r="AH858" s="37"/>
      <c r="AI858" s="37"/>
      <c r="AJ858" s="37"/>
      <c r="AK858" s="37"/>
      <c r="AL858" s="37"/>
      <c r="AM858" s="37"/>
      <c r="AN858" s="37"/>
      <c r="AO858" s="37"/>
      <c r="AP858" s="37"/>
      <c r="AQ858" s="37"/>
      <c r="AR858" s="37"/>
    </row>
    <row r="859" spans="1:44" ht="12.75" customHeight="1"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7"/>
      <c r="AC859" s="37"/>
      <c r="AD859" s="37"/>
      <c r="AE859" s="37"/>
      <c r="AF859" s="37"/>
      <c r="AG859" s="37"/>
      <c r="AH859" s="37"/>
      <c r="AI859" s="37"/>
      <c r="AJ859" s="37"/>
      <c r="AK859" s="37"/>
      <c r="AL859" s="37"/>
      <c r="AM859" s="37"/>
      <c r="AN859" s="37"/>
      <c r="AO859" s="37"/>
      <c r="AP859" s="37"/>
      <c r="AQ859" s="37"/>
      <c r="AR859" s="37"/>
    </row>
    <row r="860" spans="1:44" ht="12.75" customHeight="1"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7"/>
      <c r="AC860" s="37"/>
      <c r="AD860" s="37"/>
      <c r="AE860" s="37"/>
      <c r="AF860" s="37"/>
      <c r="AG860" s="37"/>
      <c r="AH860" s="37"/>
      <c r="AI860" s="37"/>
      <c r="AJ860" s="37"/>
      <c r="AK860" s="37"/>
      <c r="AL860" s="37"/>
      <c r="AM860" s="37"/>
      <c r="AN860" s="37"/>
      <c r="AO860" s="37"/>
      <c r="AP860" s="37"/>
      <c r="AQ860" s="37"/>
      <c r="AR860" s="37"/>
    </row>
    <row r="861" spans="1:44" ht="12.75" customHeight="1"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7"/>
      <c r="AC861" s="37"/>
      <c r="AD861" s="37"/>
      <c r="AE861" s="37"/>
      <c r="AF861" s="37"/>
      <c r="AG861" s="37"/>
      <c r="AH861" s="37"/>
      <c r="AI861" s="37"/>
      <c r="AJ861" s="37"/>
      <c r="AK861" s="37"/>
      <c r="AL861" s="37"/>
      <c r="AM861" s="37"/>
      <c r="AN861" s="37"/>
      <c r="AO861" s="37"/>
      <c r="AP861" s="37"/>
      <c r="AQ861" s="37"/>
      <c r="AR861" s="37"/>
    </row>
    <row r="862" spans="1:44" ht="12.75" customHeight="1"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7"/>
      <c r="AC862" s="37"/>
      <c r="AD862" s="37"/>
      <c r="AE862" s="37"/>
      <c r="AF862" s="37"/>
      <c r="AG862" s="37"/>
      <c r="AH862" s="37"/>
      <c r="AI862" s="37"/>
      <c r="AJ862" s="37"/>
      <c r="AK862" s="37"/>
      <c r="AL862" s="37"/>
      <c r="AM862" s="37"/>
      <c r="AN862" s="37"/>
      <c r="AO862" s="37"/>
      <c r="AP862" s="37"/>
      <c r="AQ862" s="37"/>
      <c r="AR862" s="37"/>
    </row>
    <row r="863" spans="1:44" ht="12.75" customHeight="1"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7"/>
      <c r="AC863" s="37"/>
      <c r="AD863" s="37"/>
      <c r="AE863" s="37"/>
      <c r="AF863" s="37"/>
      <c r="AG863" s="37"/>
      <c r="AH863" s="37"/>
      <c r="AI863" s="37"/>
      <c r="AJ863" s="37"/>
      <c r="AK863" s="37"/>
      <c r="AL863" s="37"/>
      <c r="AM863" s="37"/>
      <c r="AN863" s="37"/>
      <c r="AO863" s="37"/>
      <c r="AP863" s="37"/>
      <c r="AQ863" s="37"/>
      <c r="AR863" s="37"/>
    </row>
    <row r="864" spans="1:44" ht="12.75" customHeight="1"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7"/>
      <c r="AC864" s="37"/>
      <c r="AD864" s="37"/>
      <c r="AE864" s="37"/>
      <c r="AF864" s="37"/>
      <c r="AG864" s="37"/>
      <c r="AH864" s="37"/>
      <c r="AI864" s="37"/>
      <c r="AJ864" s="37"/>
      <c r="AK864" s="37"/>
      <c r="AL864" s="37"/>
      <c r="AM864" s="37"/>
      <c r="AN864" s="37"/>
      <c r="AO864" s="37"/>
      <c r="AP864" s="37"/>
      <c r="AQ864" s="37"/>
      <c r="AR864" s="37"/>
    </row>
    <row r="865" spans="1:44" ht="12.75" customHeight="1"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7"/>
      <c r="AC865" s="37"/>
      <c r="AD865" s="37"/>
      <c r="AE865" s="37"/>
      <c r="AF865" s="37"/>
      <c r="AG865" s="37"/>
      <c r="AH865" s="37"/>
      <c r="AI865" s="37"/>
      <c r="AJ865" s="37"/>
      <c r="AK865" s="37"/>
      <c r="AL865" s="37"/>
      <c r="AM865" s="37"/>
      <c r="AN865" s="37"/>
      <c r="AO865" s="37"/>
      <c r="AP865" s="37"/>
      <c r="AQ865" s="37"/>
      <c r="AR865" s="37"/>
    </row>
    <row r="866" spans="1:44" ht="12.75" customHeight="1"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7"/>
      <c r="AC866" s="37"/>
      <c r="AD866" s="37"/>
      <c r="AE866" s="37"/>
      <c r="AF866" s="37"/>
      <c r="AG866" s="37"/>
      <c r="AH866" s="37"/>
      <c r="AI866" s="37"/>
      <c r="AJ866" s="37"/>
      <c r="AK866" s="37"/>
      <c r="AL866" s="37"/>
      <c r="AM866" s="37"/>
      <c r="AN866" s="37"/>
      <c r="AO866" s="37"/>
      <c r="AP866" s="37"/>
      <c r="AQ866" s="37"/>
      <c r="AR866" s="37"/>
    </row>
    <row r="867" spans="1:44" ht="12.75" customHeight="1"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7"/>
      <c r="AC867" s="37"/>
      <c r="AD867" s="37"/>
      <c r="AE867" s="37"/>
      <c r="AF867" s="37"/>
      <c r="AG867" s="37"/>
      <c r="AH867" s="37"/>
      <c r="AI867" s="37"/>
      <c r="AJ867" s="37"/>
      <c r="AK867" s="37"/>
      <c r="AL867" s="37"/>
      <c r="AM867" s="37"/>
      <c r="AN867" s="37"/>
      <c r="AO867" s="37"/>
      <c r="AP867" s="37"/>
      <c r="AQ867" s="37"/>
      <c r="AR867" s="37"/>
    </row>
    <row r="868" spans="1:44" ht="12.75" customHeight="1"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7"/>
      <c r="AC868" s="37"/>
      <c r="AD868" s="37"/>
      <c r="AE868" s="37"/>
      <c r="AF868" s="37"/>
      <c r="AG868" s="37"/>
      <c r="AH868" s="37"/>
      <c r="AI868" s="37"/>
      <c r="AJ868" s="37"/>
      <c r="AK868" s="37"/>
      <c r="AL868" s="37"/>
      <c r="AM868" s="37"/>
      <c r="AN868" s="37"/>
      <c r="AO868" s="37"/>
      <c r="AP868" s="37"/>
      <c r="AQ868" s="37"/>
      <c r="AR868" s="37"/>
    </row>
    <row r="869" spans="1:44" ht="12.75" customHeight="1"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7"/>
      <c r="AC869" s="37"/>
      <c r="AD869" s="37"/>
      <c r="AE869" s="37"/>
      <c r="AF869" s="37"/>
      <c r="AG869" s="37"/>
      <c r="AH869" s="37"/>
      <c r="AI869" s="37"/>
      <c r="AJ869" s="37"/>
      <c r="AK869" s="37"/>
      <c r="AL869" s="37"/>
      <c r="AM869" s="37"/>
      <c r="AN869" s="37"/>
      <c r="AO869" s="37"/>
      <c r="AP869" s="37"/>
      <c r="AQ869" s="37"/>
      <c r="AR869" s="37"/>
    </row>
    <row r="870" spans="1:44" ht="12.75" customHeight="1"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7"/>
      <c r="AC870" s="37"/>
      <c r="AD870" s="37"/>
      <c r="AE870" s="37"/>
      <c r="AF870" s="37"/>
      <c r="AG870" s="37"/>
      <c r="AH870" s="37"/>
      <c r="AI870" s="37"/>
      <c r="AJ870" s="37"/>
      <c r="AK870" s="37"/>
      <c r="AL870" s="37"/>
      <c r="AM870" s="37"/>
      <c r="AN870" s="37"/>
      <c r="AO870" s="37"/>
      <c r="AP870" s="37"/>
      <c r="AQ870" s="37"/>
      <c r="AR870" s="37"/>
    </row>
    <row r="871" spans="1:44" ht="12.75" customHeight="1"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7"/>
      <c r="AC871" s="37"/>
      <c r="AD871" s="37"/>
      <c r="AE871" s="37"/>
      <c r="AF871" s="37"/>
      <c r="AG871" s="37"/>
      <c r="AH871" s="37"/>
      <c r="AI871" s="37"/>
      <c r="AJ871" s="37"/>
      <c r="AK871" s="37"/>
      <c r="AL871" s="37"/>
      <c r="AM871" s="37"/>
      <c r="AN871" s="37"/>
      <c r="AO871" s="37"/>
      <c r="AP871" s="37"/>
      <c r="AQ871" s="37"/>
      <c r="AR871" s="37"/>
    </row>
    <row r="872" spans="1:44" ht="12.75" customHeight="1"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7"/>
      <c r="AC872" s="37"/>
      <c r="AD872" s="37"/>
      <c r="AE872" s="37"/>
      <c r="AF872" s="37"/>
      <c r="AG872" s="37"/>
      <c r="AH872" s="37"/>
      <c r="AI872" s="37"/>
      <c r="AJ872" s="37"/>
      <c r="AK872" s="37"/>
      <c r="AL872" s="37"/>
      <c r="AM872" s="37"/>
      <c r="AN872" s="37"/>
      <c r="AO872" s="37"/>
      <c r="AP872" s="37"/>
      <c r="AQ872" s="37"/>
      <c r="AR872" s="37"/>
    </row>
    <row r="873" spans="1:44" ht="12.75" customHeight="1"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7"/>
      <c r="AC873" s="37"/>
      <c r="AD873" s="37"/>
      <c r="AE873" s="37"/>
      <c r="AF873" s="37"/>
      <c r="AG873" s="37"/>
      <c r="AH873" s="37"/>
      <c r="AI873" s="37"/>
      <c r="AJ873" s="37"/>
      <c r="AK873" s="37"/>
      <c r="AL873" s="37"/>
      <c r="AM873" s="37"/>
      <c r="AN873" s="37"/>
      <c r="AO873" s="37"/>
      <c r="AP873" s="37"/>
      <c r="AQ873" s="37"/>
      <c r="AR873" s="37"/>
    </row>
    <row r="874" spans="1:44" ht="12.75" customHeight="1"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7"/>
      <c r="AC874" s="37"/>
      <c r="AD874" s="37"/>
      <c r="AE874" s="37"/>
      <c r="AF874" s="37"/>
      <c r="AG874" s="37"/>
      <c r="AH874" s="37"/>
      <c r="AI874" s="37"/>
      <c r="AJ874" s="37"/>
      <c r="AK874" s="37"/>
      <c r="AL874" s="37"/>
      <c r="AM874" s="37"/>
      <c r="AN874" s="37"/>
      <c r="AO874" s="37"/>
      <c r="AP874" s="37"/>
      <c r="AQ874" s="37"/>
      <c r="AR874" s="37"/>
    </row>
    <row r="875" spans="1:44" ht="12.75" customHeight="1"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7"/>
      <c r="AC875" s="37"/>
      <c r="AD875" s="37"/>
      <c r="AE875" s="37"/>
      <c r="AF875" s="37"/>
      <c r="AG875" s="37"/>
      <c r="AH875" s="37"/>
      <c r="AI875" s="37"/>
      <c r="AJ875" s="37"/>
      <c r="AK875" s="37"/>
      <c r="AL875" s="37"/>
      <c r="AM875" s="37"/>
      <c r="AN875" s="37"/>
      <c r="AO875" s="37"/>
      <c r="AP875" s="37"/>
      <c r="AQ875" s="37"/>
      <c r="AR875" s="37"/>
    </row>
    <row r="876" spans="1:44" ht="12.75" customHeight="1"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7"/>
      <c r="AC876" s="37"/>
      <c r="AD876" s="37"/>
      <c r="AE876" s="37"/>
      <c r="AF876" s="37"/>
      <c r="AG876" s="37"/>
      <c r="AH876" s="37"/>
      <c r="AI876" s="37"/>
      <c r="AJ876" s="37"/>
      <c r="AK876" s="37"/>
      <c r="AL876" s="37"/>
      <c r="AM876" s="37"/>
      <c r="AN876" s="37"/>
      <c r="AO876" s="37"/>
      <c r="AP876" s="37"/>
      <c r="AQ876" s="37"/>
      <c r="AR876" s="37"/>
    </row>
    <row r="877" spans="1:44" ht="12.75" customHeight="1"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7"/>
      <c r="AC877" s="37"/>
      <c r="AD877" s="37"/>
      <c r="AE877" s="37"/>
      <c r="AF877" s="37"/>
      <c r="AG877" s="37"/>
      <c r="AH877" s="37"/>
      <c r="AI877" s="37"/>
      <c r="AJ877" s="37"/>
      <c r="AK877" s="37"/>
      <c r="AL877" s="37"/>
      <c r="AM877" s="37"/>
      <c r="AN877" s="37"/>
      <c r="AO877" s="37"/>
      <c r="AP877" s="37"/>
      <c r="AQ877" s="37"/>
      <c r="AR877" s="37"/>
    </row>
    <row r="878" spans="1:44" ht="12.75" customHeight="1"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7"/>
      <c r="AC878" s="37"/>
      <c r="AD878" s="37"/>
      <c r="AE878" s="37"/>
      <c r="AF878" s="37"/>
      <c r="AG878" s="37"/>
      <c r="AH878" s="37"/>
      <c r="AI878" s="37"/>
      <c r="AJ878" s="37"/>
      <c r="AK878" s="37"/>
      <c r="AL878" s="37"/>
      <c r="AM878" s="37"/>
      <c r="AN878" s="37"/>
      <c r="AO878" s="37"/>
      <c r="AP878" s="37"/>
      <c r="AQ878" s="37"/>
      <c r="AR878" s="37"/>
    </row>
    <row r="879" spans="1:44" ht="12.75" customHeight="1"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7"/>
      <c r="AC879" s="37"/>
      <c r="AD879" s="37"/>
      <c r="AE879" s="37"/>
      <c r="AF879" s="37"/>
      <c r="AG879" s="37"/>
      <c r="AH879" s="37"/>
      <c r="AI879" s="37"/>
      <c r="AJ879" s="37"/>
      <c r="AK879" s="37"/>
      <c r="AL879" s="37"/>
      <c r="AM879" s="37"/>
      <c r="AN879" s="37"/>
      <c r="AO879" s="37"/>
      <c r="AP879" s="37"/>
      <c r="AQ879" s="37"/>
      <c r="AR879" s="37"/>
    </row>
    <row r="880" spans="1:44" ht="12.75" customHeight="1"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7"/>
      <c r="AC880" s="37"/>
      <c r="AD880" s="37"/>
      <c r="AE880" s="37"/>
      <c r="AF880" s="37"/>
      <c r="AG880" s="37"/>
      <c r="AH880" s="37"/>
      <c r="AI880" s="37"/>
      <c r="AJ880" s="37"/>
      <c r="AK880" s="37"/>
      <c r="AL880" s="37"/>
      <c r="AM880" s="37"/>
      <c r="AN880" s="37"/>
      <c r="AO880" s="37"/>
      <c r="AP880" s="37"/>
      <c r="AQ880" s="37"/>
      <c r="AR880" s="37"/>
    </row>
    <row r="881" spans="1:44" ht="12.75" customHeight="1"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7"/>
      <c r="AC881" s="37"/>
      <c r="AD881" s="37"/>
      <c r="AE881" s="37"/>
      <c r="AF881" s="37"/>
      <c r="AG881" s="37"/>
      <c r="AH881" s="37"/>
      <c r="AI881" s="37"/>
      <c r="AJ881" s="37"/>
      <c r="AK881" s="37"/>
      <c r="AL881" s="37"/>
      <c r="AM881" s="37"/>
      <c r="AN881" s="37"/>
      <c r="AO881" s="37"/>
      <c r="AP881" s="37"/>
      <c r="AQ881" s="37"/>
      <c r="AR881" s="37"/>
    </row>
    <row r="882" spans="1:44" ht="12.75" customHeight="1"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7"/>
      <c r="AC882" s="37"/>
      <c r="AD882" s="37"/>
      <c r="AE882" s="37"/>
      <c r="AF882" s="37"/>
      <c r="AG882" s="37"/>
      <c r="AH882" s="37"/>
      <c r="AI882" s="37"/>
      <c r="AJ882" s="37"/>
      <c r="AK882" s="37"/>
      <c r="AL882" s="37"/>
      <c r="AM882" s="37"/>
      <c r="AN882" s="37"/>
      <c r="AO882" s="37"/>
      <c r="AP882" s="37"/>
      <c r="AQ882" s="37"/>
      <c r="AR882" s="37"/>
    </row>
    <row r="883" spans="1:44" ht="12.75" customHeight="1"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7"/>
      <c r="AC883" s="37"/>
      <c r="AD883" s="37"/>
      <c r="AE883" s="37"/>
      <c r="AF883" s="37"/>
      <c r="AG883" s="37"/>
      <c r="AH883" s="37"/>
      <c r="AI883" s="37"/>
      <c r="AJ883" s="37"/>
      <c r="AK883" s="37"/>
      <c r="AL883" s="37"/>
      <c r="AM883" s="37"/>
      <c r="AN883" s="37"/>
      <c r="AO883" s="37"/>
      <c r="AP883" s="37"/>
      <c r="AQ883" s="37"/>
      <c r="AR883" s="37"/>
    </row>
    <row r="884" spans="1:44" ht="12.75" customHeight="1"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7"/>
      <c r="AC884" s="37"/>
      <c r="AD884" s="37"/>
      <c r="AE884" s="37"/>
      <c r="AF884" s="37"/>
      <c r="AG884" s="37"/>
      <c r="AH884" s="37"/>
      <c r="AI884" s="37"/>
      <c r="AJ884" s="37"/>
      <c r="AK884" s="37"/>
      <c r="AL884" s="37"/>
      <c r="AM884" s="37"/>
      <c r="AN884" s="37"/>
      <c r="AO884" s="37"/>
      <c r="AP884" s="37"/>
      <c r="AQ884" s="37"/>
      <c r="AR884" s="37"/>
    </row>
    <row r="885" spans="1:44" ht="12.75" customHeight="1"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7"/>
      <c r="AC885" s="37"/>
      <c r="AD885" s="37"/>
      <c r="AE885" s="37"/>
      <c r="AF885" s="37"/>
      <c r="AG885" s="37"/>
      <c r="AH885" s="37"/>
      <c r="AI885" s="37"/>
      <c r="AJ885" s="37"/>
      <c r="AK885" s="37"/>
      <c r="AL885" s="37"/>
      <c r="AM885" s="37"/>
      <c r="AN885" s="37"/>
      <c r="AO885" s="37"/>
      <c r="AP885" s="37"/>
      <c r="AQ885" s="37"/>
      <c r="AR885" s="37"/>
    </row>
    <row r="886" spans="1:44" ht="12.75" customHeight="1"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7"/>
      <c r="AC886" s="37"/>
      <c r="AD886" s="37"/>
      <c r="AE886" s="37"/>
      <c r="AF886" s="37"/>
      <c r="AG886" s="37"/>
      <c r="AH886" s="37"/>
      <c r="AI886" s="37"/>
      <c r="AJ886" s="37"/>
      <c r="AK886" s="37"/>
      <c r="AL886" s="37"/>
      <c r="AM886" s="37"/>
      <c r="AN886" s="37"/>
      <c r="AO886" s="37"/>
      <c r="AP886" s="37"/>
      <c r="AQ886" s="37"/>
      <c r="AR886" s="37"/>
    </row>
    <row r="887" spans="1:44" ht="12.75" customHeight="1"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7"/>
      <c r="AC887" s="37"/>
      <c r="AD887" s="37"/>
      <c r="AE887" s="37"/>
      <c r="AF887" s="37"/>
      <c r="AG887" s="37"/>
      <c r="AH887" s="37"/>
      <c r="AI887" s="37"/>
      <c r="AJ887" s="37"/>
      <c r="AK887" s="37"/>
      <c r="AL887" s="37"/>
      <c r="AM887" s="37"/>
      <c r="AN887" s="37"/>
      <c r="AO887" s="37"/>
      <c r="AP887" s="37"/>
      <c r="AQ887" s="37"/>
      <c r="AR887" s="37"/>
    </row>
    <row r="888" spans="1:44" ht="12.75" customHeight="1"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7"/>
      <c r="AC888" s="37"/>
      <c r="AD888" s="37"/>
      <c r="AE888" s="37"/>
      <c r="AF888" s="37"/>
      <c r="AG888" s="37"/>
      <c r="AH888" s="37"/>
      <c r="AI888" s="37"/>
      <c r="AJ888" s="37"/>
      <c r="AK888" s="37"/>
      <c r="AL888" s="37"/>
      <c r="AM888" s="37"/>
      <c r="AN888" s="37"/>
      <c r="AO888" s="37"/>
      <c r="AP888" s="37"/>
      <c r="AQ888" s="37"/>
      <c r="AR888" s="37"/>
    </row>
    <row r="889" spans="1:44" ht="12.75" customHeight="1"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7"/>
      <c r="AC889" s="37"/>
      <c r="AD889" s="37"/>
      <c r="AE889" s="37"/>
      <c r="AF889" s="37"/>
      <c r="AG889" s="37"/>
      <c r="AH889" s="37"/>
      <c r="AI889" s="37"/>
      <c r="AJ889" s="37"/>
      <c r="AK889" s="37"/>
      <c r="AL889" s="37"/>
      <c r="AM889" s="37"/>
      <c r="AN889" s="37"/>
      <c r="AO889" s="37"/>
      <c r="AP889" s="37"/>
      <c r="AQ889" s="37"/>
      <c r="AR889" s="37"/>
    </row>
    <row r="890" spans="1:44" ht="12.75" customHeight="1"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7"/>
      <c r="AC890" s="37"/>
      <c r="AD890" s="37"/>
      <c r="AE890" s="37"/>
      <c r="AF890" s="37"/>
      <c r="AG890" s="37"/>
      <c r="AH890" s="37"/>
      <c r="AI890" s="37"/>
      <c r="AJ890" s="37"/>
      <c r="AK890" s="37"/>
      <c r="AL890" s="37"/>
      <c r="AM890" s="37"/>
      <c r="AN890" s="37"/>
      <c r="AO890" s="37"/>
      <c r="AP890" s="37"/>
      <c r="AQ890" s="37"/>
      <c r="AR890" s="37"/>
    </row>
    <row r="891" spans="1:44" ht="12.75" customHeight="1"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7"/>
      <c r="AC891" s="37"/>
      <c r="AD891" s="37"/>
      <c r="AE891" s="37"/>
      <c r="AF891" s="37"/>
      <c r="AG891" s="37"/>
      <c r="AH891" s="37"/>
      <c r="AI891" s="37"/>
      <c r="AJ891" s="37"/>
      <c r="AK891" s="37"/>
      <c r="AL891" s="37"/>
      <c r="AM891" s="37"/>
      <c r="AN891" s="37"/>
      <c r="AO891" s="37"/>
      <c r="AP891" s="37"/>
      <c r="AQ891" s="37"/>
      <c r="AR891" s="37"/>
    </row>
    <row r="892" spans="1:44" ht="12.75" customHeight="1"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7"/>
      <c r="AC892" s="37"/>
      <c r="AD892" s="37"/>
      <c r="AE892" s="37"/>
      <c r="AF892" s="37"/>
      <c r="AG892" s="37"/>
      <c r="AH892" s="37"/>
      <c r="AI892" s="37"/>
      <c r="AJ892" s="37"/>
      <c r="AK892" s="37"/>
      <c r="AL892" s="37"/>
      <c r="AM892" s="37"/>
      <c r="AN892" s="37"/>
      <c r="AO892" s="37"/>
      <c r="AP892" s="37"/>
      <c r="AQ892" s="37"/>
      <c r="AR892" s="37"/>
    </row>
    <row r="893" spans="1:44" ht="12.75" customHeight="1"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7"/>
      <c r="AC893" s="37"/>
      <c r="AD893" s="37"/>
      <c r="AE893" s="37"/>
      <c r="AF893" s="37"/>
      <c r="AG893" s="37"/>
      <c r="AH893" s="37"/>
      <c r="AI893" s="37"/>
      <c r="AJ893" s="37"/>
      <c r="AK893" s="37"/>
      <c r="AL893" s="37"/>
      <c r="AM893" s="37"/>
      <c r="AN893" s="37"/>
      <c r="AO893" s="37"/>
      <c r="AP893" s="37"/>
      <c r="AQ893" s="37"/>
      <c r="AR893" s="37"/>
    </row>
    <row r="894" spans="1:44" ht="12.75" customHeight="1"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7"/>
      <c r="AC894" s="37"/>
      <c r="AD894" s="37"/>
      <c r="AE894" s="37"/>
      <c r="AF894" s="37"/>
      <c r="AG894" s="37"/>
      <c r="AH894" s="37"/>
      <c r="AI894" s="37"/>
      <c r="AJ894" s="37"/>
      <c r="AK894" s="37"/>
      <c r="AL894" s="37"/>
      <c r="AM894" s="37"/>
      <c r="AN894" s="37"/>
      <c r="AO894" s="37"/>
      <c r="AP894" s="37"/>
      <c r="AQ894" s="37"/>
      <c r="AR894" s="37"/>
    </row>
    <row r="895" spans="1:44" ht="12.75" customHeight="1"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7"/>
      <c r="AC895" s="37"/>
      <c r="AD895" s="37"/>
      <c r="AE895" s="37"/>
      <c r="AF895" s="37"/>
      <c r="AG895" s="37"/>
      <c r="AH895" s="37"/>
      <c r="AI895" s="37"/>
      <c r="AJ895" s="37"/>
      <c r="AK895" s="37"/>
      <c r="AL895" s="37"/>
      <c r="AM895" s="37"/>
      <c r="AN895" s="37"/>
      <c r="AO895" s="37"/>
      <c r="AP895" s="37"/>
      <c r="AQ895" s="37"/>
      <c r="AR895" s="37"/>
    </row>
    <row r="896" spans="1:44" ht="12.75" customHeight="1"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7"/>
      <c r="AC896" s="37"/>
      <c r="AD896" s="37"/>
      <c r="AE896" s="37"/>
      <c r="AF896" s="37"/>
      <c r="AG896" s="37"/>
      <c r="AH896" s="37"/>
      <c r="AI896" s="37"/>
      <c r="AJ896" s="37"/>
      <c r="AK896" s="37"/>
      <c r="AL896" s="37"/>
      <c r="AM896" s="37"/>
      <c r="AN896" s="37"/>
      <c r="AO896" s="37"/>
      <c r="AP896" s="37"/>
      <c r="AQ896" s="37"/>
      <c r="AR896" s="37"/>
    </row>
    <row r="897" spans="1:44" ht="12.75" customHeight="1"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7"/>
      <c r="AC897" s="37"/>
      <c r="AD897" s="37"/>
      <c r="AE897" s="37"/>
      <c r="AF897" s="37"/>
      <c r="AG897" s="37"/>
      <c r="AH897" s="37"/>
      <c r="AI897" s="37"/>
      <c r="AJ897" s="37"/>
      <c r="AK897" s="37"/>
      <c r="AL897" s="37"/>
      <c r="AM897" s="37"/>
      <c r="AN897" s="37"/>
      <c r="AO897" s="37"/>
      <c r="AP897" s="37"/>
      <c r="AQ897" s="37"/>
      <c r="AR897" s="37"/>
    </row>
    <row r="898" spans="1:44" ht="12.75" customHeight="1"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7"/>
      <c r="AC898" s="37"/>
      <c r="AD898" s="37"/>
      <c r="AE898" s="37"/>
      <c r="AF898" s="37"/>
      <c r="AG898" s="37"/>
      <c r="AH898" s="37"/>
      <c r="AI898" s="37"/>
      <c r="AJ898" s="37"/>
      <c r="AK898" s="37"/>
      <c r="AL898" s="37"/>
      <c r="AM898" s="37"/>
      <c r="AN898" s="37"/>
      <c r="AO898" s="37"/>
      <c r="AP898" s="37"/>
      <c r="AQ898" s="37"/>
      <c r="AR898" s="37"/>
    </row>
    <row r="899" spans="1:44" ht="12.75" customHeight="1"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7"/>
      <c r="AC899" s="37"/>
      <c r="AD899" s="37"/>
      <c r="AE899" s="37"/>
      <c r="AF899" s="37"/>
      <c r="AG899" s="37"/>
      <c r="AH899" s="37"/>
      <c r="AI899" s="37"/>
      <c r="AJ899" s="37"/>
      <c r="AK899" s="37"/>
      <c r="AL899" s="37"/>
      <c r="AM899" s="37"/>
      <c r="AN899" s="37"/>
      <c r="AO899" s="37"/>
      <c r="AP899" s="37"/>
      <c r="AQ899" s="37"/>
      <c r="AR899" s="37"/>
    </row>
    <row r="900" spans="1:44" ht="12.75" customHeight="1"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7"/>
      <c r="AC900" s="37"/>
      <c r="AD900" s="37"/>
      <c r="AE900" s="37"/>
      <c r="AF900" s="37"/>
      <c r="AG900" s="37"/>
      <c r="AH900" s="37"/>
      <c r="AI900" s="37"/>
      <c r="AJ900" s="37"/>
      <c r="AK900" s="37"/>
      <c r="AL900" s="37"/>
      <c r="AM900" s="37"/>
      <c r="AN900" s="37"/>
      <c r="AO900" s="37"/>
      <c r="AP900" s="37"/>
      <c r="AQ900" s="37"/>
      <c r="AR900" s="37"/>
    </row>
    <row r="901" spans="1:44" ht="12.75" customHeight="1"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7"/>
      <c r="AC901" s="37"/>
      <c r="AD901" s="37"/>
      <c r="AE901" s="37"/>
      <c r="AF901" s="37"/>
      <c r="AG901" s="37"/>
      <c r="AH901" s="37"/>
      <c r="AI901" s="37"/>
      <c r="AJ901" s="37"/>
      <c r="AK901" s="37"/>
      <c r="AL901" s="37"/>
      <c r="AM901" s="37"/>
      <c r="AN901" s="37"/>
      <c r="AO901" s="37"/>
      <c r="AP901" s="37"/>
      <c r="AQ901" s="37"/>
      <c r="AR901" s="37"/>
    </row>
    <row r="902" spans="1:44" ht="12.75" customHeight="1"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7"/>
      <c r="AC902" s="37"/>
      <c r="AD902" s="37"/>
      <c r="AE902" s="37"/>
      <c r="AF902" s="37"/>
      <c r="AG902" s="37"/>
      <c r="AH902" s="37"/>
      <c r="AI902" s="37"/>
      <c r="AJ902" s="37"/>
      <c r="AK902" s="37"/>
      <c r="AL902" s="37"/>
      <c r="AM902" s="37"/>
      <c r="AN902" s="37"/>
      <c r="AO902" s="37"/>
      <c r="AP902" s="37"/>
      <c r="AQ902" s="37"/>
      <c r="AR902" s="37"/>
    </row>
    <row r="903" spans="1:44" ht="12.75" customHeight="1"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7"/>
      <c r="AC903" s="37"/>
      <c r="AD903" s="37"/>
      <c r="AE903" s="37"/>
      <c r="AF903" s="37"/>
      <c r="AG903" s="37"/>
      <c r="AH903" s="37"/>
      <c r="AI903" s="37"/>
      <c r="AJ903" s="37"/>
      <c r="AK903" s="37"/>
      <c r="AL903" s="37"/>
      <c r="AM903" s="37"/>
      <c r="AN903" s="37"/>
      <c r="AO903" s="37"/>
      <c r="AP903" s="37"/>
      <c r="AQ903" s="37"/>
      <c r="AR903" s="37"/>
    </row>
    <row r="904" spans="1:44" ht="12.75" customHeight="1"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7"/>
      <c r="AC904" s="37"/>
      <c r="AD904" s="37"/>
      <c r="AE904" s="37"/>
      <c r="AF904" s="37"/>
      <c r="AG904" s="37"/>
      <c r="AH904" s="37"/>
      <c r="AI904" s="37"/>
      <c r="AJ904" s="37"/>
      <c r="AK904" s="37"/>
      <c r="AL904" s="37"/>
      <c r="AM904" s="37"/>
      <c r="AN904" s="37"/>
      <c r="AO904" s="37"/>
      <c r="AP904" s="37"/>
      <c r="AQ904" s="37"/>
      <c r="AR904" s="37"/>
    </row>
    <row r="905" spans="1:44" ht="12.75" customHeight="1"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7"/>
      <c r="AC905" s="37"/>
      <c r="AD905" s="37"/>
      <c r="AE905" s="37"/>
      <c r="AF905" s="37"/>
      <c r="AG905" s="37"/>
      <c r="AH905" s="37"/>
      <c r="AI905" s="37"/>
      <c r="AJ905" s="37"/>
      <c r="AK905" s="37"/>
      <c r="AL905" s="37"/>
      <c r="AM905" s="37"/>
      <c r="AN905" s="37"/>
      <c r="AO905" s="37"/>
      <c r="AP905" s="37"/>
      <c r="AQ905" s="37"/>
      <c r="AR905" s="37"/>
    </row>
    <row r="906" spans="1:44" ht="12.75" customHeight="1"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7"/>
      <c r="AC906" s="37"/>
      <c r="AD906" s="37"/>
      <c r="AE906" s="37"/>
      <c r="AF906" s="37"/>
      <c r="AG906" s="37"/>
      <c r="AH906" s="37"/>
      <c r="AI906" s="37"/>
      <c r="AJ906" s="37"/>
      <c r="AK906" s="37"/>
      <c r="AL906" s="37"/>
      <c r="AM906" s="37"/>
      <c r="AN906" s="37"/>
      <c r="AO906" s="37"/>
      <c r="AP906" s="37"/>
      <c r="AQ906" s="37"/>
      <c r="AR906" s="37"/>
    </row>
    <row r="907" spans="1:44" ht="12.75" customHeight="1"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7"/>
      <c r="AC907" s="37"/>
      <c r="AD907" s="37"/>
      <c r="AE907" s="37"/>
      <c r="AF907" s="37"/>
      <c r="AG907" s="37"/>
      <c r="AH907" s="37"/>
      <c r="AI907" s="37"/>
      <c r="AJ907" s="37"/>
      <c r="AK907" s="37"/>
      <c r="AL907" s="37"/>
      <c r="AM907" s="37"/>
      <c r="AN907" s="37"/>
      <c r="AO907" s="37"/>
      <c r="AP907" s="37"/>
      <c r="AQ907" s="37"/>
      <c r="AR907" s="37"/>
    </row>
    <row r="908" spans="1:44" ht="12.75" customHeight="1"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7"/>
      <c r="AC908" s="37"/>
      <c r="AD908" s="37"/>
      <c r="AE908" s="37"/>
      <c r="AF908" s="37"/>
      <c r="AG908" s="37"/>
      <c r="AH908" s="37"/>
      <c r="AI908" s="37"/>
      <c r="AJ908" s="37"/>
      <c r="AK908" s="37"/>
      <c r="AL908" s="37"/>
      <c r="AM908" s="37"/>
      <c r="AN908" s="37"/>
      <c r="AO908" s="37"/>
      <c r="AP908" s="37"/>
      <c r="AQ908" s="37"/>
      <c r="AR908" s="37"/>
    </row>
    <row r="909" spans="1:44" ht="12.75" customHeight="1"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7"/>
      <c r="AC909" s="37"/>
      <c r="AD909" s="37"/>
      <c r="AE909" s="37"/>
      <c r="AF909" s="37"/>
      <c r="AG909" s="37"/>
      <c r="AH909" s="37"/>
      <c r="AI909" s="37"/>
      <c r="AJ909" s="37"/>
      <c r="AK909" s="37"/>
      <c r="AL909" s="37"/>
      <c r="AM909" s="37"/>
      <c r="AN909" s="37"/>
      <c r="AO909" s="37"/>
      <c r="AP909" s="37"/>
      <c r="AQ909" s="37"/>
      <c r="AR909" s="37"/>
    </row>
    <row r="910" spans="1:44" ht="12.75" customHeight="1"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7"/>
      <c r="AC910" s="37"/>
      <c r="AD910" s="37"/>
      <c r="AE910" s="37"/>
      <c r="AF910" s="37"/>
      <c r="AG910" s="37"/>
      <c r="AH910" s="37"/>
      <c r="AI910" s="37"/>
      <c r="AJ910" s="37"/>
      <c r="AK910" s="37"/>
      <c r="AL910" s="37"/>
      <c r="AM910" s="37"/>
      <c r="AN910" s="37"/>
      <c r="AO910" s="37"/>
      <c r="AP910" s="37"/>
      <c r="AQ910" s="37"/>
      <c r="AR910" s="37"/>
    </row>
    <row r="911" spans="1:44" ht="12.75" customHeight="1"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7"/>
      <c r="AC911" s="37"/>
      <c r="AD911" s="37"/>
      <c r="AE911" s="37"/>
      <c r="AF911" s="37"/>
      <c r="AG911" s="37"/>
      <c r="AH911" s="37"/>
      <c r="AI911" s="37"/>
      <c r="AJ911" s="37"/>
      <c r="AK911" s="37"/>
      <c r="AL911" s="37"/>
      <c r="AM911" s="37"/>
      <c r="AN911" s="37"/>
      <c r="AO911" s="37"/>
      <c r="AP911" s="37"/>
      <c r="AQ911" s="37"/>
      <c r="AR911" s="37"/>
    </row>
    <row r="912" spans="1:44" ht="12.75" customHeight="1"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7"/>
      <c r="AC912" s="37"/>
      <c r="AD912" s="37"/>
      <c r="AE912" s="37"/>
      <c r="AF912" s="37"/>
      <c r="AG912" s="37"/>
      <c r="AH912" s="37"/>
      <c r="AI912" s="37"/>
      <c r="AJ912" s="37"/>
      <c r="AK912" s="37"/>
      <c r="AL912" s="37"/>
      <c r="AM912" s="37"/>
      <c r="AN912" s="37"/>
      <c r="AO912" s="37"/>
      <c r="AP912" s="37"/>
      <c r="AQ912" s="37"/>
      <c r="AR912" s="37"/>
    </row>
    <row r="913" spans="1:44" ht="12.75" customHeight="1"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7"/>
      <c r="AC913" s="37"/>
      <c r="AD913" s="37"/>
      <c r="AE913" s="37"/>
      <c r="AF913" s="37"/>
      <c r="AG913" s="37"/>
      <c r="AH913" s="37"/>
      <c r="AI913" s="37"/>
      <c r="AJ913" s="37"/>
      <c r="AK913" s="37"/>
      <c r="AL913" s="37"/>
      <c r="AM913" s="37"/>
      <c r="AN913" s="37"/>
      <c r="AO913" s="37"/>
      <c r="AP913" s="37"/>
      <c r="AQ913" s="37"/>
      <c r="AR913" s="37"/>
    </row>
    <row r="914" spans="1:44" ht="12.75" customHeight="1"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7"/>
      <c r="AC914" s="37"/>
      <c r="AD914" s="37"/>
      <c r="AE914" s="37"/>
      <c r="AF914" s="37"/>
      <c r="AG914" s="37"/>
      <c r="AH914" s="37"/>
      <c r="AI914" s="37"/>
      <c r="AJ914" s="37"/>
      <c r="AK914" s="37"/>
      <c r="AL914" s="37"/>
      <c r="AM914" s="37"/>
      <c r="AN914" s="37"/>
      <c r="AO914" s="37"/>
      <c r="AP914" s="37"/>
      <c r="AQ914" s="37"/>
      <c r="AR914" s="37"/>
    </row>
    <row r="915" spans="1:44" ht="12.75" customHeight="1"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7"/>
      <c r="AC915" s="37"/>
      <c r="AD915" s="37"/>
      <c r="AE915" s="37"/>
      <c r="AF915" s="37"/>
      <c r="AG915" s="37"/>
      <c r="AH915" s="37"/>
      <c r="AI915" s="37"/>
      <c r="AJ915" s="37"/>
      <c r="AK915" s="37"/>
      <c r="AL915" s="37"/>
      <c r="AM915" s="37"/>
      <c r="AN915" s="37"/>
      <c r="AO915" s="37"/>
      <c r="AP915" s="37"/>
      <c r="AQ915" s="37"/>
      <c r="AR915" s="37"/>
    </row>
    <row r="916" spans="1:44" ht="12.75" customHeight="1"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7"/>
      <c r="AC916" s="37"/>
      <c r="AD916" s="37"/>
      <c r="AE916" s="37"/>
      <c r="AF916" s="37"/>
      <c r="AG916" s="37"/>
      <c r="AH916" s="37"/>
      <c r="AI916" s="37"/>
      <c r="AJ916" s="37"/>
      <c r="AK916" s="37"/>
      <c r="AL916" s="37"/>
      <c r="AM916" s="37"/>
      <c r="AN916" s="37"/>
      <c r="AO916" s="37"/>
      <c r="AP916" s="37"/>
      <c r="AQ916" s="37"/>
      <c r="AR916" s="37"/>
    </row>
    <row r="917" spans="1:44" ht="12.75" customHeight="1"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7"/>
      <c r="AC917" s="37"/>
      <c r="AD917" s="37"/>
      <c r="AE917" s="37"/>
      <c r="AF917" s="37"/>
      <c r="AG917" s="37"/>
      <c r="AH917" s="37"/>
      <c r="AI917" s="37"/>
      <c r="AJ917" s="37"/>
      <c r="AK917" s="37"/>
      <c r="AL917" s="37"/>
      <c r="AM917" s="37"/>
      <c r="AN917" s="37"/>
      <c r="AO917" s="37"/>
      <c r="AP917" s="37"/>
      <c r="AQ917" s="37"/>
      <c r="AR917" s="37"/>
    </row>
    <row r="918" spans="1:44" ht="12.75" customHeight="1"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7"/>
      <c r="AC918" s="37"/>
      <c r="AD918" s="37"/>
      <c r="AE918" s="37"/>
      <c r="AF918" s="37"/>
      <c r="AG918" s="37"/>
      <c r="AH918" s="37"/>
      <c r="AI918" s="37"/>
      <c r="AJ918" s="37"/>
      <c r="AK918" s="37"/>
      <c r="AL918" s="37"/>
      <c r="AM918" s="37"/>
      <c r="AN918" s="37"/>
      <c r="AO918" s="37"/>
      <c r="AP918" s="37"/>
      <c r="AQ918" s="37"/>
      <c r="AR918" s="37"/>
    </row>
    <row r="919" spans="1:44" ht="12.75" customHeight="1"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7"/>
      <c r="AC919" s="37"/>
      <c r="AD919" s="37"/>
      <c r="AE919" s="37"/>
      <c r="AF919" s="37"/>
      <c r="AG919" s="37"/>
      <c r="AH919" s="37"/>
      <c r="AI919" s="37"/>
      <c r="AJ919" s="37"/>
      <c r="AK919" s="37"/>
      <c r="AL919" s="37"/>
      <c r="AM919" s="37"/>
      <c r="AN919" s="37"/>
      <c r="AO919" s="37"/>
      <c r="AP919" s="37"/>
      <c r="AQ919" s="37"/>
      <c r="AR919" s="37"/>
    </row>
    <row r="920" spans="1:44" ht="12.75" customHeight="1"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7"/>
      <c r="AC920" s="37"/>
      <c r="AD920" s="37"/>
      <c r="AE920" s="37"/>
      <c r="AF920" s="37"/>
      <c r="AG920" s="37"/>
      <c r="AH920" s="37"/>
      <c r="AI920" s="37"/>
      <c r="AJ920" s="37"/>
      <c r="AK920" s="37"/>
      <c r="AL920" s="37"/>
      <c r="AM920" s="37"/>
      <c r="AN920" s="37"/>
      <c r="AO920" s="37"/>
      <c r="AP920" s="37"/>
      <c r="AQ920" s="37"/>
      <c r="AR920" s="37"/>
    </row>
    <row r="921" spans="1:44" ht="12.75" customHeight="1"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7"/>
      <c r="AC921" s="37"/>
      <c r="AD921" s="37"/>
      <c r="AE921" s="37"/>
      <c r="AF921" s="37"/>
      <c r="AG921" s="37"/>
      <c r="AH921" s="37"/>
      <c r="AI921" s="37"/>
      <c r="AJ921" s="37"/>
      <c r="AK921" s="37"/>
      <c r="AL921" s="37"/>
      <c r="AM921" s="37"/>
      <c r="AN921" s="37"/>
      <c r="AO921" s="37"/>
      <c r="AP921" s="37"/>
      <c r="AQ921" s="37"/>
      <c r="AR921" s="37"/>
    </row>
    <row r="922" spans="1:44" ht="12.75" customHeight="1"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7"/>
      <c r="AC922" s="37"/>
      <c r="AD922" s="37"/>
      <c r="AE922" s="37"/>
      <c r="AF922" s="37"/>
      <c r="AG922" s="37"/>
      <c r="AH922" s="37"/>
      <c r="AI922" s="37"/>
      <c r="AJ922" s="37"/>
      <c r="AK922" s="37"/>
      <c r="AL922" s="37"/>
      <c r="AM922" s="37"/>
      <c r="AN922" s="37"/>
      <c r="AO922" s="37"/>
      <c r="AP922" s="37"/>
      <c r="AQ922" s="37"/>
      <c r="AR922" s="37"/>
    </row>
    <row r="923" spans="1:44" ht="12.75" customHeight="1"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7"/>
      <c r="AC923" s="37"/>
      <c r="AD923" s="37"/>
      <c r="AE923" s="37"/>
      <c r="AF923" s="37"/>
      <c r="AG923" s="37"/>
      <c r="AH923" s="37"/>
      <c r="AI923" s="37"/>
      <c r="AJ923" s="37"/>
      <c r="AK923" s="37"/>
      <c r="AL923" s="37"/>
      <c r="AM923" s="37"/>
      <c r="AN923" s="37"/>
      <c r="AO923" s="37"/>
      <c r="AP923" s="37"/>
      <c r="AQ923" s="37"/>
      <c r="AR923" s="37"/>
    </row>
    <row r="924" spans="1:44" ht="12.75" customHeight="1"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7"/>
      <c r="AC924" s="37"/>
      <c r="AD924" s="37"/>
      <c r="AE924" s="37"/>
      <c r="AF924" s="37"/>
      <c r="AG924" s="37"/>
      <c r="AH924" s="37"/>
      <c r="AI924" s="37"/>
      <c r="AJ924" s="37"/>
      <c r="AK924" s="37"/>
      <c r="AL924" s="37"/>
      <c r="AM924" s="37"/>
      <c r="AN924" s="37"/>
      <c r="AO924" s="37"/>
      <c r="AP924" s="37"/>
      <c r="AQ924" s="37"/>
      <c r="AR924" s="37"/>
    </row>
    <row r="925" spans="1:44" ht="12.75" customHeight="1"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7"/>
      <c r="AC925" s="37"/>
      <c r="AD925" s="37"/>
      <c r="AE925" s="37"/>
      <c r="AF925" s="37"/>
      <c r="AG925" s="37"/>
      <c r="AH925" s="37"/>
      <c r="AI925" s="37"/>
      <c r="AJ925" s="37"/>
      <c r="AK925" s="37"/>
      <c r="AL925" s="37"/>
      <c r="AM925" s="37"/>
      <c r="AN925" s="37"/>
      <c r="AO925" s="37"/>
      <c r="AP925" s="37"/>
      <c r="AQ925" s="37"/>
      <c r="AR925" s="37"/>
    </row>
    <row r="926" spans="1:44" ht="12.75" customHeight="1"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7"/>
      <c r="AC926" s="37"/>
      <c r="AD926" s="37"/>
      <c r="AE926" s="37"/>
      <c r="AF926" s="37"/>
      <c r="AG926" s="37"/>
      <c r="AH926" s="37"/>
      <c r="AI926" s="37"/>
      <c r="AJ926" s="37"/>
      <c r="AK926" s="37"/>
      <c r="AL926" s="37"/>
      <c r="AM926" s="37"/>
      <c r="AN926" s="37"/>
      <c r="AO926" s="37"/>
      <c r="AP926" s="37"/>
      <c r="AQ926" s="37"/>
      <c r="AR926" s="37"/>
    </row>
    <row r="927" spans="1:44" ht="12.75" customHeight="1"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7"/>
      <c r="AC927" s="37"/>
      <c r="AD927" s="37"/>
      <c r="AE927" s="37"/>
      <c r="AF927" s="37"/>
      <c r="AG927" s="37"/>
      <c r="AH927" s="37"/>
      <c r="AI927" s="37"/>
      <c r="AJ927" s="37"/>
      <c r="AK927" s="37"/>
      <c r="AL927" s="37"/>
      <c r="AM927" s="37"/>
      <c r="AN927" s="37"/>
      <c r="AO927" s="37"/>
      <c r="AP927" s="37"/>
      <c r="AQ927" s="37"/>
      <c r="AR927" s="37"/>
    </row>
    <row r="928" spans="1:44" ht="12.75" customHeight="1"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7"/>
      <c r="AC928" s="37"/>
      <c r="AD928" s="37"/>
      <c r="AE928" s="37"/>
      <c r="AF928" s="37"/>
      <c r="AG928" s="37"/>
      <c r="AH928" s="37"/>
      <c r="AI928" s="37"/>
      <c r="AJ928" s="37"/>
      <c r="AK928" s="37"/>
      <c r="AL928" s="37"/>
      <c r="AM928" s="37"/>
      <c r="AN928" s="37"/>
      <c r="AO928" s="37"/>
      <c r="AP928" s="37"/>
      <c r="AQ928" s="37"/>
      <c r="AR928" s="37"/>
    </row>
    <row r="929" spans="1:44" ht="12.75" customHeight="1"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7"/>
      <c r="AC929" s="37"/>
      <c r="AD929" s="37"/>
      <c r="AE929" s="37"/>
      <c r="AF929" s="37"/>
      <c r="AG929" s="37"/>
      <c r="AH929" s="37"/>
      <c r="AI929" s="37"/>
      <c r="AJ929" s="37"/>
      <c r="AK929" s="37"/>
      <c r="AL929" s="37"/>
      <c r="AM929" s="37"/>
      <c r="AN929" s="37"/>
      <c r="AO929" s="37"/>
      <c r="AP929" s="37"/>
      <c r="AQ929" s="37"/>
      <c r="AR929" s="37"/>
    </row>
    <row r="930" spans="1:44" ht="12.75" customHeight="1"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7"/>
      <c r="AC930" s="37"/>
      <c r="AD930" s="37"/>
      <c r="AE930" s="37"/>
      <c r="AF930" s="37"/>
      <c r="AG930" s="37"/>
      <c r="AH930" s="37"/>
      <c r="AI930" s="37"/>
      <c r="AJ930" s="37"/>
      <c r="AK930" s="37"/>
      <c r="AL930" s="37"/>
      <c r="AM930" s="37"/>
      <c r="AN930" s="37"/>
      <c r="AO930" s="37"/>
      <c r="AP930" s="37"/>
      <c r="AQ930" s="37"/>
      <c r="AR930" s="37"/>
    </row>
    <row r="931" spans="1:44" ht="12.75" customHeight="1"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7"/>
      <c r="AC931" s="37"/>
      <c r="AD931" s="37"/>
      <c r="AE931" s="37"/>
      <c r="AF931" s="37"/>
      <c r="AG931" s="37"/>
      <c r="AH931" s="37"/>
      <c r="AI931" s="37"/>
      <c r="AJ931" s="37"/>
      <c r="AK931" s="37"/>
      <c r="AL931" s="37"/>
      <c r="AM931" s="37"/>
      <c r="AN931" s="37"/>
      <c r="AO931" s="37"/>
      <c r="AP931" s="37"/>
      <c r="AQ931" s="37"/>
      <c r="AR931" s="37"/>
    </row>
    <row r="932" spans="1:44" ht="12.75" customHeight="1"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7"/>
      <c r="AC932" s="37"/>
      <c r="AD932" s="37"/>
      <c r="AE932" s="37"/>
      <c r="AF932" s="37"/>
      <c r="AG932" s="37"/>
      <c r="AH932" s="37"/>
      <c r="AI932" s="37"/>
      <c r="AJ932" s="37"/>
      <c r="AK932" s="37"/>
      <c r="AL932" s="37"/>
      <c r="AM932" s="37"/>
      <c r="AN932" s="37"/>
      <c r="AO932" s="37"/>
      <c r="AP932" s="37"/>
      <c r="AQ932" s="37"/>
      <c r="AR932" s="37"/>
    </row>
    <row r="933" spans="1:44" ht="12.75" customHeight="1"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7"/>
      <c r="AC933" s="37"/>
      <c r="AD933" s="37"/>
      <c r="AE933" s="37"/>
      <c r="AF933" s="37"/>
      <c r="AG933" s="37"/>
      <c r="AH933" s="37"/>
      <c r="AI933" s="37"/>
      <c r="AJ933" s="37"/>
      <c r="AK933" s="37"/>
      <c r="AL933" s="37"/>
      <c r="AM933" s="37"/>
      <c r="AN933" s="37"/>
      <c r="AO933" s="37"/>
      <c r="AP933" s="37"/>
      <c r="AQ933" s="37"/>
      <c r="AR933" s="37"/>
    </row>
    <row r="934" spans="1:44" ht="12.75" customHeight="1"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7"/>
      <c r="AC934" s="37"/>
      <c r="AD934" s="37"/>
      <c r="AE934" s="37"/>
      <c r="AF934" s="37"/>
      <c r="AG934" s="37"/>
      <c r="AH934" s="37"/>
      <c r="AI934" s="37"/>
      <c r="AJ934" s="37"/>
      <c r="AK934" s="37"/>
      <c r="AL934" s="37"/>
      <c r="AM934" s="37"/>
      <c r="AN934" s="37"/>
      <c r="AO934" s="37"/>
      <c r="AP934" s="37"/>
      <c r="AQ934" s="37"/>
      <c r="AR934" s="37"/>
    </row>
    <row r="935" spans="1:44" ht="12.75" customHeight="1"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7"/>
      <c r="AC935" s="37"/>
      <c r="AD935" s="37"/>
      <c r="AE935" s="37"/>
      <c r="AF935" s="37"/>
      <c r="AG935" s="37"/>
      <c r="AH935" s="37"/>
      <c r="AI935" s="37"/>
      <c r="AJ935" s="37"/>
      <c r="AK935" s="37"/>
      <c r="AL935" s="37"/>
      <c r="AM935" s="37"/>
      <c r="AN935" s="37"/>
      <c r="AO935" s="37"/>
      <c r="AP935" s="37"/>
      <c r="AQ935" s="37"/>
      <c r="AR935" s="37"/>
    </row>
    <row r="936" spans="1:44" ht="12.75" customHeight="1"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7"/>
      <c r="AC936" s="37"/>
      <c r="AD936" s="37"/>
      <c r="AE936" s="37"/>
      <c r="AF936" s="37"/>
      <c r="AG936" s="37"/>
      <c r="AH936" s="37"/>
      <c r="AI936" s="37"/>
      <c r="AJ936" s="37"/>
      <c r="AK936" s="37"/>
      <c r="AL936" s="37"/>
      <c r="AM936" s="37"/>
      <c r="AN936" s="37"/>
      <c r="AO936" s="37"/>
      <c r="AP936" s="37"/>
      <c r="AQ936" s="37"/>
      <c r="AR936" s="37"/>
    </row>
    <row r="937" spans="1:44" ht="12.75" customHeight="1"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7"/>
      <c r="AC937" s="37"/>
      <c r="AD937" s="37"/>
      <c r="AE937" s="37"/>
      <c r="AF937" s="37"/>
      <c r="AG937" s="37"/>
      <c r="AH937" s="37"/>
      <c r="AI937" s="37"/>
      <c r="AJ937" s="37"/>
      <c r="AK937" s="37"/>
      <c r="AL937" s="37"/>
      <c r="AM937" s="37"/>
      <c r="AN937" s="37"/>
      <c r="AO937" s="37"/>
      <c r="AP937" s="37"/>
      <c r="AQ937" s="37"/>
      <c r="AR937" s="37"/>
    </row>
    <row r="938" spans="1:44" ht="12.75" customHeight="1"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7"/>
      <c r="AC938" s="37"/>
      <c r="AD938" s="37"/>
      <c r="AE938" s="37"/>
      <c r="AF938" s="37"/>
      <c r="AG938" s="37"/>
      <c r="AH938" s="37"/>
      <c r="AI938" s="37"/>
      <c r="AJ938" s="37"/>
      <c r="AK938" s="37"/>
      <c r="AL938" s="37"/>
      <c r="AM938" s="37"/>
      <c r="AN938" s="37"/>
      <c r="AO938" s="37"/>
      <c r="AP938" s="37"/>
      <c r="AQ938" s="37"/>
      <c r="AR938" s="37"/>
    </row>
    <row r="939" spans="1:44" ht="12.75" customHeight="1"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7"/>
      <c r="AC939" s="37"/>
      <c r="AD939" s="37"/>
      <c r="AE939" s="37"/>
      <c r="AF939" s="37"/>
      <c r="AG939" s="37"/>
      <c r="AH939" s="37"/>
      <c r="AI939" s="37"/>
      <c r="AJ939" s="37"/>
      <c r="AK939" s="37"/>
      <c r="AL939" s="37"/>
      <c r="AM939" s="37"/>
      <c r="AN939" s="37"/>
      <c r="AO939" s="37"/>
      <c r="AP939" s="37"/>
      <c r="AQ939" s="37"/>
      <c r="AR939" s="37"/>
    </row>
    <row r="940" spans="1:44" ht="12.75" customHeight="1"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7"/>
      <c r="AC940" s="37"/>
      <c r="AD940" s="37"/>
      <c r="AE940" s="37"/>
      <c r="AF940" s="37"/>
      <c r="AG940" s="37"/>
      <c r="AH940" s="37"/>
      <c r="AI940" s="37"/>
      <c r="AJ940" s="37"/>
      <c r="AK940" s="37"/>
      <c r="AL940" s="37"/>
      <c r="AM940" s="37"/>
      <c r="AN940" s="37"/>
      <c r="AO940" s="37"/>
      <c r="AP940" s="37"/>
      <c r="AQ940" s="37"/>
      <c r="AR940" s="37"/>
    </row>
    <row r="941" spans="1:44" ht="12.75" customHeight="1"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7"/>
      <c r="AC941" s="37"/>
      <c r="AD941" s="37"/>
      <c r="AE941" s="37"/>
      <c r="AF941" s="37"/>
      <c r="AG941" s="37"/>
      <c r="AH941" s="37"/>
      <c r="AI941" s="37"/>
      <c r="AJ941" s="37"/>
      <c r="AK941" s="37"/>
      <c r="AL941" s="37"/>
      <c r="AM941" s="37"/>
      <c r="AN941" s="37"/>
      <c r="AO941" s="37"/>
      <c r="AP941" s="37"/>
      <c r="AQ941" s="37"/>
      <c r="AR941" s="37"/>
    </row>
    <row r="942" spans="1:44" ht="12.75" customHeight="1"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7"/>
      <c r="AC942" s="37"/>
      <c r="AD942" s="37"/>
      <c r="AE942" s="37"/>
      <c r="AF942" s="37"/>
      <c r="AG942" s="37"/>
      <c r="AH942" s="37"/>
      <c r="AI942" s="37"/>
      <c r="AJ942" s="37"/>
      <c r="AK942" s="37"/>
      <c r="AL942" s="37"/>
      <c r="AM942" s="37"/>
      <c r="AN942" s="37"/>
      <c r="AO942" s="37"/>
      <c r="AP942" s="37"/>
      <c r="AQ942" s="37"/>
      <c r="AR942" s="37"/>
    </row>
    <row r="943" spans="1:44" ht="12.75" customHeight="1"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7"/>
      <c r="AC943" s="37"/>
      <c r="AD943" s="37"/>
      <c r="AE943" s="37"/>
      <c r="AF943" s="37"/>
      <c r="AG943" s="37"/>
      <c r="AH943" s="37"/>
      <c r="AI943" s="37"/>
      <c r="AJ943" s="37"/>
      <c r="AK943" s="37"/>
      <c r="AL943" s="37"/>
      <c r="AM943" s="37"/>
      <c r="AN943" s="37"/>
      <c r="AO943" s="37"/>
      <c r="AP943" s="37"/>
      <c r="AQ943" s="37"/>
      <c r="AR943" s="37"/>
    </row>
    <row r="944" spans="1:44" ht="12.75" customHeight="1"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7"/>
      <c r="AC944" s="37"/>
      <c r="AD944" s="37"/>
      <c r="AE944" s="37"/>
      <c r="AF944" s="37"/>
      <c r="AG944" s="37"/>
      <c r="AH944" s="37"/>
      <c r="AI944" s="37"/>
      <c r="AJ944" s="37"/>
      <c r="AK944" s="37"/>
      <c r="AL944" s="37"/>
      <c r="AM944" s="37"/>
      <c r="AN944" s="37"/>
      <c r="AO944" s="37"/>
      <c r="AP944" s="37"/>
      <c r="AQ944" s="37"/>
      <c r="AR944" s="37"/>
    </row>
    <row r="945" spans="1:44" ht="12.75" customHeight="1"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7"/>
      <c r="AC945" s="37"/>
      <c r="AD945" s="37"/>
      <c r="AE945" s="37"/>
      <c r="AF945" s="37"/>
      <c r="AG945" s="37"/>
      <c r="AH945" s="37"/>
      <c r="AI945" s="37"/>
      <c r="AJ945" s="37"/>
      <c r="AK945" s="37"/>
      <c r="AL945" s="37"/>
      <c r="AM945" s="37"/>
      <c r="AN945" s="37"/>
      <c r="AO945" s="37"/>
      <c r="AP945" s="37"/>
      <c r="AQ945" s="37"/>
      <c r="AR945" s="37"/>
    </row>
    <row r="946" spans="1:44" ht="12.75" customHeight="1"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7"/>
      <c r="AC946" s="37"/>
      <c r="AD946" s="37"/>
      <c r="AE946" s="37"/>
      <c r="AF946" s="37"/>
      <c r="AG946" s="37"/>
      <c r="AH946" s="37"/>
      <c r="AI946" s="37"/>
      <c r="AJ946" s="37"/>
      <c r="AK946" s="37"/>
      <c r="AL946" s="37"/>
      <c r="AM946" s="37"/>
      <c r="AN946" s="37"/>
      <c r="AO946" s="37"/>
      <c r="AP946" s="37"/>
      <c r="AQ946" s="37"/>
      <c r="AR946" s="37"/>
    </row>
    <row r="947" spans="1:44" ht="12.75" customHeight="1"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7"/>
      <c r="AC947" s="37"/>
      <c r="AD947" s="37"/>
      <c r="AE947" s="37"/>
      <c r="AF947" s="37"/>
      <c r="AG947" s="37"/>
      <c r="AH947" s="37"/>
      <c r="AI947" s="37"/>
      <c r="AJ947" s="37"/>
      <c r="AK947" s="37"/>
      <c r="AL947" s="37"/>
      <c r="AM947" s="37"/>
      <c r="AN947" s="37"/>
      <c r="AO947" s="37"/>
      <c r="AP947" s="37"/>
      <c r="AQ947" s="37"/>
      <c r="AR947" s="37"/>
    </row>
    <row r="948" spans="1:44" ht="12.75" customHeight="1"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7"/>
      <c r="AC948" s="37"/>
      <c r="AD948" s="37"/>
      <c r="AE948" s="37"/>
      <c r="AF948" s="37"/>
      <c r="AG948" s="37"/>
      <c r="AH948" s="37"/>
      <c r="AI948" s="37"/>
      <c r="AJ948" s="37"/>
      <c r="AK948" s="37"/>
      <c r="AL948" s="37"/>
      <c r="AM948" s="37"/>
      <c r="AN948" s="37"/>
      <c r="AO948" s="37"/>
      <c r="AP948" s="37"/>
      <c r="AQ948" s="37"/>
      <c r="AR948" s="37"/>
    </row>
    <row r="949" spans="1:44" ht="12.75" customHeight="1"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7"/>
      <c r="AC949" s="37"/>
      <c r="AD949" s="37"/>
      <c r="AE949" s="37"/>
      <c r="AF949" s="37"/>
      <c r="AG949" s="37"/>
      <c r="AH949" s="37"/>
      <c r="AI949" s="37"/>
      <c r="AJ949" s="37"/>
      <c r="AK949" s="37"/>
      <c r="AL949" s="37"/>
      <c r="AM949" s="37"/>
      <c r="AN949" s="37"/>
      <c r="AO949" s="37"/>
      <c r="AP949" s="37"/>
      <c r="AQ949" s="37"/>
      <c r="AR949" s="37"/>
    </row>
    <row r="950" spans="1:44" ht="12.75" customHeight="1"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7"/>
      <c r="AC950" s="37"/>
      <c r="AD950" s="37"/>
      <c r="AE950" s="37"/>
      <c r="AF950" s="37"/>
      <c r="AG950" s="37"/>
      <c r="AH950" s="37"/>
      <c r="AI950" s="37"/>
      <c r="AJ950" s="37"/>
      <c r="AK950" s="37"/>
      <c r="AL950" s="37"/>
      <c r="AM950" s="37"/>
      <c r="AN950" s="37"/>
      <c r="AO950" s="37"/>
      <c r="AP950" s="37"/>
      <c r="AQ950" s="37"/>
      <c r="AR950" s="37"/>
    </row>
    <row r="951" spans="1:44" ht="12.75" customHeight="1"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7"/>
      <c r="AC951" s="37"/>
      <c r="AD951" s="37"/>
      <c r="AE951" s="37"/>
      <c r="AF951" s="37"/>
      <c r="AG951" s="37"/>
      <c r="AH951" s="37"/>
      <c r="AI951" s="37"/>
      <c r="AJ951" s="37"/>
      <c r="AK951" s="37"/>
      <c r="AL951" s="37"/>
      <c r="AM951" s="37"/>
      <c r="AN951" s="37"/>
      <c r="AO951" s="37"/>
      <c r="AP951" s="37"/>
      <c r="AQ951" s="37"/>
      <c r="AR951" s="37"/>
    </row>
    <row r="952" spans="1:44" ht="12.75" customHeight="1"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7"/>
      <c r="AC952" s="37"/>
      <c r="AD952" s="37"/>
      <c r="AE952" s="37"/>
      <c r="AF952" s="37"/>
      <c r="AG952" s="37"/>
      <c r="AH952" s="37"/>
      <c r="AI952" s="37"/>
      <c r="AJ952" s="37"/>
      <c r="AK952" s="37"/>
      <c r="AL952" s="37"/>
      <c r="AM952" s="37"/>
      <c r="AN952" s="37"/>
      <c r="AO952" s="37"/>
      <c r="AP952" s="37"/>
      <c r="AQ952" s="37"/>
      <c r="AR952" s="37"/>
    </row>
    <row r="953" spans="1:44" ht="12.75" customHeight="1"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7"/>
      <c r="AC953" s="37"/>
      <c r="AD953" s="37"/>
      <c r="AE953" s="37"/>
      <c r="AF953" s="37"/>
      <c r="AG953" s="37"/>
      <c r="AH953" s="37"/>
      <c r="AI953" s="37"/>
      <c r="AJ953" s="37"/>
      <c r="AK953" s="37"/>
      <c r="AL953" s="37"/>
      <c r="AM953" s="37"/>
      <c r="AN953" s="37"/>
      <c r="AO953" s="37"/>
      <c r="AP953" s="37"/>
      <c r="AQ953" s="37"/>
      <c r="AR953" s="37"/>
    </row>
    <row r="954" spans="1:44" ht="12.75" customHeight="1"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7"/>
      <c r="AC954" s="37"/>
      <c r="AD954" s="37"/>
      <c r="AE954" s="37"/>
      <c r="AF954" s="37"/>
      <c r="AG954" s="37"/>
      <c r="AH954" s="37"/>
      <c r="AI954" s="37"/>
      <c r="AJ954" s="37"/>
      <c r="AK954" s="37"/>
      <c r="AL954" s="37"/>
      <c r="AM954" s="37"/>
      <c r="AN954" s="37"/>
      <c r="AO954" s="37"/>
      <c r="AP954" s="37"/>
      <c r="AQ954" s="37"/>
      <c r="AR954" s="37"/>
    </row>
    <row r="955" spans="1:44" ht="12.75" customHeight="1"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7"/>
      <c r="AC955" s="37"/>
      <c r="AD955" s="37"/>
      <c r="AE955" s="37"/>
      <c r="AF955" s="37"/>
      <c r="AG955" s="37"/>
      <c r="AH955" s="37"/>
      <c r="AI955" s="37"/>
      <c r="AJ955" s="37"/>
      <c r="AK955" s="37"/>
      <c r="AL955" s="37"/>
      <c r="AM955" s="37"/>
      <c r="AN955" s="37"/>
      <c r="AO955" s="37"/>
      <c r="AP955" s="37"/>
      <c r="AQ955" s="37"/>
      <c r="AR955" s="37"/>
    </row>
    <row r="956" spans="1:44" ht="12.75" customHeight="1"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7"/>
      <c r="AC956" s="37"/>
      <c r="AD956" s="37"/>
      <c r="AE956" s="37"/>
      <c r="AF956" s="37"/>
      <c r="AG956" s="37"/>
      <c r="AH956" s="37"/>
      <c r="AI956" s="37"/>
      <c r="AJ956" s="37"/>
      <c r="AK956" s="37"/>
      <c r="AL956" s="37"/>
      <c r="AM956" s="37"/>
      <c r="AN956" s="37"/>
      <c r="AO956" s="37"/>
      <c r="AP956" s="37"/>
      <c r="AQ956" s="37"/>
      <c r="AR956" s="37"/>
    </row>
    <row r="957" spans="1:44" ht="12.75" customHeight="1"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7"/>
      <c r="AC957" s="37"/>
      <c r="AD957" s="37"/>
      <c r="AE957" s="37"/>
      <c r="AF957" s="37"/>
      <c r="AG957" s="37"/>
      <c r="AH957" s="37"/>
      <c r="AI957" s="37"/>
      <c r="AJ957" s="37"/>
      <c r="AK957" s="37"/>
      <c r="AL957" s="37"/>
      <c r="AM957" s="37"/>
      <c r="AN957" s="37"/>
      <c r="AO957" s="37"/>
      <c r="AP957" s="37"/>
      <c r="AQ957" s="37"/>
      <c r="AR957" s="37"/>
    </row>
    <row r="958" spans="1:44" ht="12.75" customHeight="1"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7"/>
      <c r="AC958" s="37"/>
      <c r="AD958" s="37"/>
      <c r="AE958" s="37"/>
      <c r="AF958" s="37"/>
      <c r="AG958" s="37"/>
      <c r="AH958" s="37"/>
      <c r="AI958" s="37"/>
      <c r="AJ958" s="37"/>
      <c r="AK958" s="37"/>
      <c r="AL958" s="37"/>
      <c r="AM958" s="37"/>
      <c r="AN958" s="37"/>
      <c r="AO958" s="37"/>
      <c r="AP958" s="37"/>
      <c r="AQ958" s="37"/>
      <c r="AR958" s="37"/>
    </row>
    <row r="959" spans="1:44" ht="12.75" customHeight="1"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7"/>
      <c r="AC959" s="37"/>
      <c r="AD959" s="37"/>
      <c r="AE959" s="37"/>
      <c r="AF959" s="37"/>
      <c r="AG959" s="37"/>
      <c r="AH959" s="37"/>
      <c r="AI959" s="37"/>
      <c r="AJ959" s="37"/>
      <c r="AK959" s="37"/>
      <c r="AL959" s="37"/>
      <c r="AM959" s="37"/>
      <c r="AN959" s="37"/>
      <c r="AO959" s="37"/>
      <c r="AP959" s="37"/>
      <c r="AQ959" s="37"/>
      <c r="AR959" s="37"/>
    </row>
    <row r="960" spans="1:44" ht="12.75" customHeight="1"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7"/>
      <c r="AC960" s="37"/>
      <c r="AD960" s="37"/>
      <c r="AE960" s="37"/>
      <c r="AF960" s="37"/>
      <c r="AG960" s="37"/>
      <c r="AH960" s="37"/>
      <c r="AI960" s="37"/>
      <c r="AJ960" s="37"/>
      <c r="AK960" s="37"/>
      <c r="AL960" s="37"/>
      <c r="AM960" s="37"/>
      <c r="AN960" s="37"/>
      <c r="AO960" s="37"/>
      <c r="AP960" s="37"/>
      <c r="AQ960" s="37"/>
      <c r="AR960" s="37"/>
    </row>
    <row r="961" spans="1:44" ht="12.75" customHeight="1"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7"/>
      <c r="AC961" s="37"/>
      <c r="AD961" s="37"/>
      <c r="AE961" s="37"/>
      <c r="AF961" s="37"/>
      <c r="AG961" s="37"/>
      <c r="AH961" s="37"/>
      <c r="AI961" s="37"/>
      <c r="AJ961" s="37"/>
      <c r="AK961" s="37"/>
      <c r="AL961" s="37"/>
      <c r="AM961" s="37"/>
      <c r="AN961" s="37"/>
      <c r="AO961" s="37"/>
      <c r="AP961" s="37"/>
      <c r="AQ961" s="37"/>
      <c r="AR961" s="37"/>
    </row>
    <row r="962" spans="1:44" ht="12.75" customHeight="1"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7"/>
      <c r="AC962" s="37"/>
      <c r="AD962" s="37"/>
      <c r="AE962" s="37"/>
      <c r="AF962" s="37"/>
      <c r="AG962" s="37"/>
      <c r="AH962" s="37"/>
      <c r="AI962" s="37"/>
      <c r="AJ962" s="37"/>
      <c r="AK962" s="37"/>
      <c r="AL962" s="37"/>
      <c r="AM962" s="37"/>
      <c r="AN962" s="37"/>
      <c r="AO962" s="37"/>
      <c r="AP962" s="37"/>
      <c r="AQ962" s="37"/>
      <c r="AR962" s="37"/>
    </row>
    <row r="963" spans="1:44" ht="12.75" customHeight="1"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7"/>
      <c r="AC963" s="37"/>
      <c r="AD963" s="37"/>
      <c r="AE963" s="37"/>
      <c r="AF963" s="37"/>
      <c r="AG963" s="37"/>
      <c r="AH963" s="37"/>
      <c r="AI963" s="37"/>
      <c r="AJ963" s="37"/>
      <c r="AK963" s="37"/>
      <c r="AL963" s="37"/>
      <c r="AM963" s="37"/>
      <c r="AN963" s="37"/>
      <c r="AO963" s="37"/>
      <c r="AP963" s="37"/>
      <c r="AQ963" s="37"/>
      <c r="AR963" s="37"/>
    </row>
    <row r="964" spans="1:44" ht="12.75" customHeight="1"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7"/>
      <c r="AC964" s="37"/>
      <c r="AD964" s="37"/>
      <c r="AE964" s="37"/>
      <c r="AF964" s="37"/>
      <c r="AG964" s="37"/>
      <c r="AH964" s="37"/>
      <c r="AI964" s="37"/>
      <c r="AJ964" s="37"/>
      <c r="AK964" s="37"/>
      <c r="AL964" s="37"/>
      <c r="AM964" s="37"/>
      <c r="AN964" s="37"/>
      <c r="AO964" s="37"/>
      <c r="AP964" s="37"/>
      <c r="AQ964" s="37"/>
      <c r="AR964" s="37"/>
    </row>
    <row r="965" spans="1:44" ht="12.75" customHeight="1"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7"/>
      <c r="AC965" s="37"/>
      <c r="AD965" s="37"/>
      <c r="AE965" s="37"/>
      <c r="AF965" s="37"/>
      <c r="AG965" s="37"/>
      <c r="AH965" s="37"/>
      <c r="AI965" s="37"/>
      <c r="AJ965" s="37"/>
      <c r="AK965" s="37"/>
      <c r="AL965" s="37"/>
      <c r="AM965" s="37"/>
      <c r="AN965" s="37"/>
      <c r="AO965" s="37"/>
      <c r="AP965" s="37"/>
      <c r="AQ965" s="37"/>
      <c r="AR965" s="37"/>
    </row>
    <row r="966" spans="1:44" ht="12.75" customHeight="1"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7"/>
      <c r="AC966" s="37"/>
      <c r="AD966" s="37"/>
      <c r="AE966" s="37"/>
      <c r="AF966" s="37"/>
      <c r="AG966" s="37"/>
      <c r="AH966" s="37"/>
      <c r="AI966" s="37"/>
      <c r="AJ966" s="37"/>
      <c r="AK966" s="37"/>
      <c r="AL966" s="37"/>
      <c r="AM966" s="37"/>
      <c r="AN966" s="37"/>
      <c r="AO966" s="37"/>
      <c r="AP966" s="37"/>
      <c r="AQ966" s="37"/>
      <c r="AR966" s="37"/>
    </row>
    <row r="967" spans="1:44" ht="12.75" customHeight="1"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7"/>
      <c r="AC967" s="37"/>
      <c r="AD967" s="37"/>
      <c r="AE967" s="37"/>
      <c r="AF967" s="37"/>
      <c r="AG967" s="37"/>
      <c r="AH967" s="37"/>
      <c r="AI967" s="37"/>
      <c r="AJ967" s="37"/>
      <c r="AK967" s="37"/>
      <c r="AL967" s="37"/>
      <c r="AM967" s="37"/>
      <c r="AN967" s="37"/>
      <c r="AO967" s="37"/>
      <c r="AP967" s="37"/>
      <c r="AQ967" s="37"/>
      <c r="AR967" s="37"/>
    </row>
    <row r="968" spans="1:44" ht="12.75" customHeight="1"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7"/>
      <c r="AC968" s="37"/>
      <c r="AD968" s="37"/>
      <c r="AE968" s="37"/>
      <c r="AF968" s="37"/>
      <c r="AG968" s="37"/>
      <c r="AH968" s="37"/>
      <c r="AI968" s="37"/>
      <c r="AJ968" s="37"/>
      <c r="AK968" s="37"/>
      <c r="AL968" s="37"/>
      <c r="AM968" s="37"/>
      <c r="AN968" s="37"/>
      <c r="AO968" s="37"/>
      <c r="AP968" s="37"/>
      <c r="AQ968" s="37"/>
      <c r="AR968" s="37"/>
    </row>
    <row r="969" spans="1:44" ht="12.75" customHeight="1"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7"/>
      <c r="AC969" s="37"/>
      <c r="AD969" s="37"/>
      <c r="AE969" s="37"/>
      <c r="AF969" s="37"/>
      <c r="AG969" s="37"/>
      <c r="AH969" s="37"/>
      <c r="AI969" s="37"/>
      <c r="AJ969" s="37"/>
      <c r="AK969" s="37"/>
      <c r="AL969" s="37"/>
      <c r="AM969" s="37"/>
      <c r="AN969" s="37"/>
      <c r="AO969" s="37"/>
      <c r="AP969" s="37"/>
      <c r="AQ969" s="37"/>
      <c r="AR969" s="37"/>
    </row>
    <row r="970" spans="1:44" ht="12.75" customHeight="1"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7"/>
      <c r="AC970" s="37"/>
      <c r="AD970" s="37"/>
      <c r="AE970" s="37"/>
      <c r="AF970" s="37"/>
      <c r="AG970" s="37"/>
      <c r="AH970" s="37"/>
      <c r="AI970" s="37"/>
      <c r="AJ970" s="37"/>
      <c r="AK970" s="37"/>
      <c r="AL970" s="37"/>
      <c r="AM970" s="37"/>
      <c r="AN970" s="37"/>
      <c r="AO970" s="37"/>
      <c r="AP970" s="37"/>
      <c r="AQ970" s="37"/>
      <c r="AR970" s="37"/>
    </row>
    <row r="971" spans="1:44" ht="12.75" customHeight="1"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7"/>
      <c r="AC971" s="37"/>
      <c r="AD971" s="37"/>
      <c r="AE971" s="37"/>
      <c r="AF971" s="37"/>
      <c r="AG971" s="37"/>
      <c r="AH971" s="37"/>
      <c r="AI971" s="37"/>
      <c r="AJ971" s="37"/>
      <c r="AK971" s="37"/>
      <c r="AL971" s="37"/>
      <c r="AM971" s="37"/>
      <c r="AN971" s="37"/>
      <c r="AO971" s="37"/>
      <c r="AP971" s="37"/>
      <c r="AQ971" s="37"/>
      <c r="AR971" s="37"/>
    </row>
    <row r="972" spans="1:44" ht="12.75" customHeight="1"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7"/>
      <c r="AC972" s="37"/>
      <c r="AD972" s="37"/>
      <c r="AE972" s="37"/>
      <c r="AF972" s="37"/>
      <c r="AG972" s="37"/>
      <c r="AH972" s="37"/>
      <c r="AI972" s="37"/>
      <c r="AJ972" s="37"/>
      <c r="AK972" s="37"/>
      <c r="AL972" s="37"/>
      <c r="AM972" s="37"/>
      <c r="AN972" s="37"/>
      <c r="AO972" s="37"/>
      <c r="AP972" s="37"/>
      <c r="AQ972" s="37"/>
      <c r="AR972" s="37"/>
    </row>
    <row r="973" spans="1:44" ht="12.75" customHeight="1"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7"/>
      <c r="AC973" s="37"/>
      <c r="AD973" s="37"/>
      <c r="AE973" s="37"/>
      <c r="AF973" s="37"/>
      <c r="AG973" s="37"/>
      <c r="AH973" s="37"/>
      <c r="AI973" s="37"/>
      <c r="AJ973" s="37"/>
      <c r="AK973" s="37"/>
      <c r="AL973" s="37"/>
      <c r="AM973" s="37"/>
      <c r="AN973" s="37"/>
      <c r="AO973" s="37"/>
      <c r="AP973" s="37"/>
      <c r="AQ973" s="37"/>
      <c r="AR973" s="37"/>
    </row>
    <row r="974" spans="1:44" ht="12.75" customHeight="1"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7"/>
      <c r="AC974" s="37"/>
      <c r="AD974" s="37"/>
      <c r="AE974" s="37"/>
      <c r="AF974" s="37"/>
      <c r="AG974" s="37"/>
      <c r="AH974" s="37"/>
      <c r="AI974" s="37"/>
      <c r="AJ974" s="37"/>
      <c r="AK974" s="37"/>
      <c r="AL974" s="37"/>
      <c r="AM974" s="37"/>
      <c r="AN974" s="37"/>
      <c r="AO974" s="37"/>
      <c r="AP974" s="37"/>
      <c r="AQ974" s="37"/>
      <c r="AR974" s="37"/>
    </row>
    <row r="975" spans="1:44" ht="12.75" customHeight="1"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7"/>
      <c r="AC975" s="37"/>
      <c r="AD975" s="37"/>
      <c r="AE975" s="37"/>
      <c r="AF975" s="37"/>
      <c r="AG975" s="37"/>
      <c r="AH975" s="37"/>
      <c r="AI975" s="37"/>
      <c r="AJ975" s="37"/>
      <c r="AK975" s="37"/>
      <c r="AL975" s="37"/>
      <c r="AM975" s="37"/>
      <c r="AN975" s="37"/>
      <c r="AO975" s="37"/>
      <c r="AP975" s="37"/>
      <c r="AQ975" s="37"/>
      <c r="AR975" s="37"/>
    </row>
    <row r="976" spans="1:44" ht="12.75" customHeight="1"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7"/>
      <c r="AC976" s="37"/>
      <c r="AD976" s="37"/>
      <c r="AE976" s="37"/>
      <c r="AF976" s="37"/>
      <c r="AG976" s="37"/>
      <c r="AH976" s="37"/>
      <c r="AI976" s="37"/>
      <c r="AJ976" s="37"/>
      <c r="AK976" s="37"/>
      <c r="AL976" s="37"/>
      <c r="AM976" s="37"/>
      <c r="AN976" s="37"/>
      <c r="AO976" s="37"/>
      <c r="AP976" s="37"/>
      <c r="AQ976" s="37"/>
      <c r="AR976" s="37"/>
    </row>
    <row r="977" spans="1:44" ht="12.75" customHeight="1"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7"/>
      <c r="AC977" s="37"/>
      <c r="AD977" s="37"/>
      <c r="AE977" s="37"/>
      <c r="AF977" s="37"/>
      <c r="AG977" s="37"/>
      <c r="AH977" s="37"/>
      <c r="AI977" s="37"/>
      <c r="AJ977" s="37"/>
      <c r="AK977" s="37"/>
      <c r="AL977" s="37"/>
      <c r="AM977" s="37"/>
      <c r="AN977" s="37"/>
      <c r="AO977" s="37"/>
      <c r="AP977" s="37"/>
      <c r="AQ977" s="37"/>
      <c r="AR977" s="37"/>
    </row>
    <row r="978" spans="1:44" ht="12.75" customHeight="1"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7"/>
      <c r="AC978" s="37"/>
      <c r="AD978" s="37"/>
      <c r="AE978" s="37"/>
      <c r="AF978" s="37"/>
      <c r="AG978" s="37"/>
      <c r="AH978" s="37"/>
      <c r="AI978" s="37"/>
      <c r="AJ978" s="37"/>
      <c r="AK978" s="37"/>
      <c r="AL978" s="37"/>
      <c r="AM978" s="37"/>
      <c r="AN978" s="37"/>
      <c r="AO978" s="37"/>
      <c r="AP978" s="37"/>
      <c r="AQ978" s="37"/>
      <c r="AR978" s="37"/>
    </row>
    <row r="979" spans="1:44" ht="12.75" customHeight="1"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7"/>
      <c r="AC979" s="37"/>
      <c r="AD979" s="37"/>
      <c r="AE979" s="37"/>
      <c r="AF979" s="37"/>
      <c r="AG979" s="37"/>
      <c r="AH979" s="37"/>
      <c r="AI979" s="37"/>
      <c r="AJ979" s="37"/>
      <c r="AK979" s="37"/>
      <c r="AL979" s="37"/>
      <c r="AM979" s="37"/>
      <c r="AN979" s="37"/>
      <c r="AO979" s="37"/>
      <c r="AP979" s="37"/>
      <c r="AQ979" s="37"/>
      <c r="AR979" s="37"/>
    </row>
    <row r="980" spans="1:44" ht="12.75" customHeight="1"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7"/>
      <c r="AC980" s="37"/>
      <c r="AD980" s="37"/>
      <c r="AE980" s="37"/>
      <c r="AF980" s="37"/>
      <c r="AG980" s="37"/>
      <c r="AH980" s="37"/>
      <c r="AI980" s="37"/>
      <c r="AJ980" s="37"/>
      <c r="AK980" s="37"/>
      <c r="AL980" s="37"/>
      <c r="AM980" s="37"/>
      <c r="AN980" s="37"/>
      <c r="AO980" s="37"/>
      <c r="AP980" s="37"/>
      <c r="AQ980" s="37"/>
      <c r="AR980" s="37"/>
    </row>
    <row r="981" spans="1:44" ht="12.75" customHeight="1"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7"/>
      <c r="AC981" s="37"/>
      <c r="AD981" s="37"/>
      <c r="AE981" s="37"/>
      <c r="AF981" s="37"/>
      <c r="AG981" s="37"/>
      <c r="AH981" s="37"/>
      <c r="AI981" s="37"/>
      <c r="AJ981" s="37"/>
      <c r="AK981" s="37"/>
      <c r="AL981" s="37"/>
      <c r="AM981" s="37"/>
      <c r="AN981" s="37"/>
      <c r="AO981" s="37"/>
      <c r="AP981" s="37"/>
      <c r="AQ981" s="37"/>
      <c r="AR981" s="37"/>
    </row>
    <row r="982" spans="1:44" ht="12.75" customHeight="1"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7"/>
      <c r="AC982" s="37"/>
      <c r="AD982" s="37"/>
      <c r="AE982" s="37"/>
      <c r="AF982" s="37"/>
      <c r="AG982" s="37"/>
      <c r="AH982" s="37"/>
      <c r="AI982" s="37"/>
      <c r="AJ982" s="37"/>
      <c r="AK982" s="37"/>
      <c r="AL982" s="37"/>
      <c r="AM982" s="37"/>
      <c r="AN982" s="37"/>
      <c r="AO982" s="37"/>
      <c r="AP982" s="37"/>
      <c r="AQ982" s="37"/>
      <c r="AR982" s="37"/>
    </row>
    <row r="983" spans="1:44" ht="12.75" customHeight="1"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7"/>
      <c r="AC983" s="37"/>
      <c r="AD983" s="37"/>
      <c r="AE983" s="37"/>
      <c r="AF983" s="37"/>
      <c r="AG983" s="37"/>
      <c r="AH983" s="37"/>
      <c r="AI983" s="37"/>
      <c r="AJ983" s="37"/>
      <c r="AK983" s="37"/>
      <c r="AL983" s="37"/>
      <c r="AM983" s="37"/>
      <c r="AN983" s="37"/>
      <c r="AO983" s="37"/>
      <c r="AP983" s="37"/>
      <c r="AQ983" s="37"/>
      <c r="AR983" s="37"/>
    </row>
    <row r="984" spans="1:44" ht="12.75" customHeight="1"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7"/>
      <c r="AC984" s="37"/>
      <c r="AD984" s="37"/>
      <c r="AE984" s="37"/>
      <c r="AF984" s="37"/>
      <c r="AG984" s="37"/>
      <c r="AH984" s="37"/>
      <c r="AI984" s="37"/>
      <c r="AJ984" s="37"/>
      <c r="AK984" s="37"/>
      <c r="AL984" s="37"/>
      <c r="AM984" s="37"/>
      <c r="AN984" s="37"/>
      <c r="AO984" s="37"/>
      <c r="AP984" s="37"/>
      <c r="AQ984" s="37"/>
      <c r="AR984" s="37"/>
    </row>
    <row r="985" spans="1:44" ht="12.75" customHeight="1"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7"/>
      <c r="AC985" s="37"/>
      <c r="AD985" s="37"/>
      <c r="AE985" s="37"/>
      <c r="AF985" s="37"/>
      <c r="AG985" s="37"/>
      <c r="AH985" s="37"/>
      <c r="AI985" s="37"/>
      <c r="AJ985" s="37"/>
      <c r="AK985" s="37"/>
      <c r="AL985" s="37"/>
      <c r="AM985" s="37"/>
      <c r="AN985" s="37"/>
      <c r="AO985" s="37"/>
      <c r="AP985" s="37"/>
      <c r="AQ985" s="37"/>
      <c r="AR985" s="37"/>
    </row>
    <row r="986" spans="1:44" ht="12.75" customHeight="1"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7"/>
      <c r="AC986" s="37"/>
      <c r="AD986" s="37"/>
      <c r="AE986" s="37"/>
      <c r="AF986" s="37"/>
      <c r="AG986" s="37"/>
      <c r="AH986" s="37"/>
      <c r="AI986" s="37"/>
      <c r="AJ986" s="37"/>
      <c r="AK986" s="37"/>
      <c r="AL986" s="37"/>
      <c r="AM986" s="37"/>
      <c r="AN986" s="37"/>
      <c r="AO986" s="37"/>
      <c r="AP986" s="37"/>
      <c r="AQ986" s="37"/>
      <c r="AR986" s="37"/>
    </row>
    <row r="987" spans="1:44" ht="12.75" customHeight="1"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7"/>
      <c r="AC987" s="37"/>
      <c r="AD987" s="37"/>
      <c r="AE987" s="37"/>
      <c r="AF987" s="37"/>
      <c r="AG987" s="37"/>
      <c r="AH987" s="37"/>
      <c r="AI987" s="37"/>
      <c r="AJ987" s="37"/>
      <c r="AK987" s="37"/>
      <c r="AL987" s="37"/>
      <c r="AM987" s="37"/>
      <c r="AN987" s="37"/>
      <c r="AO987" s="37"/>
      <c r="AP987" s="37"/>
      <c r="AQ987" s="37"/>
      <c r="AR987" s="37"/>
    </row>
    <row r="988" spans="1:44" ht="12.75" customHeight="1"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7"/>
      <c r="AC988" s="37"/>
      <c r="AD988" s="37"/>
      <c r="AE988" s="37"/>
      <c r="AF988" s="37"/>
      <c r="AG988" s="37"/>
      <c r="AH988" s="37"/>
      <c r="AI988" s="37"/>
      <c r="AJ988" s="37"/>
      <c r="AK988" s="37"/>
      <c r="AL988" s="37"/>
      <c r="AM988" s="37"/>
      <c r="AN988" s="37"/>
      <c r="AO988" s="37"/>
      <c r="AP988" s="37"/>
      <c r="AQ988" s="37"/>
      <c r="AR988" s="37"/>
    </row>
    <row r="989" spans="1:44" ht="12.75" customHeight="1"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7"/>
      <c r="AC989" s="37"/>
      <c r="AD989" s="37"/>
      <c r="AE989" s="37"/>
      <c r="AF989" s="37"/>
      <c r="AG989" s="37"/>
      <c r="AH989" s="37"/>
      <c r="AI989" s="37"/>
      <c r="AJ989" s="37"/>
      <c r="AK989" s="37"/>
      <c r="AL989" s="37"/>
      <c r="AM989" s="37"/>
      <c r="AN989" s="37"/>
      <c r="AO989" s="37"/>
      <c r="AP989" s="37"/>
      <c r="AQ989" s="37"/>
      <c r="AR989" s="37"/>
    </row>
    <row r="990" spans="1:44" ht="12.75" customHeight="1"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7"/>
      <c r="AC990" s="37"/>
      <c r="AD990" s="37"/>
      <c r="AE990" s="37"/>
      <c r="AF990" s="37"/>
      <c r="AG990" s="37"/>
      <c r="AH990" s="37"/>
      <c r="AI990" s="37"/>
      <c r="AJ990" s="37"/>
      <c r="AK990" s="37"/>
      <c r="AL990" s="37"/>
      <c r="AM990" s="37"/>
      <c r="AN990" s="37"/>
      <c r="AO990" s="37"/>
      <c r="AP990" s="37"/>
      <c r="AQ990" s="37"/>
      <c r="AR990" s="37"/>
    </row>
    <row r="991" spans="1:44" ht="12.75" customHeight="1"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7"/>
      <c r="AC991" s="37"/>
      <c r="AD991" s="37"/>
      <c r="AE991" s="37"/>
      <c r="AF991" s="37"/>
      <c r="AG991" s="37"/>
      <c r="AH991" s="37"/>
      <c r="AI991" s="37"/>
      <c r="AJ991" s="37"/>
      <c r="AK991" s="37"/>
      <c r="AL991" s="37"/>
      <c r="AM991" s="37"/>
      <c r="AN991" s="37"/>
      <c r="AO991" s="37"/>
      <c r="AP991" s="37"/>
      <c r="AQ991" s="37"/>
      <c r="AR991" s="37"/>
    </row>
    <row r="992" spans="1:44" ht="12.75" customHeight="1"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7"/>
      <c r="AC992" s="37"/>
      <c r="AD992" s="37"/>
      <c r="AE992" s="37"/>
      <c r="AF992" s="37"/>
      <c r="AG992" s="37"/>
      <c r="AH992" s="37"/>
      <c r="AI992" s="37"/>
      <c r="AJ992" s="37"/>
      <c r="AK992" s="37"/>
      <c r="AL992" s="37"/>
      <c r="AM992" s="37"/>
      <c r="AN992" s="37"/>
      <c r="AO992" s="37"/>
      <c r="AP992" s="37"/>
      <c r="AQ992" s="37"/>
      <c r="AR992" s="37"/>
    </row>
    <row r="993" spans="1:44" ht="12.75" customHeight="1"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7"/>
      <c r="AC993" s="37"/>
      <c r="AD993" s="37"/>
      <c r="AE993" s="37"/>
      <c r="AF993" s="37"/>
      <c r="AG993" s="37"/>
      <c r="AH993" s="37"/>
      <c r="AI993" s="37"/>
      <c r="AJ993" s="37"/>
      <c r="AK993" s="37"/>
      <c r="AL993" s="37"/>
      <c r="AM993" s="37"/>
      <c r="AN993" s="37"/>
      <c r="AO993" s="37"/>
      <c r="AP993" s="37"/>
      <c r="AQ993" s="37"/>
      <c r="AR993" s="37"/>
    </row>
    <row r="994" spans="1:44" ht="12.75" customHeight="1"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7"/>
      <c r="AC994" s="37"/>
      <c r="AD994" s="37"/>
      <c r="AE994" s="37"/>
      <c r="AF994" s="37"/>
      <c r="AG994" s="37"/>
      <c r="AH994" s="37"/>
      <c r="AI994" s="37"/>
      <c r="AJ994" s="37"/>
      <c r="AK994" s="37"/>
      <c r="AL994" s="37"/>
      <c r="AM994" s="37"/>
      <c r="AN994" s="37"/>
      <c r="AO994" s="37"/>
      <c r="AP994" s="37"/>
      <c r="AQ994" s="37"/>
      <c r="AR994" s="37"/>
    </row>
    <row r="995" spans="1:44" ht="12.75" customHeight="1"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7"/>
      <c r="AC995" s="37"/>
      <c r="AD995" s="37"/>
      <c r="AE995" s="37"/>
      <c r="AF995" s="37"/>
      <c r="AG995" s="37"/>
      <c r="AH995" s="37"/>
      <c r="AI995" s="37"/>
      <c r="AJ995" s="37"/>
      <c r="AK995" s="37"/>
      <c r="AL995" s="37"/>
      <c r="AM995" s="37"/>
      <c r="AN995" s="37"/>
      <c r="AO995" s="37"/>
      <c r="AP995" s="37"/>
      <c r="AQ995" s="37"/>
      <c r="AR995" s="37"/>
    </row>
    <row r="996" spans="1:44" ht="12.75" customHeight="1"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7"/>
      <c r="AC996" s="37"/>
      <c r="AD996" s="37"/>
      <c r="AE996" s="37"/>
      <c r="AF996" s="37"/>
      <c r="AG996" s="37"/>
      <c r="AH996" s="37"/>
      <c r="AI996" s="37"/>
      <c r="AJ996" s="37"/>
      <c r="AK996" s="37"/>
      <c r="AL996" s="37"/>
      <c r="AM996" s="37"/>
      <c r="AN996" s="37"/>
      <c r="AO996" s="37"/>
      <c r="AP996" s="37"/>
      <c r="AQ996" s="37"/>
      <c r="AR996" s="37"/>
    </row>
    <row r="997" spans="1:44" ht="12.75" customHeight="1"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7"/>
      <c r="AC997" s="37"/>
      <c r="AD997" s="37"/>
      <c r="AE997" s="37"/>
      <c r="AF997" s="37"/>
      <c r="AG997" s="37"/>
      <c r="AH997" s="37"/>
      <c r="AI997" s="37"/>
      <c r="AJ997" s="37"/>
      <c r="AK997" s="37"/>
      <c r="AL997" s="37"/>
      <c r="AM997" s="37"/>
      <c r="AN997" s="37"/>
      <c r="AO997" s="37"/>
      <c r="AP997" s="37"/>
      <c r="AQ997" s="37"/>
      <c r="AR997" s="37"/>
    </row>
    <row r="998" spans="1:44" ht="12.75" customHeight="1"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7"/>
      <c r="AC998" s="37"/>
      <c r="AD998" s="37"/>
      <c r="AE998" s="37"/>
      <c r="AF998" s="37"/>
      <c r="AG998" s="37"/>
      <c r="AH998" s="37"/>
      <c r="AI998" s="37"/>
      <c r="AJ998" s="37"/>
      <c r="AK998" s="37"/>
      <c r="AL998" s="37"/>
      <c r="AM998" s="37"/>
      <c r="AN998" s="37"/>
      <c r="AO998" s="37"/>
      <c r="AP998" s="37"/>
      <c r="AQ998" s="37"/>
      <c r="AR998" s="37"/>
    </row>
    <row r="999" spans="1:44" ht="12.75" customHeight="1"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7"/>
      <c r="AC999" s="37"/>
      <c r="AD999" s="37"/>
      <c r="AE999" s="37"/>
      <c r="AF999" s="37"/>
      <c r="AG999" s="37"/>
      <c r="AH999" s="37"/>
      <c r="AI999" s="37"/>
      <c r="AJ999" s="37"/>
      <c r="AK999" s="37"/>
      <c r="AL999" s="37"/>
      <c r="AM999" s="37"/>
      <c r="AN999" s="37"/>
      <c r="AO999" s="37"/>
      <c r="AP999" s="37"/>
      <c r="AQ999" s="37"/>
      <c r="AR999" s="37"/>
    </row>
  </sheetData>
  <conditionalFormatting sqref="AA33:AA195">
    <cfRule type="cellIs" dxfId="5" priority="1" stopIfTrue="1" operator="equal">
      <formula>1</formula>
    </cfRule>
  </conditionalFormatting>
  <hyperlinks>
    <hyperlink ref="A5" location="INDICE!A8" display="VOLVER AL INDICE" xr:uid="{67935917-4A61-43CE-9404-81FE57B93773}"/>
    <hyperlink ref="B6:D6" location="'6'!B34" display="Tramites ingresados (1)" xr:uid="{76516071-2C58-404B-AE57-8744000FFBC4}"/>
    <hyperlink ref="V9" location="'6'!B35" display="Documentación (2)" xr:uid="{110CC046-BAD2-41CC-8136-A5F7860245A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EAA5E-E1BA-4B13-A5BA-AD33F7DEB6CB}">
  <dimension ref="A1:V999"/>
  <sheetViews>
    <sheetView zoomScale="130" zoomScaleNormal="130" workbookViewId="0">
      <pane xSplit="1" ySplit="9" topLeftCell="B10" activePane="bottomRight" state="frozen"/>
      <selection pane="topRight" activeCell="B1" sqref="B1"/>
      <selection pane="bottomLeft" activeCell="A11" sqref="A11"/>
      <selection pane="bottomRight" activeCell="A5" sqref="A5"/>
    </sheetView>
  </sheetViews>
  <sheetFormatPr baseColWidth="10" defaultRowHeight="12.75" x14ac:dyDescent="0.2"/>
  <cols>
    <col min="1" max="1" width="9.85546875" style="81" customWidth="1"/>
    <col min="2" max="2" width="15.5703125" style="81" customWidth="1"/>
    <col min="3" max="8" width="15.140625" style="81" customWidth="1"/>
    <col min="9" max="22" width="14.7109375" style="81" customWidth="1"/>
    <col min="23" max="16384" width="11.42578125" style="272"/>
  </cols>
  <sheetData>
    <row r="1" spans="1:22" ht="2.25" customHeight="1" x14ac:dyDescent="0.2">
      <c r="A1" s="436"/>
      <c r="B1" s="90"/>
      <c r="C1" s="90"/>
      <c r="D1" s="90"/>
      <c r="E1" s="90"/>
      <c r="F1" s="90"/>
      <c r="G1" s="90"/>
      <c r="H1" s="90"/>
      <c r="I1" s="90"/>
      <c r="J1" s="90"/>
      <c r="K1" s="90"/>
      <c r="L1" s="90"/>
      <c r="M1" s="90"/>
      <c r="N1" s="90"/>
      <c r="O1" s="152"/>
      <c r="P1" s="152"/>
      <c r="Q1" s="152"/>
      <c r="R1" s="152"/>
      <c r="S1" s="152"/>
      <c r="T1" s="152"/>
      <c r="U1" s="152"/>
      <c r="V1" s="353"/>
    </row>
    <row r="2" spans="1:22" ht="11.25" customHeight="1" x14ac:dyDescent="0.2">
      <c r="A2" s="488" t="s">
        <v>13</v>
      </c>
      <c r="B2" s="450" t="s">
        <v>399</v>
      </c>
      <c r="C2" s="450"/>
      <c r="D2" s="450"/>
      <c r="E2" s="450"/>
      <c r="F2" s="450"/>
      <c r="G2" s="450"/>
      <c r="H2" s="450"/>
      <c r="I2" s="450"/>
      <c r="J2" s="450"/>
      <c r="K2" s="450"/>
      <c r="L2" s="450"/>
      <c r="M2" s="450"/>
      <c r="N2" s="450"/>
      <c r="O2" s="450"/>
      <c r="P2" s="450"/>
      <c r="Q2" s="450"/>
      <c r="R2" s="450"/>
      <c r="S2" s="450"/>
      <c r="T2" s="450"/>
      <c r="U2" s="450"/>
      <c r="V2" s="514"/>
    </row>
    <row r="3" spans="1:22" ht="11.25" customHeight="1" x14ac:dyDescent="0.2">
      <c r="A3" s="488" t="s">
        <v>14</v>
      </c>
      <c r="B3" s="450" t="s">
        <v>87</v>
      </c>
      <c r="C3" s="450"/>
      <c r="D3" s="450"/>
      <c r="E3" s="450"/>
      <c r="F3" s="450"/>
      <c r="G3" s="450"/>
      <c r="H3" s="450"/>
      <c r="I3" s="450"/>
      <c r="J3" s="450"/>
      <c r="K3" s="450"/>
      <c r="L3" s="450"/>
      <c r="M3" s="450"/>
      <c r="N3" s="450"/>
      <c r="O3" s="450"/>
      <c r="P3" s="450"/>
      <c r="Q3" s="450"/>
      <c r="R3" s="450"/>
      <c r="S3" s="450"/>
      <c r="T3" s="450"/>
      <c r="U3" s="450"/>
      <c r="V3" s="514"/>
    </row>
    <row r="4" spans="1:22" ht="2.25" customHeight="1" x14ac:dyDescent="0.2">
      <c r="A4" s="489"/>
      <c r="B4" s="90"/>
      <c r="C4" s="90"/>
      <c r="D4" s="90"/>
      <c r="E4" s="90"/>
      <c r="F4" s="90"/>
      <c r="G4" s="90"/>
      <c r="H4" s="90"/>
      <c r="I4" s="90"/>
      <c r="J4" s="90"/>
      <c r="K4" s="90"/>
      <c r="L4" s="90"/>
      <c r="M4" s="90"/>
      <c r="N4" s="90"/>
      <c r="O4" s="152"/>
      <c r="P4" s="152"/>
      <c r="Q4" s="152"/>
      <c r="R4" s="152"/>
      <c r="S4" s="152"/>
      <c r="T4" s="152"/>
      <c r="U4" s="152"/>
      <c r="V4" s="353"/>
    </row>
    <row r="5" spans="1:22" ht="21" customHeight="1" x14ac:dyDescent="0.2">
      <c r="A5" s="438" t="s">
        <v>84</v>
      </c>
      <c r="B5" s="87"/>
      <c r="C5" s="87"/>
      <c r="D5" s="87"/>
      <c r="E5" s="87"/>
      <c r="F5" s="87"/>
      <c r="G5" s="87"/>
      <c r="H5" s="87"/>
      <c r="I5" s="87"/>
      <c r="J5" s="87"/>
      <c r="K5" s="87"/>
      <c r="L5" s="87"/>
      <c r="M5" s="87"/>
      <c r="N5" s="87"/>
      <c r="O5" s="87"/>
      <c r="P5" s="87"/>
      <c r="Q5" s="87"/>
      <c r="R5" s="87"/>
      <c r="S5" s="87"/>
      <c r="T5" s="87"/>
      <c r="U5" s="87"/>
      <c r="V5" s="375"/>
    </row>
    <row r="6" spans="1:22" ht="2.25" customHeight="1" x14ac:dyDescent="0.2">
      <c r="A6" s="490"/>
      <c r="B6" s="271"/>
      <c r="C6" s="271"/>
      <c r="D6" s="271"/>
      <c r="E6" s="271"/>
      <c r="F6" s="271"/>
      <c r="G6" s="271"/>
      <c r="H6" s="271"/>
      <c r="I6" s="271"/>
      <c r="J6" s="271"/>
      <c r="K6" s="271"/>
      <c r="L6" s="271"/>
      <c r="M6" s="271"/>
      <c r="N6" s="271"/>
      <c r="O6" s="271"/>
      <c r="P6" s="271"/>
      <c r="Q6" s="271"/>
      <c r="R6" s="271"/>
      <c r="S6" s="271"/>
      <c r="T6" s="271"/>
      <c r="U6" s="271"/>
      <c r="V6" s="376"/>
    </row>
    <row r="7" spans="1:22" ht="21" customHeight="1" x14ac:dyDescent="0.2">
      <c r="A7" s="441" t="s">
        <v>15</v>
      </c>
      <c r="B7" s="276" t="s">
        <v>19</v>
      </c>
      <c r="C7" s="55" t="s">
        <v>182</v>
      </c>
      <c r="D7" s="276" t="s">
        <v>19</v>
      </c>
      <c r="E7" s="274" t="s">
        <v>19</v>
      </c>
      <c r="F7" s="274" t="s">
        <v>19</v>
      </c>
      <c r="G7" s="274" t="s">
        <v>19</v>
      </c>
      <c r="H7" s="372" t="s">
        <v>19</v>
      </c>
      <c r="I7" s="54" t="s">
        <v>19</v>
      </c>
      <c r="J7" s="274" t="s">
        <v>19</v>
      </c>
      <c r="K7" s="274" t="s">
        <v>19</v>
      </c>
      <c r="L7" s="274" t="s">
        <v>19</v>
      </c>
      <c r="M7" s="55" t="s">
        <v>19</v>
      </c>
      <c r="N7" s="1071" t="s">
        <v>19</v>
      </c>
      <c r="O7" s="276" t="s">
        <v>19</v>
      </c>
      <c r="P7" s="274" t="s">
        <v>19</v>
      </c>
      <c r="Q7" s="55" t="s">
        <v>19</v>
      </c>
      <c r="R7" s="54" t="s">
        <v>19</v>
      </c>
      <c r="S7" s="274" t="s">
        <v>19</v>
      </c>
      <c r="T7" s="274" t="s">
        <v>19</v>
      </c>
      <c r="U7" s="274" t="s">
        <v>19</v>
      </c>
      <c r="V7" s="61" t="s">
        <v>19</v>
      </c>
    </row>
    <row r="8" spans="1:22" ht="14.25" customHeight="1" x14ac:dyDescent="0.2">
      <c r="A8" s="489"/>
      <c r="B8" s="1078" t="s">
        <v>181</v>
      </c>
      <c r="C8" s="1079"/>
      <c r="D8" s="1118" t="s">
        <v>394</v>
      </c>
      <c r="E8" s="1099"/>
      <c r="F8" s="1099"/>
      <c r="G8" s="1099"/>
      <c r="H8" s="1119"/>
      <c r="I8" s="1080" t="s">
        <v>104</v>
      </c>
      <c r="J8" s="1078"/>
      <c r="K8" s="1078"/>
      <c r="L8" s="1078"/>
      <c r="M8" s="1079"/>
      <c r="N8" s="1072" t="s">
        <v>379</v>
      </c>
      <c r="O8" s="1068"/>
      <c r="P8" s="1068"/>
      <c r="Q8" s="1069"/>
      <c r="R8" s="1076" t="s">
        <v>183</v>
      </c>
      <c r="S8" s="1068"/>
      <c r="T8" s="1068"/>
      <c r="U8" s="1068"/>
      <c r="V8" s="1077"/>
    </row>
    <row r="9" spans="1:22" ht="14.25" customHeight="1" thickBot="1" x14ac:dyDescent="0.25">
      <c r="A9" s="549" t="s">
        <v>103</v>
      </c>
      <c r="B9" s="550" t="s">
        <v>28</v>
      </c>
      <c r="C9" s="551" t="s">
        <v>33</v>
      </c>
      <c r="D9" s="550" t="s">
        <v>313</v>
      </c>
      <c r="E9" s="553" t="s">
        <v>395</v>
      </c>
      <c r="F9" s="553" t="s">
        <v>396</v>
      </c>
      <c r="G9" s="553" t="s">
        <v>397</v>
      </c>
      <c r="H9" s="1120" t="s">
        <v>398</v>
      </c>
      <c r="I9" s="552" t="s">
        <v>373</v>
      </c>
      <c r="J9" s="553" t="s">
        <v>374</v>
      </c>
      <c r="K9" s="553" t="s">
        <v>375</v>
      </c>
      <c r="L9" s="553" t="s">
        <v>376</v>
      </c>
      <c r="M9" s="551" t="s">
        <v>377</v>
      </c>
      <c r="N9" s="1073" t="s">
        <v>378</v>
      </c>
      <c r="O9" s="1070" t="s">
        <v>34</v>
      </c>
      <c r="P9" s="555" t="s">
        <v>36</v>
      </c>
      <c r="Q9" s="556" t="s">
        <v>35</v>
      </c>
      <c r="R9" s="554" t="s">
        <v>105</v>
      </c>
      <c r="S9" s="555" t="s">
        <v>106</v>
      </c>
      <c r="T9" s="555" t="s">
        <v>107</v>
      </c>
      <c r="U9" s="555" t="s">
        <v>108</v>
      </c>
      <c r="V9" s="557" t="s">
        <v>109</v>
      </c>
    </row>
    <row r="10" spans="1:22" x14ac:dyDescent="0.2">
      <c r="A10" s="527">
        <v>2008</v>
      </c>
      <c r="B10" s="541">
        <v>40</v>
      </c>
      <c r="C10" s="547">
        <v>104336.63</v>
      </c>
      <c r="D10" s="1121"/>
      <c r="E10" s="1122"/>
      <c r="F10" s="1122"/>
      <c r="G10" s="1122"/>
      <c r="H10" s="1123"/>
      <c r="I10" s="388">
        <v>4</v>
      </c>
      <c r="J10" s="387">
        <v>16</v>
      </c>
      <c r="K10" s="387">
        <v>14</v>
      </c>
      <c r="L10" s="387">
        <v>4</v>
      </c>
      <c r="M10" s="1128">
        <v>2</v>
      </c>
      <c r="N10" s="1127">
        <f>SUM(O10:Q10)</f>
        <v>1770</v>
      </c>
      <c r="O10" s="388">
        <v>48</v>
      </c>
      <c r="P10" s="387">
        <v>645</v>
      </c>
      <c r="Q10" s="548">
        <v>1077</v>
      </c>
      <c r="R10" s="388">
        <v>35</v>
      </c>
      <c r="S10" s="387">
        <v>541</v>
      </c>
      <c r="T10" s="387">
        <v>448</v>
      </c>
      <c r="U10" s="387">
        <v>43</v>
      </c>
      <c r="V10" s="1129">
        <v>10</v>
      </c>
    </row>
    <row r="11" spans="1:22" x14ac:dyDescent="0.2">
      <c r="A11" s="527">
        <v>2009</v>
      </c>
      <c r="B11" s="258">
        <v>27</v>
      </c>
      <c r="C11" s="231">
        <v>61171.08</v>
      </c>
      <c r="D11" s="1124"/>
      <c r="E11" s="1125"/>
      <c r="F11" s="1125"/>
      <c r="G11" s="1125"/>
      <c r="H11" s="1126"/>
      <c r="I11" s="233">
        <v>4</v>
      </c>
      <c r="J11" s="275">
        <v>14</v>
      </c>
      <c r="K11" s="275">
        <v>5</v>
      </c>
      <c r="L11" s="275">
        <v>2</v>
      </c>
      <c r="M11" s="273">
        <v>2</v>
      </c>
      <c r="N11" s="1081">
        <f t="shared" ref="N11:N24" si="0">SUM(O11:Q11)</f>
        <v>1113</v>
      </c>
      <c r="O11" s="234">
        <v>84</v>
      </c>
      <c r="P11" s="275">
        <v>341</v>
      </c>
      <c r="Q11" s="273">
        <v>688</v>
      </c>
      <c r="R11" s="233">
        <v>23</v>
      </c>
      <c r="S11" s="275">
        <v>360</v>
      </c>
      <c r="T11" s="275">
        <v>303</v>
      </c>
      <c r="U11" s="275">
        <v>2</v>
      </c>
      <c r="V11" s="377">
        <v>0</v>
      </c>
    </row>
    <row r="12" spans="1:22" x14ac:dyDescent="0.2">
      <c r="A12" s="527">
        <v>2010</v>
      </c>
      <c r="B12" s="258">
        <v>47</v>
      </c>
      <c r="C12" s="231">
        <v>112335.76</v>
      </c>
      <c r="D12" s="1124"/>
      <c r="E12" s="1125"/>
      <c r="F12" s="1125"/>
      <c r="G12" s="1125"/>
      <c r="H12" s="1126"/>
      <c r="I12" s="233">
        <v>3</v>
      </c>
      <c r="J12" s="275">
        <v>23</v>
      </c>
      <c r="K12" s="275">
        <v>18</v>
      </c>
      <c r="L12" s="275">
        <v>1</v>
      </c>
      <c r="M12" s="273">
        <v>2</v>
      </c>
      <c r="N12" s="1081">
        <f t="shared" si="0"/>
        <v>2011</v>
      </c>
      <c r="O12" s="234">
        <v>49</v>
      </c>
      <c r="P12" s="275">
        <v>717</v>
      </c>
      <c r="Q12" s="273">
        <v>1245</v>
      </c>
      <c r="R12" s="233">
        <v>25</v>
      </c>
      <c r="S12" s="275">
        <v>672</v>
      </c>
      <c r="T12" s="275">
        <v>509</v>
      </c>
      <c r="U12" s="275">
        <v>38</v>
      </c>
      <c r="V12" s="377">
        <v>1</v>
      </c>
    </row>
    <row r="13" spans="1:22" x14ac:dyDescent="0.2">
      <c r="A13" s="527">
        <v>2011</v>
      </c>
      <c r="B13" s="258">
        <v>40</v>
      </c>
      <c r="C13" s="231">
        <v>137456.28</v>
      </c>
      <c r="D13" s="1124"/>
      <c r="E13" s="1125"/>
      <c r="F13" s="1125"/>
      <c r="G13" s="1125"/>
      <c r="H13" s="1126"/>
      <c r="I13" s="233">
        <v>1</v>
      </c>
      <c r="J13" s="275">
        <v>20</v>
      </c>
      <c r="K13" s="275">
        <v>11</v>
      </c>
      <c r="L13" s="275">
        <v>8</v>
      </c>
      <c r="M13" s="273">
        <v>0</v>
      </c>
      <c r="N13" s="1081">
        <f t="shared" si="0"/>
        <v>2290</v>
      </c>
      <c r="O13" s="234">
        <v>87</v>
      </c>
      <c r="P13" s="275">
        <v>1180</v>
      </c>
      <c r="Q13" s="273">
        <v>1023</v>
      </c>
      <c r="R13" s="233">
        <v>76</v>
      </c>
      <c r="S13" s="275">
        <v>523</v>
      </c>
      <c r="T13" s="275">
        <v>398</v>
      </c>
      <c r="U13" s="275">
        <v>26</v>
      </c>
      <c r="V13" s="377">
        <v>0</v>
      </c>
    </row>
    <row r="14" spans="1:22" x14ac:dyDescent="0.2">
      <c r="A14" s="527">
        <v>2012</v>
      </c>
      <c r="B14" s="258">
        <v>21</v>
      </c>
      <c r="C14" s="231">
        <v>62674</v>
      </c>
      <c r="D14" s="1124"/>
      <c r="E14" s="1125"/>
      <c r="F14" s="1125"/>
      <c r="G14" s="1125"/>
      <c r="H14" s="1126"/>
      <c r="I14" s="233">
        <v>2</v>
      </c>
      <c r="J14" s="275">
        <v>8</v>
      </c>
      <c r="K14" s="275">
        <v>8</v>
      </c>
      <c r="L14" s="275">
        <v>1</v>
      </c>
      <c r="M14" s="273">
        <v>2</v>
      </c>
      <c r="N14" s="1081">
        <f t="shared" si="0"/>
        <v>1236</v>
      </c>
      <c r="O14" s="234">
        <v>48</v>
      </c>
      <c r="P14" s="275">
        <v>500</v>
      </c>
      <c r="Q14" s="273">
        <v>688</v>
      </c>
      <c r="R14" s="233">
        <v>22</v>
      </c>
      <c r="S14" s="275">
        <v>338</v>
      </c>
      <c r="T14" s="275">
        <v>304</v>
      </c>
      <c r="U14" s="275">
        <v>24</v>
      </c>
      <c r="V14" s="377">
        <v>0</v>
      </c>
    </row>
    <row r="15" spans="1:22" x14ac:dyDescent="0.2">
      <c r="A15" s="527">
        <v>2013</v>
      </c>
      <c r="B15" s="258">
        <v>23</v>
      </c>
      <c r="C15" s="231">
        <v>52396.689999999988</v>
      </c>
      <c r="D15" s="1124"/>
      <c r="E15" s="1125"/>
      <c r="F15" s="1125"/>
      <c r="G15" s="1125"/>
      <c r="H15" s="1126"/>
      <c r="I15" s="233">
        <v>2</v>
      </c>
      <c r="J15" s="275">
        <v>7</v>
      </c>
      <c r="K15" s="275">
        <v>12</v>
      </c>
      <c r="L15" s="275">
        <v>1</v>
      </c>
      <c r="M15" s="273">
        <v>1</v>
      </c>
      <c r="N15" s="1081">
        <f t="shared" si="0"/>
        <v>1132</v>
      </c>
      <c r="O15" s="234">
        <v>49</v>
      </c>
      <c r="P15" s="275">
        <v>637</v>
      </c>
      <c r="Q15" s="273">
        <v>446</v>
      </c>
      <c r="R15" s="233">
        <v>15</v>
      </c>
      <c r="S15" s="275">
        <v>295</v>
      </c>
      <c r="T15" s="275">
        <v>132</v>
      </c>
      <c r="U15" s="275">
        <v>4</v>
      </c>
      <c r="V15" s="377">
        <v>0</v>
      </c>
    </row>
    <row r="16" spans="1:22" x14ac:dyDescent="0.2">
      <c r="A16" s="527">
        <v>2014</v>
      </c>
      <c r="B16" s="258">
        <v>27</v>
      </c>
      <c r="C16" s="231">
        <v>148545</v>
      </c>
      <c r="D16" s="1124"/>
      <c r="E16" s="1125"/>
      <c r="F16" s="1125"/>
      <c r="G16" s="1125"/>
      <c r="H16" s="1126"/>
      <c r="I16" s="233">
        <v>4</v>
      </c>
      <c r="J16" s="275">
        <v>11</v>
      </c>
      <c r="K16" s="275">
        <v>5</v>
      </c>
      <c r="L16" s="275">
        <v>6</v>
      </c>
      <c r="M16" s="273">
        <v>2</v>
      </c>
      <c r="N16" s="1081">
        <f t="shared" si="0"/>
        <v>2382</v>
      </c>
      <c r="O16" s="234">
        <v>40</v>
      </c>
      <c r="P16" s="275">
        <v>1051</v>
      </c>
      <c r="Q16" s="273">
        <v>1291</v>
      </c>
      <c r="R16" s="233">
        <v>9</v>
      </c>
      <c r="S16" s="275">
        <v>556</v>
      </c>
      <c r="T16" s="275">
        <v>613</v>
      </c>
      <c r="U16" s="275">
        <v>113</v>
      </c>
      <c r="V16" s="377">
        <v>0</v>
      </c>
    </row>
    <row r="17" spans="1:22" x14ac:dyDescent="0.2">
      <c r="A17" s="527">
        <v>2015</v>
      </c>
      <c r="B17" s="258">
        <v>39</v>
      </c>
      <c r="C17" s="231">
        <v>122758</v>
      </c>
      <c r="D17" s="1124"/>
      <c r="E17" s="1125"/>
      <c r="F17" s="1125"/>
      <c r="G17" s="1125"/>
      <c r="H17" s="1126"/>
      <c r="I17" s="233">
        <v>3</v>
      </c>
      <c r="J17" s="275">
        <v>20</v>
      </c>
      <c r="K17" s="275">
        <v>6</v>
      </c>
      <c r="L17" s="275">
        <v>6</v>
      </c>
      <c r="M17" s="273">
        <v>4</v>
      </c>
      <c r="N17" s="1081">
        <f t="shared" si="0"/>
        <v>2074</v>
      </c>
      <c r="O17" s="234">
        <v>92</v>
      </c>
      <c r="P17" s="275">
        <v>895</v>
      </c>
      <c r="Q17" s="273">
        <v>1087</v>
      </c>
      <c r="R17" s="233">
        <v>45</v>
      </c>
      <c r="S17" s="275">
        <v>612</v>
      </c>
      <c r="T17" s="275">
        <v>400</v>
      </c>
      <c r="U17" s="275">
        <v>30</v>
      </c>
      <c r="V17" s="377">
        <v>0</v>
      </c>
    </row>
    <row r="18" spans="1:22" x14ac:dyDescent="0.2">
      <c r="A18" s="527">
        <v>2016</v>
      </c>
      <c r="B18" s="258">
        <v>29</v>
      </c>
      <c r="C18" s="231">
        <v>120588.94</v>
      </c>
      <c r="D18" s="1124"/>
      <c r="E18" s="1125"/>
      <c r="F18" s="1125"/>
      <c r="G18" s="1125"/>
      <c r="H18" s="1126"/>
      <c r="I18" s="233">
        <v>1</v>
      </c>
      <c r="J18" s="275">
        <v>15</v>
      </c>
      <c r="K18" s="275">
        <v>4</v>
      </c>
      <c r="L18" s="275">
        <v>4</v>
      </c>
      <c r="M18" s="273">
        <v>5</v>
      </c>
      <c r="N18" s="1081">
        <f t="shared" si="0"/>
        <v>1899</v>
      </c>
      <c r="O18" s="234">
        <v>24</v>
      </c>
      <c r="P18" s="275">
        <v>965</v>
      </c>
      <c r="Q18" s="273">
        <v>910</v>
      </c>
      <c r="R18" s="233">
        <v>12</v>
      </c>
      <c r="S18" s="275">
        <v>460</v>
      </c>
      <c r="T18" s="275">
        <v>373</v>
      </c>
      <c r="U18" s="275">
        <v>65</v>
      </c>
      <c r="V18" s="377">
        <v>0</v>
      </c>
    </row>
    <row r="19" spans="1:22" x14ac:dyDescent="0.2">
      <c r="A19" s="527">
        <v>2017</v>
      </c>
      <c r="B19" s="258">
        <v>26</v>
      </c>
      <c r="C19" s="231">
        <v>109358.76000000004</v>
      </c>
      <c r="D19" s="1124"/>
      <c r="E19" s="1125"/>
      <c r="F19" s="1125"/>
      <c r="G19" s="1125"/>
      <c r="H19" s="1126"/>
      <c r="I19" s="233">
        <v>2</v>
      </c>
      <c r="J19" s="275">
        <v>5</v>
      </c>
      <c r="K19" s="275">
        <v>8</v>
      </c>
      <c r="L19" s="275">
        <v>7</v>
      </c>
      <c r="M19" s="273">
        <v>4</v>
      </c>
      <c r="N19" s="1081">
        <f t="shared" si="0"/>
        <v>1714</v>
      </c>
      <c r="O19" s="234">
        <v>21</v>
      </c>
      <c r="P19" s="275">
        <v>718</v>
      </c>
      <c r="Q19" s="273">
        <v>975</v>
      </c>
      <c r="R19" s="233">
        <v>15</v>
      </c>
      <c r="S19" s="275">
        <v>568</v>
      </c>
      <c r="T19" s="275">
        <v>371</v>
      </c>
      <c r="U19" s="275">
        <v>21</v>
      </c>
      <c r="V19" s="377">
        <v>0</v>
      </c>
    </row>
    <row r="20" spans="1:22" x14ac:dyDescent="0.2">
      <c r="A20" s="527">
        <v>2018</v>
      </c>
      <c r="B20" s="258">
        <v>37</v>
      </c>
      <c r="C20" s="231">
        <v>107692.20999999999</v>
      </c>
      <c r="D20" s="1124"/>
      <c r="E20" s="1125"/>
      <c r="F20" s="1125"/>
      <c r="G20" s="1125"/>
      <c r="H20" s="1126"/>
      <c r="I20" s="233">
        <v>3</v>
      </c>
      <c r="J20" s="275">
        <v>14</v>
      </c>
      <c r="K20" s="275">
        <v>12</v>
      </c>
      <c r="L20" s="275">
        <v>7</v>
      </c>
      <c r="M20" s="273">
        <v>1</v>
      </c>
      <c r="N20" s="1081">
        <f t="shared" si="0"/>
        <v>1857</v>
      </c>
      <c r="O20" s="234">
        <v>174</v>
      </c>
      <c r="P20" s="275">
        <v>759</v>
      </c>
      <c r="Q20" s="273">
        <v>924</v>
      </c>
      <c r="R20" s="233">
        <v>33</v>
      </c>
      <c r="S20" s="275">
        <v>516</v>
      </c>
      <c r="T20" s="275">
        <v>327</v>
      </c>
      <c r="U20" s="275">
        <v>48</v>
      </c>
      <c r="V20" s="377">
        <v>0</v>
      </c>
    </row>
    <row r="21" spans="1:22" x14ac:dyDescent="0.2">
      <c r="A21" s="527">
        <v>2019</v>
      </c>
      <c r="B21" s="258">
        <v>39</v>
      </c>
      <c r="C21" s="231">
        <v>261894.43</v>
      </c>
      <c r="D21" s="1124"/>
      <c r="E21" s="1125"/>
      <c r="F21" s="1125"/>
      <c r="G21" s="1125"/>
      <c r="H21" s="1126"/>
      <c r="I21" s="233">
        <v>1</v>
      </c>
      <c r="J21" s="275">
        <v>11</v>
      </c>
      <c r="K21" s="275">
        <v>12</v>
      </c>
      <c r="L21" s="275">
        <v>7</v>
      </c>
      <c r="M21" s="273">
        <v>8</v>
      </c>
      <c r="N21" s="1081">
        <f t="shared" si="0"/>
        <v>3980</v>
      </c>
      <c r="O21" s="234">
        <v>47</v>
      </c>
      <c r="P21" s="275">
        <v>1701</v>
      </c>
      <c r="Q21" s="273">
        <v>2232</v>
      </c>
      <c r="R21" s="233">
        <v>11</v>
      </c>
      <c r="S21" s="275">
        <v>944</v>
      </c>
      <c r="T21" s="275">
        <v>1130</v>
      </c>
      <c r="U21" s="275">
        <v>143</v>
      </c>
      <c r="V21" s="377">
        <v>4</v>
      </c>
    </row>
    <row r="22" spans="1:22" x14ac:dyDescent="0.2">
      <c r="A22" s="527">
        <v>2020</v>
      </c>
      <c r="B22" s="258">
        <v>24</v>
      </c>
      <c r="C22" s="231">
        <v>56077.05</v>
      </c>
      <c r="D22" s="1124"/>
      <c r="E22" s="1125"/>
      <c r="F22" s="1125"/>
      <c r="G22" s="1125"/>
      <c r="H22" s="1126"/>
      <c r="I22" s="233">
        <v>5</v>
      </c>
      <c r="J22" s="275">
        <v>8</v>
      </c>
      <c r="K22" s="275">
        <v>9</v>
      </c>
      <c r="L22" s="275">
        <v>2</v>
      </c>
      <c r="M22" s="273">
        <v>0</v>
      </c>
      <c r="N22" s="1081">
        <f t="shared" si="0"/>
        <v>1059</v>
      </c>
      <c r="O22" s="234">
        <v>54</v>
      </c>
      <c r="P22" s="275">
        <v>469</v>
      </c>
      <c r="Q22" s="273">
        <v>536</v>
      </c>
      <c r="R22" s="233">
        <v>35</v>
      </c>
      <c r="S22" s="275">
        <v>302</v>
      </c>
      <c r="T22" s="275">
        <v>182</v>
      </c>
      <c r="U22" s="275">
        <v>17</v>
      </c>
      <c r="V22" s="377">
        <v>0</v>
      </c>
    </row>
    <row r="23" spans="1:22" x14ac:dyDescent="0.2">
      <c r="A23" s="527">
        <v>2021</v>
      </c>
      <c r="B23" s="258">
        <v>23</v>
      </c>
      <c r="C23" s="231">
        <v>69016.350000000006</v>
      </c>
      <c r="D23" s="1124"/>
      <c r="E23" s="1125"/>
      <c r="F23" s="1125"/>
      <c r="G23" s="1125"/>
      <c r="H23" s="1126"/>
      <c r="I23" s="233">
        <v>0</v>
      </c>
      <c r="J23" s="275">
        <v>12</v>
      </c>
      <c r="K23" s="275">
        <v>6</v>
      </c>
      <c r="L23" s="275">
        <v>1</v>
      </c>
      <c r="M23" s="273">
        <v>4</v>
      </c>
      <c r="N23" s="1081">
        <f t="shared" si="0"/>
        <v>834</v>
      </c>
      <c r="O23" s="234">
        <v>16</v>
      </c>
      <c r="P23" s="275">
        <v>382</v>
      </c>
      <c r="Q23" s="273">
        <v>436</v>
      </c>
      <c r="R23" s="233">
        <v>0</v>
      </c>
      <c r="S23" s="275">
        <v>281</v>
      </c>
      <c r="T23" s="275">
        <v>142</v>
      </c>
      <c r="U23" s="275">
        <v>13</v>
      </c>
      <c r="V23" s="377">
        <v>0</v>
      </c>
    </row>
    <row r="24" spans="1:22" x14ac:dyDescent="0.2">
      <c r="A24" s="527">
        <v>2022</v>
      </c>
      <c r="B24" s="258">
        <v>16</v>
      </c>
      <c r="C24" s="231">
        <v>71126.080000000002</v>
      </c>
      <c r="D24" s="1124"/>
      <c r="E24" s="1125"/>
      <c r="F24" s="1125"/>
      <c r="G24" s="1125"/>
      <c r="H24" s="1126"/>
      <c r="I24" s="230">
        <v>0</v>
      </c>
      <c r="J24" s="257">
        <v>7</v>
      </c>
      <c r="K24" s="257">
        <v>5</v>
      </c>
      <c r="L24" s="257">
        <v>2</v>
      </c>
      <c r="M24" s="231">
        <v>2</v>
      </c>
      <c r="N24" s="1082">
        <f t="shared" si="0"/>
        <v>967</v>
      </c>
      <c r="O24" s="258">
        <v>18</v>
      </c>
      <c r="P24" s="257">
        <v>364</v>
      </c>
      <c r="Q24" s="231">
        <v>585</v>
      </c>
      <c r="R24" s="230">
        <v>17</v>
      </c>
      <c r="S24" s="257">
        <v>220</v>
      </c>
      <c r="T24" s="257">
        <v>321</v>
      </c>
      <c r="U24" s="257">
        <v>27</v>
      </c>
      <c r="V24" s="259">
        <v>0</v>
      </c>
    </row>
    <row r="25" spans="1:22" x14ac:dyDescent="0.2">
      <c r="A25" s="527">
        <v>2023</v>
      </c>
      <c r="B25" s="258">
        <v>26</v>
      </c>
      <c r="C25" s="231">
        <v>161717.10999999999</v>
      </c>
      <c r="D25" s="1124"/>
      <c r="E25" s="1125"/>
      <c r="F25" s="1125"/>
      <c r="G25" s="1125"/>
      <c r="H25" s="1126"/>
      <c r="I25" s="230">
        <v>1</v>
      </c>
      <c r="J25" s="257">
        <v>12</v>
      </c>
      <c r="K25" s="257">
        <v>7</v>
      </c>
      <c r="L25" s="257">
        <v>4</v>
      </c>
      <c r="M25" s="231">
        <v>2</v>
      </c>
      <c r="N25" s="1082" t="e">
        <v>#N/A</v>
      </c>
      <c r="O25" s="258" t="e">
        <v>#N/A</v>
      </c>
      <c r="P25" s="257" t="e">
        <v>#N/A</v>
      </c>
      <c r="Q25" s="231" t="e">
        <v>#N/A</v>
      </c>
      <c r="R25" s="230" t="e">
        <v>#N/A</v>
      </c>
      <c r="S25" s="257" t="e">
        <v>#N/A</v>
      </c>
      <c r="T25" s="257" t="e">
        <v>#N/A</v>
      </c>
      <c r="U25" s="257" t="e">
        <v>#N/A</v>
      </c>
      <c r="V25" s="259" t="e">
        <v>#N/A</v>
      </c>
    </row>
    <row r="26" spans="1:22" x14ac:dyDescent="0.2">
      <c r="A26" s="527">
        <v>2024</v>
      </c>
      <c r="B26" s="258">
        <v>21</v>
      </c>
      <c r="C26" s="231">
        <v>65190.61</v>
      </c>
      <c r="D26" s="1124"/>
      <c r="E26" s="1125"/>
      <c r="F26" s="1125"/>
      <c r="G26" s="1125"/>
      <c r="H26" s="1126"/>
      <c r="I26" s="230">
        <v>0</v>
      </c>
      <c r="J26" s="257">
        <v>3</v>
      </c>
      <c r="K26" s="257">
        <v>10</v>
      </c>
      <c r="L26" s="257">
        <v>6</v>
      </c>
      <c r="M26" s="231">
        <v>2</v>
      </c>
      <c r="N26" s="1082">
        <f>SUM(O26:Q26)</f>
        <v>1077</v>
      </c>
      <c r="O26" s="258">
        <v>23</v>
      </c>
      <c r="P26" s="257">
        <v>355</v>
      </c>
      <c r="Q26" s="231">
        <v>699</v>
      </c>
      <c r="R26" s="230">
        <v>13</v>
      </c>
      <c r="S26" s="257">
        <v>430</v>
      </c>
      <c r="T26" s="257">
        <v>253</v>
      </c>
      <c r="U26" s="257">
        <v>3</v>
      </c>
      <c r="V26" s="259">
        <v>0</v>
      </c>
    </row>
    <row r="27" spans="1:22" x14ac:dyDescent="0.2">
      <c r="A27" s="527">
        <v>2025</v>
      </c>
      <c r="B27" s="1138">
        <v>21</v>
      </c>
      <c r="C27" s="1139">
        <v>75681.14</v>
      </c>
      <c r="D27" s="1140">
        <v>4</v>
      </c>
      <c r="E27" s="1141">
        <v>8</v>
      </c>
      <c r="F27" s="1141">
        <v>1</v>
      </c>
      <c r="G27" s="1141">
        <v>6</v>
      </c>
      <c r="H27" s="1142">
        <v>2</v>
      </c>
      <c r="I27" s="1143">
        <v>0</v>
      </c>
      <c r="J27" s="1144">
        <v>8</v>
      </c>
      <c r="K27" s="1144">
        <v>4</v>
      </c>
      <c r="L27" s="1144">
        <v>6</v>
      </c>
      <c r="M27" s="1139">
        <v>3</v>
      </c>
      <c r="N27" s="1145">
        <v>985</v>
      </c>
      <c r="O27" s="1138">
        <v>14</v>
      </c>
      <c r="P27" s="1144">
        <v>347</v>
      </c>
      <c r="Q27" s="1139">
        <v>624</v>
      </c>
      <c r="R27" s="1143">
        <v>114</v>
      </c>
      <c r="S27" s="1144">
        <v>274</v>
      </c>
      <c r="T27" s="1144">
        <v>196</v>
      </c>
      <c r="U27" s="1144">
        <v>40</v>
      </c>
      <c r="V27" s="1146">
        <v>0</v>
      </c>
    </row>
    <row r="28" spans="1:22" x14ac:dyDescent="0.2">
      <c r="A28" s="527">
        <v>2026</v>
      </c>
      <c r="B28" s="258" t="e">
        <v>#N/A</v>
      </c>
      <c r="C28" s="231" t="e">
        <v>#N/A</v>
      </c>
      <c r="D28" s="258" t="e">
        <v>#N/A</v>
      </c>
      <c r="E28" s="257" t="e">
        <v>#N/A</v>
      </c>
      <c r="F28" s="257" t="e">
        <v>#N/A</v>
      </c>
      <c r="G28" s="257" t="e">
        <v>#N/A</v>
      </c>
      <c r="H28" s="1019" t="e">
        <v>#N/A</v>
      </c>
      <c r="I28" s="230" t="e">
        <v>#N/A</v>
      </c>
      <c r="J28" s="257" t="e">
        <v>#N/A</v>
      </c>
      <c r="K28" s="257" t="e">
        <v>#N/A</v>
      </c>
      <c r="L28" s="257" t="e">
        <v>#N/A</v>
      </c>
      <c r="M28" s="231" t="e">
        <v>#N/A</v>
      </c>
      <c r="N28" s="1074" t="e">
        <v>#N/A</v>
      </c>
      <c r="O28" s="258" t="e">
        <v>#N/A</v>
      </c>
      <c r="P28" s="257" t="e">
        <v>#N/A</v>
      </c>
      <c r="Q28" s="231" t="e">
        <v>#N/A</v>
      </c>
      <c r="R28" s="230" t="e">
        <v>#N/A</v>
      </c>
      <c r="S28" s="257" t="e">
        <v>#N/A</v>
      </c>
      <c r="T28" s="257" t="e">
        <v>#N/A</v>
      </c>
      <c r="U28" s="257" t="e">
        <v>#N/A</v>
      </c>
      <c r="V28" s="259" t="e">
        <v>#N/A</v>
      </c>
    </row>
    <row r="29" spans="1:22" x14ac:dyDescent="0.2">
      <c r="A29" s="527">
        <v>2027</v>
      </c>
      <c r="B29" s="258" t="e">
        <v>#N/A</v>
      </c>
      <c r="C29" s="231" t="e">
        <v>#N/A</v>
      </c>
      <c r="D29" s="258" t="e">
        <v>#N/A</v>
      </c>
      <c r="E29" s="257" t="e">
        <v>#N/A</v>
      </c>
      <c r="F29" s="257" t="e">
        <v>#N/A</v>
      </c>
      <c r="G29" s="257" t="e">
        <v>#N/A</v>
      </c>
      <c r="H29" s="1019" t="e">
        <v>#N/A</v>
      </c>
      <c r="I29" s="230" t="e">
        <v>#N/A</v>
      </c>
      <c r="J29" s="257" t="e">
        <v>#N/A</v>
      </c>
      <c r="K29" s="257" t="e">
        <v>#N/A</v>
      </c>
      <c r="L29" s="257" t="e">
        <v>#N/A</v>
      </c>
      <c r="M29" s="231" t="e">
        <v>#N/A</v>
      </c>
      <c r="N29" s="1074" t="e">
        <v>#N/A</v>
      </c>
      <c r="O29" s="258" t="e">
        <v>#N/A</v>
      </c>
      <c r="P29" s="257" t="e">
        <v>#N/A</v>
      </c>
      <c r="Q29" s="231" t="e">
        <v>#N/A</v>
      </c>
      <c r="R29" s="230" t="e">
        <v>#N/A</v>
      </c>
      <c r="S29" s="257" t="e">
        <v>#N/A</v>
      </c>
      <c r="T29" s="257" t="e">
        <v>#N/A</v>
      </c>
      <c r="U29" s="257" t="e">
        <v>#N/A</v>
      </c>
      <c r="V29" s="259" t="e">
        <v>#N/A</v>
      </c>
    </row>
    <row r="30" spans="1:22" x14ac:dyDescent="0.2">
      <c r="A30" s="527">
        <v>2028</v>
      </c>
      <c r="B30" s="258" t="e">
        <v>#N/A</v>
      </c>
      <c r="C30" s="231" t="e">
        <v>#N/A</v>
      </c>
      <c r="D30" s="258" t="e">
        <v>#N/A</v>
      </c>
      <c r="E30" s="257" t="e">
        <v>#N/A</v>
      </c>
      <c r="F30" s="257" t="e">
        <v>#N/A</v>
      </c>
      <c r="G30" s="257" t="e">
        <v>#N/A</v>
      </c>
      <c r="H30" s="1019" t="e">
        <v>#N/A</v>
      </c>
      <c r="I30" s="230" t="e">
        <v>#N/A</v>
      </c>
      <c r="J30" s="257" t="e">
        <v>#N/A</v>
      </c>
      <c r="K30" s="257" t="e">
        <v>#N/A</v>
      </c>
      <c r="L30" s="257" t="e">
        <v>#N/A</v>
      </c>
      <c r="M30" s="231" t="e">
        <v>#N/A</v>
      </c>
      <c r="N30" s="1074" t="e">
        <v>#N/A</v>
      </c>
      <c r="O30" s="258" t="e">
        <v>#N/A</v>
      </c>
      <c r="P30" s="257" t="e">
        <v>#N/A</v>
      </c>
      <c r="Q30" s="231" t="e">
        <v>#N/A</v>
      </c>
      <c r="R30" s="230" t="e">
        <v>#N/A</v>
      </c>
      <c r="S30" s="257" t="e">
        <v>#N/A</v>
      </c>
      <c r="T30" s="257" t="e">
        <v>#N/A</v>
      </c>
      <c r="U30" s="257" t="e">
        <v>#N/A</v>
      </c>
      <c r="V30" s="259" t="e">
        <v>#N/A</v>
      </c>
    </row>
    <row r="31" spans="1:22" x14ac:dyDescent="0.2">
      <c r="A31" s="527">
        <v>2029</v>
      </c>
      <c r="B31" s="258" t="e">
        <v>#N/A</v>
      </c>
      <c r="C31" s="231" t="e">
        <v>#N/A</v>
      </c>
      <c r="D31" s="258" t="e">
        <v>#N/A</v>
      </c>
      <c r="E31" s="257" t="e">
        <v>#N/A</v>
      </c>
      <c r="F31" s="257" t="e">
        <v>#N/A</v>
      </c>
      <c r="G31" s="257" t="e">
        <v>#N/A</v>
      </c>
      <c r="H31" s="1019" t="e">
        <v>#N/A</v>
      </c>
      <c r="I31" s="230" t="e">
        <v>#N/A</v>
      </c>
      <c r="J31" s="257" t="e">
        <v>#N/A</v>
      </c>
      <c r="K31" s="257" t="e">
        <v>#N/A</v>
      </c>
      <c r="L31" s="257" t="e">
        <v>#N/A</v>
      </c>
      <c r="M31" s="231" t="e">
        <v>#N/A</v>
      </c>
      <c r="N31" s="1074" t="e">
        <v>#N/A</v>
      </c>
      <c r="O31" s="258" t="e">
        <v>#N/A</v>
      </c>
      <c r="P31" s="257" t="e">
        <v>#N/A</v>
      </c>
      <c r="Q31" s="231" t="e">
        <v>#N/A</v>
      </c>
      <c r="R31" s="230" t="e">
        <v>#N/A</v>
      </c>
      <c r="S31" s="257" t="e">
        <v>#N/A</v>
      </c>
      <c r="T31" s="257" t="e">
        <v>#N/A</v>
      </c>
      <c r="U31" s="257" t="e">
        <v>#N/A</v>
      </c>
      <c r="V31" s="259" t="e">
        <v>#N/A</v>
      </c>
    </row>
    <row r="32" spans="1:22" ht="13.5" thickBot="1" x14ac:dyDescent="0.25">
      <c r="A32" s="528">
        <v>2030</v>
      </c>
      <c r="B32" s="542" t="e">
        <v>#N/A</v>
      </c>
      <c r="C32" s="543" t="e">
        <v>#N/A</v>
      </c>
      <c r="D32" s="542" t="e">
        <v>#N/A</v>
      </c>
      <c r="E32" s="545" t="e">
        <v>#N/A</v>
      </c>
      <c r="F32" s="545" t="e">
        <v>#N/A</v>
      </c>
      <c r="G32" s="545" t="e">
        <v>#N/A</v>
      </c>
      <c r="H32" s="1020" t="e">
        <v>#N/A</v>
      </c>
      <c r="I32" s="544" t="e">
        <v>#N/A</v>
      </c>
      <c r="J32" s="545" t="e">
        <v>#N/A</v>
      </c>
      <c r="K32" s="545" t="e">
        <v>#N/A</v>
      </c>
      <c r="L32" s="545" t="e">
        <v>#N/A</v>
      </c>
      <c r="M32" s="543" t="e">
        <v>#N/A</v>
      </c>
      <c r="N32" s="1075" t="e">
        <v>#N/A</v>
      </c>
      <c r="O32" s="542" t="e">
        <v>#N/A</v>
      </c>
      <c r="P32" s="545" t="e">
        <v>#N/A</v>
      </c>
      <c r="Q32" s="543" t="e">
        <v>#N/A</v>
      </c>
      <c r="R32" s="544" t="e">
        <v>#N/A</v>
      </c>
      <c r="S32" s="545" t="e">
        <v>#N/A</v>
      </c>
      <c r="T32" s="545" t="e">
        <v>#N/A</v>
      </c>
      <c r="U32" s="545" t="e">
        <v>#N/A</v>
      </c>
      <c r="V32" s="546" t="e">
        <v>#N/A</v>
      </c>
    </row>
    <row r="33" spans="1:22" x14ac:dyDescent="0.2">
      <c r="A33" s="38"/>
      <c r="B33" s="40"/>
      <c r="C33" s="40"/>
      <c r="D33" s="40"/>
      <c r="E33" s="40"/>
      <c r="F33" s="40"/>
      <c r="G33" s="40"/>
      <c r="H33" s="40"/>
      <c r="I33" s="40"/>
      <c r="J33" s="40"/>
      <c r="K33" s="40"/>
      <c r="L33" s="40"/>
      <c r="M33" s="40"/>
      <c r="N33" s="40"/>
      <c r="O33" s="39"/>
      <c r="P33" s="39"/>
      <c r="Q33" s="39"/>
      <c r="R33" s="39"/>
      <c r="S33" s="39"/>
      <c r="T33" s="39"/>
      <c r="U33" s="39"/>
      <c r="V33" s="39"/>
    </row>
    <row r="34" spans="1:22" x14ac:dyDescent="0.2">
      <c r="A34" s="38"/>
      <c r="B34" s="40"/>
      <c r="C34" s="40"/>
      <c r="D34" s="40"/>
      <c r="E34" s="40"/>
      <c r="F34" s="40"/>
      <c r="G34" s="40"/>
      <c r="H34" s="40"/>
      <c r="I34" s="40"/>
      <c r="J34" s="40"/>
      <c r="K34" s="40"/>
      <c r="L34" s="40"/>
      <c r="M34" s="40"/>
      <c r="N34" s="40"/>
      <c r="O34" s="39"/>
      <c r="P34" s="39"/>
      <c r="Q34" s="39"/>
      <c r="R34" s="39"/>
      <c r="S34" s="39"/>
      <c r="T34" s="39"/>
      <c r="U34" s="39"/>
      <c r="V34" s="39"/>
    </row>
    <row r="35" spans="1:22" x14ac:dyDescent="0.2">
      <c r="A35" s="38"/>
      <c r="B35" s="40"/>
      <c r="C35" s="40"/>
      <c r="D35" s="40"/>
      <c r="E35" s="40"/>
      <c r="F35" s="40"/>
      <c r="G35" s="40"/>
      <c r="H35" s="40"/>
      <c r="I35" s="40"/>
      <c r="J35" s="40"/>
      <c r="K35" s="40"/>
      <c r="L35" s="40"/>
      <c r="M35" s="40"/>
      <c r="N35" s="40"/>
      <c r="O35" s="39"/>
      <c r="P35" s="39"/>
      <c r="Q35" s="39"/>
      <c r="R35" s="39"/>
      <c r="S35" s="39"/>
      <c r="T35" s="39"/>
      <c r="U35" s="39"/>
      <c r="V35" s="39"/>
    </row>
    <row r="36" spans="1:22" x14ac:dyDescent="0.2">
      <c r="A36" s="38"/>
      <c r="B36" s="40"/>
      <c r="C36" s="40"/>
      <c r="D36" s="40"/>
      <c r="E36" s="40"/>
      <c r="F36" s="40"/>
      <c r="G36" s="40"/>
      <c r="H36" s="40"/>
      <c r="I36" s="40"/>
      <c r="J36" s="40"/>
      <c r="K36" s="40"/>
      <c r="L36" s="40"/>
      <c r="M36" s="40"/>
      <c r="N36" s="40"/>
      <c r="O36" s="39"/>
      <c r="P36" s="39"/>
      <c r="Q36" s="39"/>
      <c r="R36" s="39"/>
      <c r="S36" s="39"/>
      <c r="T36" s="39"/>
      <c r="U36" s="39"/>
      <c r="V36" s="39"/>
    </row>
    <row r="37" spans="1:22" x14ac:dyDescent="0.2">
      <c r="A37" s="38"/>
      <c r="B37" s="40"/>
      <c r="C37" s="40"/>
      <c r="D37" s="40"/>
      <c r="E37" s="40"/>
      <c r="F37" s="40"/>
      <c r="G37" s="40"/>
      <c r="H37" s="40"/>
      <c r="I37" s="40"/>
      <c r="J37" s="40"/>
      <c r="K37" s="40"/>
      <c r="L37" s="40"/>
      <c r="M37" s="40"/>
      <c r="N37" s="40"/>
      <c r="O37" s="39"/>
      <c r="P37" s="39"/>
      <c r="Q37" s="39"/>
      <c r="R37" s="39"/>
      <c r="S37" s="39"/>
      <c r="T37" s="39"/>
      <c r="U37" s="39"/>
      <c r="V37" s="39"/>
    </row>
    <row r="38" spans="1:22" x14ac:dyDescent="0.2">
      <c r="A38" s="38"/>
      <c r="B38" s="40"/>
      <c r="C38" s="40"/>
      <c r="D38" s="40"/>
      <c r="E38" s="40"/>
      <c r="F38" s="40"/>
      <c r="G38" s="40"/>
      <c r="H38" s="40"/>
      <c r="I38" s="40"/>
      <c r="J38" s="40"/>
      <c r="K38" s="40"/>
      <c r="L38" s="40"/>
      <c r="M38" s="40"/>
      <c r="N38" s="40"/>
      <c r="O38" s="39"/>
      <c r="P38" s="39"/>
      <c r="Q38" s="39"/>
      <c r="R38" s="39"/>
      <c r="S38" s="39"/>
      <c r="T38" s="39"/>
      <c r="U38" s="39"/>
      <c r="V38" s="39"/>
    </row>
    <row r="39" spans="1:22" x14ac:dyDescent="0.2">
      <c r="A39" s="38"/>
      <c r="B39" s="40"/>
      <c r="C39" s="40"/>
      <c r="D39" s="40"/>
      <c r="E39" s="40"/>
      <c r="F39" s="40"/>
      <c r="G39" s="40"/>
      <c r="H39" s="40"/>
      <c r="I39" s="40"/>
      <c r="J39" s="40"/>
      <c r="K39" s="40"/>
      <c r="L39" s="40"/>
      <c r="M39" s="40"/>
      <c r="N39" s="40"/>
      <c r="O39" s="39"/>
      <c r="P39" s="39"/>
      <c r="Q39" s="39"/>
      <c r="R39" s="39"/>
      <c r="S39" s="39"/>
      <c r="T39" s="39"/>
      <c r="U39" s="39"/>
      <c r="V39" s="39"/>
    </row>
    <row r="40" spans="1:22" x14ac:dyDescent="0.2">
      <c r="A40" s="38"/>
      <c r="B40" s="40"/>
      <c r="C40" s="40"/>
      <c r="D40" s="40"/>
      <c r="E40" s="40"/>
      <c r="F40" s="40"/>
      <c r="G40" s="40"/>
      <c r="H40" s="40"/>
      <c r="I40" s="40"/>
      <c r="J40" s="40"/>
      <c r="K40" s="40"/>
      <c r="L40" s="40"/>
      <c r="M40" s="40"/>
      <c r="N40" s="40"/>
      <c r="O40" s="39"/>
      <c r="P40" s="39"/>
      <c r="Q40" s="39"/>
      <c r="R40" s="39"/>
      <c r="S40" s="39"/>
      <c r="T40" s="39"/>
      <c r="U40" s="39"/>
      <c r="V40" s="39"/>
    </row>
    <row r="41" spans="1:22" x14ac:dyDescent="0.2">
      <c r="A41" s="38"/>
      <c r="B41" s="40"/>
      <c r="C41" s="40"/>
      <c r="D41" s="40"/>
      <c r="E41" s="40"/>
      <c r="F41" s="40"/>
      <c r="G41" s="40"/>
      <c r="H41" s="40"/>
      <c r="I41" s="40"/>
      <c r="J41" s="40"/>
      <c r="K41" s="40"/>
      <c r="L41" s="40"/>
      <c r="M41" s="40"/>
      <c r="N41" s="40"/>
      <c r="O41" s="39"/>
      <c r="P41" s="39"/>
      <c r="Q41" s="39"/>
      <c r="R41" s="39"/>
      <c r="S41" s="39"/>
      <c r="T41" s="39"/>
      <c r="U41" s="39"/>
      <c r="V41" s="39"/>
    </row>
    <row r="42" spans="1:22" x14ac:dyDescent="0.2">
      <c r="A42" s="38"/>
      <c r="B42" s="40"/>
      <c r="C42" s="40"/>
      <c r="D42" s="40"/>
      <c r="E42" s="40"/>
      <c r="F42" s="40"/>
      <c r="G42" s="40"/>
      <c r="H42" s="40"/>
      <c r="I42" s="40"/>
      <c r="J42" s="40"/>
      <c r="K42" s="40"/>
      <c r="L42" s="40"/>
      <c r="M42" s="40"/>
      <c r="N42" s="40"/>
      <c r="O42" s="39"/>
      <c r="P42" s="39"/>
      <c r="Q42" s="39"/>
      <c r="R42" s="39"/>
      <c r="S42" s="39"/>
      <c r="T42" s="39"/>
      <c r="U42" s="39"/>
      <c r="V42" s="39"/>
    </row>
    <row r="43" spans="1:22" x14ac:dyDescent="0.2">
      <c r="A43" s="38"/>
      <c r="B43" s="40"/>
      <c r="C43" s="40"/>
      <c r="D43" s="40"/>
      <c r="E43" s="40"/>
      <c r="F43" s="40"/>
      <c r="G43" s="40"/>
      <c r="H43" s="40"/>
      <c r="I43" s="40"/>
      <c r="J43" s="40"/>
      <c r="K43" s="40"/>
      <c r="L43" s="40"/>
      <c r="M43" s="40"/>
      <c r="N43" s="40"/>
      <c r="O43" s="39"/>
      <c r="P43" s="39"/>
      <c r="Q43" s="39"/>
      <c r="R43" s="39"/>
      <c r="S43" s="39"/>
      <c r="T43" s="39"/>
      <c r="U43" s="39"/>
      <c r="V43" s="39"/>
    </row>
    <row r="44" spans="1:22" x14ac:dyDescent="0.2">
      <c r="A44" s="38"/>
      <c r="B44" s="40"/>
      <c r="C44" s="40"/>
      <c r="D44" s="40"/>
      <c r="E44" s="40"/>
      <c r="F44" s="40"/>
      <c r="G44" s="40"/>
      <c r="H44" s="40"/>
      <c r="I44" s="40"/>
      <c r="J44" s="40"/>
      <c r="K44" s="40"/>
      <c r="L44" s="40"/>
      <c r="M44" s="40"/>
      <c r="N44" s="40"/>
      <c r="O44" s="39"/>
      <c r="P44" s="39"/>
      <c r="Q44" s="39"/>
      <c r="R44" s="39"/>
      <c r="S44" s="39"/>
      <c r="T44" s="39"/>
      <c r="U44" s="39"/>
      <c r="V44" s="39"/>
    </row>
    <row r="45" spans="1:22" x14ac:dyDescent="0.2">
      <c r="A45" s="38"/>
      <c r="B45" s="40"/>
      <c r="C45" s="40"/>
      <c r="D45" s="40"/>
      <c r="E45" s="40"/>
      <c r="F45" s="40"/>
      <c r="G45" s="40"/>
      <c r="H45" s="40"/>
      <c r="I45" s="40"/>
      <c r="J45" s="40"/>
      <c r="K45" s="40"/>
      <c r="L45" s="40"/>
      <c r="M45" s="40"/>
      <c r="N45" s="40"/>
      <c r="O45" s="39"/>
      <c r="P45" s="39"/>
      <c r="Q45" s="39"/>
      <c r="R45" s="39"/>
      <c r="S45" s="39"/>
      <c r="T45" s="39"/>
      <c r="U45" s="39"/>
      <c r="V45" s="39"/>
    </row>
    <row r="46" spans="1:22" x14ac:dyDescent="0.2">
      <c r="A46" s="38"/>
      <c r="B46" s="40"/>
      <c r="C46" s="40"/>
      <c r="D46" s="40"/>
      <c r="E46" s="40"/>
      <c r="F46" s="40"/>
      <c r="G46" s="40"/>
      <c r="H46" s="40"/>
      <c r="I46" s="40"/>
      <c r="J46" s="40"/>
      <c r="K46" s="40"/>
      <c r="L46" s="40"/>
      <c r="M46" s="40"/>
      <c r="N46" s="40"/>
      <c r="O46" s="39"/>
      <c r="P46" s="39"/>
      <c r="Q46" s="39"/>
      <c r="R46" s="39"/>
      <c r="S46" s="39"/>
      <c r="T46" s="39"/>
      <c r="U46" s="39"/>
      <c r="V46" s="39"/>
    </row>
    <row r="47" spans="1:22" x14ac:dyDescent="0.2">
      <c r="A47" s="38"/>
      <c r="B47" s="40"/>
      <c r="C47" s="40"/>
      <c r="D47" s="40"/>
      <c r="E47" s="40"/>
      <c r="F47" s="40"/>
      <c r="G47" s="40"/>
      <c r="H47" s="40"/>
      <c r="I47" s="40"/>
      <c r="J47" s="40"/>
      <c r="K47" s="40"/>
      <c r="L47" s="40"/>
      <c r="M47" s="40"/>
      <c r="N47" s="40"/>
      <c r="O47" s="39"/>
      <c r="P47" s="39"/>
      <c r="Q47" s="39"/>
      <c r="R47" s="39"/>
      <c r="S47" s="39"/>
      <c r="T47" s="39"/>
      <c r="U47" s="39"/>
      <c r="V47" s="39"/>
    </row>
    <row r="48" spans="1:22" x14ac:dyDescent="0.2">
      <c r="A48" s="38"/>
      <c r="B48" s="40"/>
      <c r="C48" s="40"/>
      <c r="D48" s="40"/>
      <c r="E48" s="40"/>
      <c r="F48" s="40"/>
      <c r="G48" s="40"/>
      <c r="H48" s="40"/>
      <c r="I48" s="40"/>
      <c r="J48" s="40"/>
      <c r="K48" s="40"/>
      <c r="L48" s="40"/>
      <c r="M48" s="40"/>
      <c r="N48" s="40"/>
      <c r="O48" s="39"/>
      <c r="P48" s="39"/>
      <c r="Q48" s="39"/>
      <c r="R48" s="39"/>
      <c r="S48" s="39"/>
      <c r="T48" s="39"/>
      <c r="U48" s="39"/>
      <c r="V48" s="39"/>
    </row>
    <row r="49" spans="1:22" x14ac:dyDescent="0.2">
      <c r="A49" s="38"/>
      <c r="B49" s="40"/>
      <c r="C49" s="40"/>
      <c r="D49" s="40"/>
      <c r="E49" s="40"/>
      <c r="F49" s="40"/>
      <c r="G49" s="40"/>
      <c r="H49" s="40"/>
      <c r="I49" s="40"/>
      <c r="J49" s="40"/>
      <c r="K49" s="40"/>
      <c r="L49" s="40"/>
      <c r="M49" s="40"/>
      <c r="N49" s="40"/>
      <c r="O49" s="39"/>
      <c r="P49" s="39"/>
      <c r="Q49" s="39"/>
      <c r="R49" s="39"/>
      <c r="S49" s="39"/>
      <c r="T49" s="39"/>
      <c r="U49" s="39"/>
      <c r="V49" s="39"/>
    </row>
    <row r="50" spans="1:22" x14ac:dyDescent="0.2">
      <c r="A50" s="38"/>
      <c r="B50" s="40"/>
      <c r="C50" s="40"/>
      <c r="D50" s="40"/>
      <c r="E50" s="40"/>
      <c r="F50" s="40"/>
      <c r="G50" s="40"/>
      <c r="H50" s="40"/>
      <c r="I50" s="40"/>
      <c r="J50" s="40"/>
      <c r="K50" s="40"/>
      <c r="L50" s="40"/>
      <c r="M50" s="40"/>
      <c r="N50" s="40"/>
      <c r="O50" s="39"/>
      <c r="P50" s="39"/>
      <c r="Q50" s="39"/>
      <c r="R50" s="39"/>
      <c r="S50" s="39"/>
      <c r="T50" s="39"/>
      <c r="U50" s="39"/>
      <c r="V50" s="39"/>
    </row>
    <row r="51" spans="1:22" x14ac:dyDescent="0.2">
      <c r="A51" s="38"/>
      <c r="B51" s="40"/>
      <c r="C51" s="40"/>
      <c r="D51" s="40"/>
      <c r="E51" s="40"/>
      <c r="F51" s="40"/>
      <c r="G51" s="40"/>
      <c r="H51" s="40"/>
      <c r="I51" s="40"/>
      <c r="J51" s="40"/>
      <c r="K51" s="40"/>
      <c r="L51" s="40"/>
      <c r="M51" s="40"/>
      <c r="N51" s="40"/>
      <c r="O51" s="39"/>
      <c r="P51" s="39"/>
      <c r="Q51" s="39"/>
      <c r="R51" s="39"/>
      <c r="S51" s="39"/>
      <c r="T51" s="39"/>
      <c r="U51" s="39"/>
      <c r="V51" s="39"/>
    </row>
    <row r="52" spans="1:22" x14ac:dyDescent="0.2">
      <c r="A52" s="38"/>
      <c r="B52" s="40"/>
      <c r="C52" s="40"/>
      <c r="D52" s="40"/>
      <c r="E52" s="40"/>
      <c r="F52" s="40"/>
      <c r="G52" s="40"/>
      <c r="H52" s="40"/>
      <c r="I52" s="40"/>
      <c r="J52" s="40"/>
      <c r="K52" s="40"/>
      <c r="L52" s="40"/>
      <c r="M52" s="40"/>
      <c r="N52" s="40"/>
      <c r="O52" s="39"/>
      <c r="P52" s="39"/>
      <c r="Q52" s="39"/>
      <c r="R52" s="39"/>
      <c r="S52" s="39"/>
      <c r="T52" s="39"/>
      <c r="U52" s="39"/>
      <c r="V52" s="39"/>
    </row>
    <row r="53" spans="1:22" x14ac:dyDescent="0.2">
      <c r="A53" s="38"/>
      <c r="B53" s="40"/>
      <c r="C53" s="40"/>
      <c r="D53" s="40"/>
      <c r="E53" s="40"/>
      <c r="F53" s="40"/>
      <c r="G53" s="40"/>
      <c r="H53" s="40"/>
      <c r="I53" s="40"/>
      <c r="J53" s="40"/>
      <c r="K53" s="40"/>
      <c r="L53" s="40"/>
      <c r="M53" s="40"/>
      <c r="N53" s="40"/>
      <c r="O53" s="39"/>
      <c r="P53" s="39"/>
      <c r="Q53" s="39"/>
      <c r="R53" s="39"/>
      <c r="S53" s="39"/>
      <c r="T53" s="39"/>
      <c r="U53" s="39"/>
      <c r="V53" s="39"/>
    </row>
    <row r="54" spans="1:22" x14ac:dyDescent="0.2">
      <c r="A54" s="38"/>
      <c r="B54" s="40"/>
      <c r="C54" s="40"/>
      <c r="D54" s="40"/>
      <c r="E54" s="40"/>
      <c r="F54" s="40"/>
      <c r="G54" s="40"/>
      <c r="H54" s="40"/>
      <c r="I54" s="40"/>
      <c r="J54" s="40"/>
      <c r="K54" s="40"/>
      <c r="L54" s="40"/>
      <c r="M54" s="40"/>
      <c r="N54" s="40"/>
      <c r="O54" s="39"/>
      <c r="P54" s="39"/>
      <c r="Q54" s="39"/>
      <c r="R54" s="39"/>
      <c r="S54" s="39"/>
      <c r="T54" s="39"/>
      <c r="U54" s="39"/>
      <c r="V54" s="39"/>
    </row>
    <row r="55" spans="1:22" x14ac:dyDescent="0.2">
      <c r="A55" s="38"/>
      <c r="B55" s="40"/>
      <c r="C55" s="40"/>
      <c r="D55" s="40"/>
      <c r="E55" s="40"/>
      <c r="F55" s="40"/>
      <c r="G55" s="40"/>
      <c r="H55" s="40"/>
      <c r="I55" s="40"/>
      <c r="J55" s="40"/>
      <c r="K55" s="40"/>
      <c r="L55" s="40"/>
      <c r="M55" s="40"/>
      <c r="N55" s="40"/>
      <c r="O55" s="39"/>
      <c r="P55" s="39"/>
      <c r="Q55" s="39"/>
      <c r="R55" s="39"/>
      <c r="S55" s="39"/>
      <c r="T55" s="39"/>
      <c r="U55" s="39"/>
      <c r="V55" s="39"/>
    </row>
    <row r="56" spans="1:22" x14ac:dyDescent="0.2">
      <c r="A56" s="38"/>
      <c r="B56" s="40"/>
      <c r="C56" s="40"/>
      <c r="D56" s="40"/>
      <c r="E56" s="40"/>
      <c r="F56" s="40"/>
      <c r="G56" s="40"/>
      <c r="H56" s="40"/>
      <c r="I56" s="40"/>
      <c r="J56" s="40"/>
      <c r="K56" s="40"/>
      <c r="L56" s="40"/>
      <c r="M56" s="40"/>
      <c r="N56" s="40"/>
      <c r="O56" s="39"/>
      <c r="P56" s="39"/>
      <c r="Q56" s="39"/>
      <c r="R56" s="39"/>
      <c r="S56" s="39"/>
      <c r="T56" s="39"/>
      <c r="U56" s="39"/>
      <c r="V56" s="39"/>
    </row>
    <row r="57" spans="1:22" x14ac:dyDescent="0.2">
      <c r="A57" s="38"/>
      <c r="B57" s="40"/>
      <c r="C57" s="40"/>
      <c r="D57" s="40"/>
      <c r="E57" s="40"/>
      <c r="F57" s="40"/>
      <c r="G57" s="40"/>
      <c r="H57" s="40"/>
      <c r="I57" s="40"/>
      <c r="J57" s="40"/>
      <c r="K57" s="40"/>
      <c r="L57" s="40"/>
      <c r="M57" s="40"/>
      <c r="N57" s="40"/>
      <c r="O57" s="39"/>
      <c r="P57" s="39"/>
      <c r="Q57" s="39"/>
      <c r="R57" s="39"/>
      <c r="S57" s="39"/>
      <c r="T57" s="39"/>
      <c r="U57" s="39"/>
      <c r="V57" s="39"/>
    </row>
    <row r="58" spans="1:22" x14ac:dyDescent="0.2">
      <c r="A58" s="38"/>
      <c r="B58" s="40"/>
      <c r="C58" s="40"/>
      <c r="D58" s="40"/>
      <c r="E58" s="40"/>
      <c r="F58" s="40"/>
      <c r="G58" s="40"/>
      <c r="H58" s="40"/>
      <c r="I58" s="40"/>
      <c r="J58" s="40"/>
      <c r="K58" s="40"/>
      <c r="L58" s="40"/>
      <c r="M58" s="40"/>
      <c r="N58" s="40"/>
      <c r="O58" s="39"/>
      <c r="P58" s="39"/>
      <c r="Q58" s="39"/>
      <c r="R58" s="39"/>
      <c r="S58" s="39"/>
      <c r="T58" s="39"/>
      <c r="U58" s="39"/>
      <c r="V58" s="39"/>
    </row>
    <row r="59" spans="1:22" x14ac:dyDescent="0.2">
      <c r="A59" s="38"/>
      <c r="B59" s="40"/>
      <c r="C59" s="40"/>
      <c r="D59" s="40"/>
      <c r="E59" s="40"/>
      <c r="F59" s="40"/>
      <c r="G59" s="40"/>
      <c r="H59" s="40"/>
      <c r="I59" s="40"/>
      <c r="J59" s="40"/>
      <c r="K59" s="40"/>
      <c r="L59" s="40"/>
      <c r="M59" s="40"/>
      <c r="N59" s="40"/>
      <c r="O59" s="39"/>
      <c r="P59" s="39"/>
      <c r="Q59" s="39"/>
      <c r="R59" s="39"/>
      <c r="S59" s="39"/>
      <c r="T59" s="39"/>
      <c r="U59" s="39"/>
      <c r="V59" s="39"/>
    </row>
    <row r="60" spans="1:22" x14ac:dyDescent="0.2">
      <c r="A60" s="38"/>
      <c r="B60" s="40"/>
      <c r="C60" s="40"/>
      <c r="D60" s="40"/>
      <c r="E60" s="40"/>
      <c r="F60" s="40"/>
      <c r="G60" s="40"/>
      <c r="H60" s="40"/>
      <c r="I60" s="40"/>
      <c r="J60" s="40"/>
      <c r="K60" s="40"/>
      <c r="L60" s="40"/>
      <c r="M60" s="40"/>
      <c r="N60" s="40"/>
      <c r="O60" s="39"/>
      <c r="P60" s="39"/>
      <c r="Q60" s="39"/>
      <c r="R60" s="39"/>
      <c r="S60" s="39"/>
      <c r="T60" s="39"/>
      <c r="U60" s="39"/>
      <c r="V60" s="39"/>
    </row>
    <row r="61" spans="1:22" x14ac:dyDescent="0.2">
      <c r="A61" s="38"/>
      <c r="B61" s="40"/>
      <c r="C61" s="40"/>
      <c r="D61" s="40"/>
      <c r="E61" s="40"/>
      <c r="F61" s="40"/>
      <c r="G61" s="40"/>
      <c r="H61" s="40"/>
      <c r="I61" s="40"/>
      <c r="J61" s="40"/>
      <c r="K61" s="40"/>
      <c r="L61" s="40"/>
      <c r="M61" s="40"/>
      <c r="N61" s="40"/>
      <c r="O61" s="39"/>
      <c r="P61" s="39"/>
      <c r="Q61" s="39"/>
      <c r="R61" s="39"/>
      <c r="S61" s="39"/>
      <c r="T61" s="39"/>
      <c r="U61" s="39"/>
      <c r="V61" s="39"/>
    </row>
    <row r="62" spans="1:22" x14ac:dyDescent="0.2">
      <c r="A62" s="38"/>
      <c r="B62" s="40"/>
      <c r="C62" s="40"/>
      <c r="D62" s="40"/>
      <c r="E62" s="40"/>
      <c r="F62" s="40"/>
      <c r="G62" s="40"/>
      <c r="H62" s="40"/>
      <c r="I62" s="40"/>
      <c r="J62" s="40"/>
      <c r="K62" s="40"/>
      <c r="L62" s="40"/>
      <c r="M62" s="40"/>
      <c r="N62" s="40"/>
      <c r="O62" s="39"/>
      <c r="P62" s="39"/>
      <c r="Q62" s="39"/>
      <c r="R62" s="39"/>
      <c r="S62" s="39"/>
      <c r="T62" s="39"/>
      <c r="U62" s="39"/>
      <c r="V62" s="39"/>
    </row>
    <row r="63" spans="1:22" x14ac:dyDescent="0.2">
      <c r="A63" s="38"/>
      <c r="B63" s="40"/>
      <c r="C63" s="40"/>
      <c r="D63" s="40"/>
      <c r="E63" s="40"/>
      <c r="F63" s="40"/>
      <c r="G63" s="40"/>
      <c r="H63" s="40"/>
      <c r="I63" s="40"/>
      <c r="J63" s="40"/>
      <c r="K63" s="40"/>
      <c r="L63" s="40"/>
      <c r="M63" s="40"/>
      <c r="N63" s="40"/>
      <c r="O63" s="39"/>
      <c r="P63" s="39"/>
      <c r="Q63" s="39"/>
      <c r="R63" s="39"/>
      <c r="S63" s="39"/>
      <c r="T63" s="39"/>
      <c r="U63" s="39"/>
      <c r="V63" s="39"/>
    </row>
    <row r="64" spans="1:22" x14ac:dyDescent="0.2">
      <c r="A64" s="38"/>
      <c r="B64" s="40"/>
      <c r="C64" s="40"/>
      <c r="D64" s="40"/>
      <c r="E64" s="40"/>
      <c r="F64" s="40"/>
      <c r="G64" s="40"/>
      <c r="H64" s="40"/>
      <c r="I64" s="40"/>
      <c r="J64" s="40"/>
      <c r="K64" s="40"/>
      <c r="L64" s="40"/>
      <c r="M64" s="40"/>
      <c r="N64" s="40"/>
      <c r="O64" s="39"/>
      <c r="P64" s="39"/>
      <c r="Q64" s="39"/>
      <c r="R64" s="39"/>
      <c r="S64" s="39"/>
      <c r="T64" s="39"/>
      <c r="U64" s="39"/>
      <c r="V64" s="39"/>
    </row>
    <row r="65" spans="1:22" x14ac:dyDescent="0.2">
      <c r="A65" s="38"/>
      <c r="B65" s="40"/>
      <c r="C65" s="40"/>
      <c r="D65" s="40"/>
      <c r="E65" s="40"/>
      <c r="F65" s="40"/>
      <c r="G65" s="40"/>
      <c r="H65" s="40"/>
      <c r="I65" s="40"/>
      <c r="J65" s="40"/>
      <c r="K65" s="40"/>
      <c r="L65" s="40"/>
      <c r="M65" s="40"/>
      <c r="N65" s="40"/>
      <c r="O65" s="39"/>
      <c r="P65" s="39"/>
      <c r="Q65" s="39"/>
      <c r="R65" s="39"/>
      <c r="S65" s="39"/>
      <c r="T65" s="39"/>
      <c r="U65" s="39"/>
      <c r="V65" s="39"/>
    </row>
    <row r="66" spans="1:22" x14ac:dyDescent="0.2">
      <c r="A66" s="38"/>
      <c r="B66" s="40"/>
      <c r="C66" s="40"/>
      <c r="D66" s="40"/>
      <c r="E66" s="40"/>
      <c r="F66" s="40"/>
      <c r="G66" s="40"/>
      <c r="H66" s="40"/>
      <c r="I66" s="40"/>
      <c r="J66" s="40"/>
      <c r="K66" s="40"/>
      <c r="L66" s="40"/>
      <c r="M66" s="40"/>
      <c r="N66" s="40"/>
      <c r="O66" s="39"/>
      <c r="P66" s="39"/>
      <c r="Q66" s="39"/>
      <c r="R66" s="39"/>
      <c r="S66" s="39"/>
      <c r="T66" s="39"/>
      <c r="U66" s="39"/>
      <c r="V66" s="39"/>
    </row>
    <row r="67" spans="1:22" x14ac:dyDescent="0.2">
      <c r="A67" s="38"/>
      <c r="B67" s="40"/>
      <c r="C67" s="40"/>
      <c r="D67" s="40"/>
      <c r="E67" s="40"/>
      <c r="F67" s="40"/>
      <c r="G67" s="40"/>
      <c r="H67" s="40"/>
      <c r="I67" s="40"/>
      <c r="J67" s="40"/>
      <c r="K67" s="40"/>
      <c r="L67" s="40"/>
      <c r="M67" s="40"/>
      <c r="N67" s="40"/>
      <c r="O67" s="39"/>
      <c r="P67" s="39"/>
      <c r="Q67" s="39"/>
      <c r="R67" s="39"/>
      <c r="S67" s="39"/>
      <c r="T67" s="39"/>
      <c r="U67" s="39"/>
      <c r="V67" s="39"/>
    </row>
    <row r="68" spans="1:22" x14ac:dyDescent="0.2">
      <c r="A68" s="38"/>
      <c r="B68" s="40"/>
      <c r="C68" s="40"/>
      <c r="D68" s="40"/>
      <c r="E68" s="40"/>
      <c r="F68" s="40"/>
      <c r="G68" s="40"/>
      <c r="H68" s="40"/>
      <c r="I68" s="40"/>
      <c r="J68" s="40"/>
      <c r="K68" s="40"/>
      <c r="L68" s="40"/>
      <c r="M68" s="40"/>
      <c r="N68" s="40"/>
      <c r="O68" s="39"/>
      <c r="P68" s="39"/>
      <c r="Q68" s="39"/>
      <c r="R68" s="39"/>
      <c r="S68" s="39"/>
      <c r="T68" s="39"/>
      <c r="U68" s="39"/>
      <c r="V68" s="39"/>
    </row>
    <row r="69" spans="1:22" x14ac:dyDescent="0.2">
      <c r="A69" s="38"/>
      <c r="B69" s="40"/>
      <c r="C69" s="40"/>
      <c r="D69" s="40"/>
      <c r="E69" s="40"/>
      <c r="F69" s="40"/>
      <c r="G69" s="40"/>
      <c r="H69" s="40"/>
      <c r="I69" s="40"/>
      <c r="J69" s="40"/>
      <c r="K69" s="40"/>
      <c r="L69" s="40"/>
      <c r="M69" s="40"/>
      <c r="N69" s="40"/>
      <c r="O69" s="39"/>
      <c r="P69" s="39"/>
      <c r="Q69" s="39"/>
      <c r="R69" s="39"/>
      <c r="S69" s="39"/>
      <c r="T69" s="39"/>
      <c r="U69" s="39"/>
      <c r="V69" s="39"/>
    </row>
    <row r="70" spans="1:22" x14ac:dyDescent="0.2">
      <c r="A70" s="38"/>
      <c r="B70" s="40"/>
      <c r="C70" s="40"/>
      <c r="D70" s="40"/>
      <c r="E70" s="40"/>
      <c r="F70" s="40"/>
      <c r="G70" s="40"/>
      <c r="H70" s="40"/>
      <c r="I70" s="40"/>
      <c r="J70" s="40"/>
      <c r="K70" s="40"/>
      <c r="L70" s="40"/>
      <c r="M70" s="40"/>
      <c r="N70" s="40"/>
      <c r="O70" s="39"/>
      <c r="P70" s="39"/>
      <c r="Q70" s="39"/>
      <c r="R70" s="39"/>
      <c r="S70" s="39"/>
      <c r="T70" s="39"/>
      <c r="U70" s="39"/>
      <c r="V70" s="39"/>
    </row>
    <row r="71" spans="1:22" x14ac:dyDescent="0.2">
      <c r="A71" s="38"/>
      <c r="B71" s="40"/>
      <c r="C71" s="40"/>
      <c r="D71" s="40"/>
      <c r="E71" s="40"/>
      <c r="F71" s="40"/>
      <c r="G71" s="40"/>
      <c r="H71" s="40"/>
      <c r="I71" s="40"/>
      <c r="J71" s="40"/>
      <c r="K71" s="40"/>
      <c r="L71" s="40"/>
      <c r="M71" s="40"/>
      <c r="N71" s="40"/>
      <c r="O71" s="39"/>
      <c r="P71" s="39"/>
      <c r="Q71" s="39"/>
      <c r="R71" s="39"/>
      <c r="S71" s="39"/>
      <c r="T71" s="39"/>
      <c r="U71" s="39"/>
      <c r="V71" s="39"/>
    </row>
    <row r="72" spans="1:22" x14ac:dyDescent="0.2">
      <c r="A72" s="38"/>
      <c r="B72" s="40"/>
      <c r="C72" s="40"/>
      <c r="D72" s="40"/>
      <c r="E72" s="40"/>
      <c r="F72" s="40"/>
      <c r="G72" s="40"/>
      <c r="H72" s="40"/>
      <c r="I72" s="40"/>
      <c r="J72" s="40"/>
      <c r="K72" s="40"/>
      <c r="L72" s="40"/>
      <c r="M72" s="40"/>
      <c r="N72" s="40"/>
      <c r="O72" s="39"/>
      <c r="P72" s="39"/>
      <c r="Q72" s="39"/>
      <c r="R72" s="39"/>
      <c r="S72" s="39"/>
      <c r="T72" s="39"/>
      <c r="U72" s="39"/>
      <c r="V72" s="39"/>
    </row>
    <row r="73" spans="1:22" x14ac:dyDescent="0.2">
      <c r="A73" s="38"/>
      <c r="B73" s="40"/>
      <c r="C73" s="40"/>
      <c r="D73" s="40"/>
      <c r="E73" s="40"/>
      <c r="F73" s="40"/>
      <c r="G73" s="40"/>
      <c r="H73" s="40"/>
      <c r="I73" s="40"/>
      <c r="J73" s="40"/>
      <c r="K73" s="40"/>
      <c r="L73" s="40"/>
      <c r="M73" s="40"/>
      <c r="N73" s="40"/>
      <c r="O73" s="39"/>
      <c r="P73" s="39"/>
      <c r="Q73" s="39"/>
      <c r="R73" s="39"/>
      <c r="S73" s="39"/>
      <c r="T73" s="39"/>
      <c r="U73" s="39"/>
      <c r="V73" s="39"/>
    </row>
    <row r="74" spans="1:22" x14ac:dyDescent="0.2">
      <c r="A74" s="38"/>
      <c r="B74" s="40"/>
      <c r="C74" s="40"/>
      <c r="D74" s="40"/>
      <c r="E74" s="40"/>
      <c r="F74" s="40"/>
      <c r="G74" s="40"/>
      <c r="H74" s="40"/>
      <c r="I74" s="40"/>
      <c r="J74" s="40"/>
      <c r="K74" s="40"/>
      <c r="L74" s="40"/>
      <c r="M74" s="40"/>
      <c r="N74" s="40"/>
      <c r="O74" s="39"/>
      <c r="P74" s="39"/>
      <c r="Q74" s="39"/>
      <c r="R74" s="39"/>
      <c r="S74" s="39"/>
      <c r="T74" s="39"/>
      <c r="U74" s="39"/>
      <c r="V74" s="39"/>
    </row>
    <row r="75" spans="1:22" x14ac:dyDescent="0.2">
      <c r="A75" s="38"/>
      <c r="B75" s="40"/>
      <c r="C75" s="40"/>
      <c r="D75" s="40"/>
      <c r="E75" s="40"/>
      <c r="F75" s="40"/>
      <c r="G75" s="40"/>
      <c r="H75" s="40"/>
      <c r="I75" s="40"/>
      <c r="J75" s="40"/>
      <c r="K75" s="40"/>
      <c r="L75" s="40"/>
      <c r="M75" s="40"/>
      <c r="N75" s="40"/>
      <c r="O75" s="39"/>
      <c r="P75" s="39"/>
      <c r="Q75" s="39"/>
      <c r="R75" s="39"/>
      <c r="S75" s="39"/>
      <c r="T75" s="39"/>
      <c r="U75" s="39"/>
      <c r="V75" s="39"/>
    </row>
    <row r="76" spans="1:22" x14ac:dyDescent="0.2">
      <c r="A76" s="38"/>
      <c r="B76" s="40"/>
      <c r="C76" s="40"/>
      <c r="D76" s="40"/>
      <c r="E76" s="40"/>
      <c r="F76" s="40"/>
      <c r="G76" s="40"/>
      <c r="H76" s="40"/>
      <c r="I76" s="40"/>
      <c r="J76" s="40"/>
      <c r="K76" s="40"/>
      <c r="L76" s="40"/>
      <c r="M76" s="40"/>
      <c r="N76" s="40"/>
      <c r="O76" s="39"/>
      <c r="P76" s="39"/>
      <c r="Q76" s="39"/>
      <c r="R76" s="39"/>
      <c r="S76" s="39"/>
      <c r="T76" s="39"/>
      <c r="U76" s="39"/>
      <c r="V76" s="39"/>
    </row>
    <row r="77" spans="1:22" x14ac:dyDescent="0.2">
      <c r="A77" s="38"/>
      <c r="B77" s="40"/>
      <c r="C77" s="40"/>
      <c r="D77" s="40"/>
      <c r="E77" s="40"/>
      <c r="F77" s="40"/>
      <c r="G77" s="40"/>
      <c r="H77" s="40"/>
      <c r="I77" s="40"/>
      <c r="J77" s="40"/>
      <c r="K77" s="40"/>
      <c r="L77" s="40"/>
      <c r="M77" s="40"/>
      <c r="N77" s="40"/>
      <c r="O77" s="39"/>
      <c r="P77" s="39"/>
      <c r="Q77" s="39"/>
      <c r="R77" s="39"/>
      <c r="S77" s="39"/>
      <c r="T77" s="39"/>
      <c r="U77" s="39"/>
      <c r="V77" s="39"/>
    </row>
    <row r="78" spans="1:22" x14ac:dyDescent="0.2">
      <c r="A78" s="38"/>
      <c r="B78" s="40"/>
      <c r="C78" s="40"/>
      <c r="D78" s="40"/>
      <c r="E78" s="40"/>
      <c r="F78" s="40"/>
      <c r="G78" s="40"/>
      <c r="H78" s="40"/>
      <c r="I78" s="40"/>
      <c r="J78" s="40"/>
      <c r="K78" s="40"/>
      <c r="L78" s="40"/>
      <c r="M78" s="40"/>
      <c r="N78" s="40"/>
      <c r="O78" s="39"/>
      <c r="P78" s="39"/>
      <c r="Q78" s="39"/>
      <c r="R78" s="39"/>
      <c r="S78" s="39"/>
      <c r="T78" s="39"/>
      <c r="U78" s="39"/>
      <c r="V78" s="39"/>
    </row>
    <row r="79" spans="1:22" x14ac:dyDescent="0.2">
      <c r="A79" s="38"/>
      <c r="B79" s="40"/>
      <c r="C79" s="40"/>
      <c r="D79" s="40"/>
      <c r="E79" s="40"/>
      <c r="F79" s="40"/>
      <c r="G79" s="40"/>
      <c r="H79" s="40"/>
      <c r="I79" s="40"/>
      <c r="J79" s="40"/>
      <c r="K79" s="40"/>
      <c r="L79" s="40"/>
      <c r="M79" s="40"/>
      <c r="N79" s="40"/>
      <c r="O79" s="39"/>
      <c r="P79" s="39"/>
      <c r="Q79" s="39"/>
      <c r="R79" s="39"/>
      <c r="S79" s="39"/>
      <c r="T79" s="39"/>
      <c r="U79" s="39"/>
      <c r="V79" s="39"/>
    </row>
    <row r="80" spans="1:22" x14ac:dyDescent="0.2">
      <c r="A80" s="38"/>
      <c r="B80" s="40"/>
      <c r="C80" s="40"/>
      <c r="D80" s="40"/>
      <c r="E80" s="40"/>
      <c r="F80" s="40"/>
      <c r="G80" s="40"/>
      <c r="H80" s="40"/>
      <c r="I80" s="40"/>
      <c r="J80" s="40"/>
      <c r="K80" s="40"/>
      <c r="L80" s="40"/>
      <c r="M80" s="40"/>
      <c r="N80" s="40"/>
      <c r="O80" s="39"/>
      <c r="P80" s="39"/>
      <c r="Q80" s="39"/>
      <c r="R80" s="39"/>
      <c r="S80" s="39"/>
      <c r="T80" s="39"/>
      <c r="U80" s="39"/>
      <c r="V80" s="39"/>
    </row>
    <row r="81" spans="1:22" x14ac:dyDescent="0.2">
      <c r="A81" s="38"/>
      <c r="B81" s="40"/>
      <c r="C81" s="40"/>
      <c r="D81" s="40"/>
      <c r="E81" s="40"/>
      <c r="F81" s="40"/>
      <c r="G81" s="40"/>
      <c r="H81" s="40"/>
      <c r="I81" s="40"/>
      <c r="J81" s="40"/>
      <c r="K81" s="40"/>
      <c r="L81" s="40"/>
      <c r="M81" s="40"/>
      <c r="N81" s="40"/>
      <c r="O81" s="39"/>
      <c r="P81" s="39"/>
      <c r="Q81" s="39"/>
      <c r="R81" s="39"/>
      <c r="S81" s="39"/>
      <c r="T81" s="39"/>
      <c r="U81" s="39"/>
      <c r="V81" s="39"/>
    </row>
    <row r="82" spans="1:22" x14ac:dyDescent="0.2">
      <c r="A82" s="38"/>
      <c r="B82" s="40"/>
      <c r="C82" s="40"/>
      <c r="D82" s="40"/>
      <c r="E82" s="40"/>
      <c r="F82" s="40"/>
      <c r="G82" s="40"/>
      <c r="H82" s="40"/>
      <c r="I82" s="40"/>
      <c r="J82" s="40"/>
      <c r="K82" s="40"/>
      <c r="L82" s="40"/>
      <c r="M82" s="40"/>
      <c r="N82" s="40"/>
      <c r="O82" s="39"/>
      <c r="P82" s="39"/>
      <c r="Q82" s="39"/>
      <c r="R82" s="39"/>
      <c r="S82" s="39"/>
      <c r="T82" s="39"/>
      <c r="U82" s="39"/>
      <c r="V82" s="39"/>
    </row>
    <row r="83" spans="1:22" x14ac:dyDescent="0.2">
      <c r="A83" s="38"/>
      <c r="B83" s="40"/>
      <c r="C83" s="40"/>
      <c r="D83" s="40"/>
      <c r="E83" s="40"/>
      <c r="F83" s="40"/>
      <c r="G83" s="40"/>
      <c r="H83" s="40"/>
      <c r="I83" s="40"/>
      <c r="J83" s="40"/>
      <c r="K83" s="40"/>
      <c r="L83" s="40"/>
      <c r="M83" s="40"/>
      <c r="N83" s="40"/>
      <c r="O83" s="39"/>
      <c r="P83" s="39"/>
      <c r="Q83" s="39"/>
      <c r="R83" s="39"/>
      <c r="S83" s="39"/>
      <c r="T83" s="39"/>
      <c r="U83" s="39"/>
      <c r="V83" s="39"/>
    </row>
    <row r="84" spans="1:22" x14ac:dyDescent="0.2">
      <c r="A84" s="38"/>
      <c r="B84" s="40"/>
      <c r="C84" s="40"/>
      <c r="D84" s="40"/>
      <c r="E84" s="40"/>
      <c r="F84" s="40"/>
      <c r="G84" s="40"/>
      <c r="H84" s="40"/>
      <c r="I84" s="40"/>
      <c r="J84" s="40"/>
      <c r="K84" s="40"/>
      <c r="L84" s="40"/>
      <c r="M84" s="40"/>
      <c r="N84" s="40"/>
      <c r="O84" s="39"/>
      <c r="P84" s="39"/>
      <c r="Q84" s="39"/>
      <c r="R84" s="39"/>
      <c r="S84" s="39"/>
      <c r="T84" s="39"/>
      <c r="U84" s="39"/>
      <c r="V84" s="39"/>
    </row>
    <row r="85" spans="1:22" x14ac:dyDescent="0.2">
      <c r="A85" s="38"/>
      <c r="B85" s="40"/>
      <c r="C85" s="40"/>
      <c r="D85" s="40"/>
      <c r="E85" s="40"/>
      <c r="F85" s="40"/>
      <c r="G85" s="40"/>
      <c r="H85" s="40"/>
      <c r="I85" s="40"/>
      <c r="J85" s="40"/>
      <c r="K85" s="40"/>
      <c r="L85" s="40"/>
      <c r="M85" s="40"/>
      <c r="N85" s="40"/>
      <c r="O85" s="39"/>
      <c r="P85" s="39"/>
      <c r="Q85" s="39"/>
      <c r="R85" s="39"/>
      <c r="S85" s="39"/>
      <c r="T85" s="39"/>
      <c r="U85" s="39"/>
      <c r="V85" s="39"/>
    </row>
    <row r="86" spans="1:22" x14ac:dyDescent="0.2">
      <c r="A86" s="38"/>
      <c r="B86" s="40"/>
      <c r="C86" s="40"/>
      <c r="D86" s="40"/>
      <c r="E86" s="40"/>
      <c r="F86" s="40"/>
      <c r="G86" s="40"/>
      <c r="H86" s="40"/>
      <c r="I86" s="40"/>
      <c r="J86" s="40"/>
      <c r="K86" s="40"/>
      <c r="L86" s="40"/>
      <c r="M86" s="40"/>
      <c r="N86" s="40"/>
      <c r="O86" s="39"/>
      <c r="P86" s="39"/>
      <c r="Q86" s="39"/>
      <c r="R86" s="39"/>
      <c r="S86" s="39"/>
      <c r="T86" s="39"/>
      <c r="U86" s="39"/>
      <c r="V86" s="39"/>
    </row>
    <row r="87" spans="1:22" x14ac:dyDescent="0.2">
      <c r="A87" s="38"/>
      <c r="B87" s="40"/>
      <c r="C87" s="40"/>
      <c r="D87" s="40"/>
      <c r="E87" s="40"/>
      <c r="F87" s="40"/>
      <c r="G87" s="40"/>
      <c r="H87" s="40"/>
      <c r="I87" s="40"/>
      <c r="J87" s="40"/>
      <c r="K87" s="40"/>
      <c r="L87" s="40"/>
      <c r="M87" s="40"/>
      <c r="N87" s="40"/>
      <c r="O87" s="39"/>
      <c r="P87" s="39"/>
      <c r="Q87" s="39"/>
      <c r="R87" s="39"/>
      <c r="S87" s="39"/>
      <c r="T87" s="39"/>
      <c r="U87" s="39"/>
      <c r="V87" s="39"/>
    </row>
    <row r="88" spans="1:22" x14ac:dyDescent="0.2">
      <c r="A88" s="38"/>
      <c r="B88" s="40"/>
      <c r="C88" s="40"/>
      <c r="D88" s="40"/>
      <c r="E88" s="40"/>
      <c r="F88" s="40"/>
      <c r="G88" s="40"/>
      <c r="H88" s="40"/>
      <c r="I88" s="40"/>
      <c r="J88" s="40"/>
      <c r="K88" s="40"/>
      <c r="L88" s="40"/>
      <c r="M88" s="40"/>
      <c r="N88" s="40"/>
      <c r="O88" s="39"/>
      <c r="P88" s="39"/>
      <c r="Q88" s="39"/>
      <c r="R88" s="39"/>
      <c r="S88" s="39"/>
      <c r="T88" s="39"/>
      <c r="U88" s="39"/>
      <c r="V88" s="39"/>
    </row>
    <row r="89" spans="1:22" x14ac:dyDescent="0.2">
      <c r="A89" s="38"/>
      <c r="B89" s="40"/>
      <c r="C89" s="40"/>
      <c r="D89" s="40"/>
      <c r="E89" s="40"/>
      <c r="F89" s="40"/>
      <c r="G89" s="40"/>
      <c r="H89" s="40"/>
      <c r="I89" s="40"/>
      <c r="J89" s="40"/>
      <c r="K89" s="40"/>
      <c r="L89" s="40"/>
      <c r="M89" s="40"/>
      <c r="N89" s="40"/>
      <c r="O89" s="39"/>
      <c r="P89" s="39"/>
      <c r="Q89" s="39"/>
      <c r="R89" s="39"/>
      <c r="S89" s="39"/>
      <c r="T89" s="39"/>
      <c r="U89" s="39"/>
      <c r="V89" s="39"/>
    </row>
    <row r="90" spans="1:22" x14ac:dyDescent="0.2">
      <c r="A90" s="38"/>
      <c r="B90" s="40"/>
      <c r="C90" s="40"/>
      <c r="D90" s="40"/>
      <c r="E90" s="40"/>
      <c r="F90" s="40"/>
      <c r="G90" s="40"/>
      <c r="H90" s="40"/>
      <c r="I90" s="40"/>
      <c r="J90" s="40"/>
      <c r="K90" s="40"/>
      <c r="L90" s="40"/>
      <c r="M90" s="40"/>
      <c r="N90" s="40"/>
      <c r="O90" s="39"/>
      <c r="P90" s="39"/>
      <c r="Q90" s="39"/>
      <c r="R90" s="39"/>
      <c r="S90" s="39"/>
      <c r="T90" s="39"/>
      <c r="U90" s="39"/>
      <c r="V90" s="39"/>
    </row>
    <row r="91" spans="1:22" x14ac:dyDescent="0.2">
      <c r="A91" s="38"/>
      <c r="B91" s="40"/>
      <c r="C91" s="40"/>
      <c r="D91" s="40"/>
      <c r="E91" s="40"/>
      <c r="F91" s="40"/>
      <c r="G91" s="40"/>
      <c r="H91" s="40"/>
      <c r="I91" s="40"/>
      <c r="J91" s="40"/>
      <c r="K91" s="40"/>
      <c r="L91" s="40"/>
      <c r="M91" s="40"/>
      <c r="N91" s="40"/>
      <c r="O91" s="39"/>
      <c r="P91" s="39"/>
      <c r="Q91" s="39"/>
      <c r="R91" s="39"/>
      <c r="S91" s="39"/>
      <c r="T91" s="39"/>
      <c r="U91" s="39"/>
      <c r="V91" s="39"/>
    </row>
    <row r="92" spans="1:22" x14ac:dyDescent="0.2">
      <c r="A92" s="38"/>
      <c r="B92" s="40"/>
      <c r="C92" s="40"/>
      <c r="D92" s="40"/>
      <c r="E92" s="40"/>
      <c r="F92" s="40"/>
      <c r="G92" s="40"/>
      <c r="H92" s="40"/>
      <c r="I92" s="40"/>
      <c r="J92" s="40"/>
      <c r="K92" s="40"/>
      <c r="L92" s="40"/>
      <c r="M92" s="40"/>
      <c r="N92" s="40"/>
      <c r="O92" s="39"/>
      <c r="P92" s="39"/>
      <c r="Q92" s="39"/>
      <c r="R92" s="39"/>
      <c r="S92" s="39"/>
      <c r="T92" s="39"/>
      <c r="U92" s="39"/>
      <c r="V92" s="39"/>
    </row>
    <row r="93" spans="1:22" x14ac:dyDescent="0.2">
      <c r="A93" s="38"/>
      <c r="B93" s="40"/>
      <c r="C93" s="40"/>
      <c r="D93" s="40"/>
      <c r="E93" s="40"/>
      <c r="F93" s="40"/>
      <c r="G93" s="40"/>
      <c r="H93" s="40"/>
      <c r="I93" s="40"/>
      <c r="J93" s="40"/>
      <c r="K93" s="40"/>
      <c r="L93" s="40"/>
      <c r="M93" s="40"/>
      <c r="N93" s="40"/>
      <c r="O93" s="39"/>
      <c r="P93" s="39"/>
      <c r="Q93" s="39"/>
      <c r="R93" s="39"/>
      <c r="S93" s="39"/>
      <c r="T93" s="39"/>
      <c r="U93" s="39"/>
      <c r="V93" s="39"/>
    </row>
    <row r="94" spans="1:22" x14ac:dyDescent="0.2">
      <c r="A94" s="38"/>
      <c r="B94" s="40"/>
      <c r="C94" s="40"/>
      <c r="D94" s="40"/>
      <c r="E94" s="40"/>
      <c r="F94" s="40"/>
      <c r="G94" s="40"/>
      <c r="H94" s="40"/>
      <c r="I94" s="40"/>
      <c r="J94" s="40"/>
      <c r="K94" s="40"/>
      <c r="L94" s="40"/>
      <c r="M94" s="40"/>
      <c r="N94" s="40"/>
      <c r="O94" s="39"/>
      <c r="P94" s="39"/>
      <c r="Q94" s="39"/>
      <c r="R94" s="39"/>
      <c r="S94" s="39"/>
      <c r="T94" s="39"/>
      <c r="U94" s="39"/>
      <c r="V94" s="39"/>
    </row>
    <row r="95" spans="1:22" x14ac:dyDescent="0.2">
      <c r="A95" s="38"/>
      <c r="B95" s="40"/>
      <c r="C95" s="40"/>
      <c r="D95" s="40"/>
      <c r="E95" s="40"/>
      <c r="F95" s="40"/>
      <c r="G95" s="40"/>
      <c r="H95" s="40"/>
      <c r="I95" s="40"/>
      <c r="J95" s="40"/>
      <c r="K95" s="40"/>
      <c r="L95" s="40"/>
      <c r="M95" s="40"/>
      <c r="N95" s="40"/>
      <c r="O95" s="39"/>
      <c r="P95" s="39"/>
      <c r="Q95" s="39"/>
      <c r="R95" s="39"/>
      <c r="S95" s="39"/>
      <c r="T95" s="39"/>
      <c r="U95" s="39"/>
      <c r="V95" s="39"/>
    </row>
    <row r="96" spans="1:22" x14ac:dyDescent="0.2">
      <c r="A96" s="38"/>
      <c r="B96" s="40"/>
      <c r="C96" s="40"/>
      <c r="D96" s="40"/>
      <c r="E96" s="40"/>
      <c r="F96" s="40"/>
      <c r="G96" s="40"/>
      <c r="H96" s="40"/>
      <c r="I96" s="40"/>
      <c r="J96" s="40"/>
      <c r="K96" s="40"/>
      <c r="L96" s="40"/>
      <c r="M96" s="40"/>
      <c r="N96" s="40"/>
      <c r="O96" s="39"/>
      <c r="P96" s="39"/>
      <c r="Q96" s="39"/>
      <c r="R96" s="39"/>
      <c r="S96" s="39"/>
      <c r="T96" s="39"/>
      <c r="U96" s="39"/>
      <c r="V96" s="39"/>
    </row>
    <row r="97" spans="1:22" x14ac:dyDescent="0.2">
      <c r="A97" s="38"/>
      <c r="B97" s="40"/>
      <c r="C97" s="40"/>
      <c r="D97" s="40"/>
      <c r="E97" s="40"/>
      <c r="F97" s="40"/>
      <c r="G97" s="40"/>
      <c r="H97" s="40"/>
      <c r="I97" s="40"/>
      <c r="J97" s="40"/>
      <c r="K97" s="40"/>
      <c r="L97" s="40"/>
      <c r="M97" s="40"/>
      <c r="N97" s="40"/>
      <c r="O97" s="39"/>
      <c r="P97" s="39"/>
      <c r="Q97" s="39"/>
      <c r="R97" s="39"/>
      <c r="S97" s="39"/>
      <c r="T97" s="39"/>
      <c r="U97" s="39"/>
      <c r="V97" s="39"/>
    </row>
    <row r="98" spans="1:22" x14ac:dyDescent="0.2">
      <c r="A98" s="38"/>
      <c r="B98" s="40"/>
      <c r="C98" s="40"/>
      <c r="D98" s="40"/>
      <c r="E98" s="40"/>
      <c r="F98" s="40"/>
      <c r="G98" s="40"/>
      <c r="H98" s="40"/>
      <c r="I98" s="40"/>
      <c r="J98" s="40"/>
      <c r="K98" s="40"/>
      <c r="L98" s="40"/>
      <c r="M98" s="40"/>
      <c r="N98" s="40"/>
      <c r="O98" s="39"/>
      <c r="P98" s="39"/>
      <c r="Q98" s="39"/>
      <c r="R98" s="39"/>
      <c r="S98" s="39"/>
      <c r="T98" s="39"/>
      <c r="U98" s="39"/>
      <c r="V98" s="39"/>
    </row>
    <row r="99" spans="1:22" x14ac:dyDescent="0.2">
      <c r="A99" s="38"/>
      <c r="B99" s="40"/>
      <c r="C99" s="40"/>
      <c r="D99" s="40"/>
      <c r="E99" s="40"/>
      <c r="F99" s="40"/>
      <c r="G99" s="40"/>
      <c r="H99" s="40"/>
      <c r="I99" s="40"/>
      <c r="J99" s="40"/>
      <c r="K99" s="40"/>
      <c r="L99" s="40"/>
      <c r="M99" s="40"/>
      <c r="N99" s="40"/>
      <c r="O99" s="39"/>
      <c r="P99" s="39"/>
      <c r="Q99" s="39"/>
      <c r="R99" s="39"/>
      <c r="S99" s="39"/>
      <c r="T99" s="39"/>
      <c r="U99" s="39"/>
      <c r="V99" s="39"/>
    </row>
    <row r="100" spans="1:22" x14ac:dyDescent="0.2">
      <c r="A100" s="38"/>
      <c r="B100" s="40"/>
      <c r="C100" s="40"/>
      <c r="D100" s="40"/>
      <c r="E100" s="40"/>
      <c r="F100" s="40"/>
      <c r="G100" s="40"/>
      <c r="H100" s="40"/>
      <c r="I100" s="40"/>
      <c r="J100" s="40"/>
      <c r="K100" s="40"/>
      <c r="L100" s="40"/>
      <c r="M100" s="40"/>
      <c r="N100" s="40"/>
      <c r="O100" s="39"/>
      <c r="P100" s="39"/>
      <c r="Q100" s="39"/>
      <c r="R100" s="39"/>
      <c r="S100" s="39"/>
      <c r="T100" s="39"/>
      <c r="U100" s="39"/>
      <c r="V100" s="39"/>
    </row>
    <row r="101" spans="1:22" x14ac:dyDescent="0.2">
      <c r="A101" s="38"/>
      <c r="B101" s="40"/>
      <c r="C101" s="40"/>
      <c r="D101" s="40"/>
      <c r="E101" s="40"/>
      <c r="F101" s="40"/>
      <c r="G101" s="40"/>
      <c r="H101" s="40"/>
      <c r="I101" s="40"/>
      <c r="J101" s="40"/>
      <c r="K101" s="40"/>
      <c r="L101" s="40"/>
      <c r="M101" s="40"/>
      <c r="N101" s="40"/>
      <c r="O101" s="39"/>
      <c r="P101" s="39"/>
      <c r="Q101" s="39"/>
      <c r="R101" s="39"/>
      <c r="S101" s="39"/>
      <c r="T101" s="39"/>
      <c r="U101" s="39"/>
      <c r="V101" s="39"/>
    </row>
    <row r="102" spans="1:22" x14ac:dyDescent="0.2">
      <c r="A102" s="38"/>
      <c r="B102" s="40"/>
      <c r="C102" s="40"/>
      <c r="D102" s="40"/>
      <c r="E102" s="40"/>
      <c r="F102" s="40"/>
      <c r="G102" s="40"/>
      <c r="H102" s="40"/>
      <c r="I102" s="40"/>
      <c r="J102" s="40"/>
      <c r="K102" s="40"/>
      <c r="L102" s="40"/>
      <c r="M102" s="40"/>
      <c r="N102" s="40"/>
      <c r="O102" s="39"/>
      <c r="P102" s="39"/>
      <c r="Q102" s="39"/>
      <c r="R102" s="39"/>
      <c r="S102" s="39"/>
      <c r="T102" s="39"/>
      <c r="U102" s="39"/>
      <c r="V102" s="39"/>
    </row>
    <row r="103" spans="1:22" x14ac:dyDescent="0.2">
      <c r="A103" s="38"/>
      <c r="B103" s="40"/>
      <c r="C103" s="40"/>
      <c r="D103" s="40"/>
      <c r="E103" s="40"/>
      <c r="F103" s="40"/>
      <c r="G103" s="40"/>
      <c r="H103" s="40"/>
      <c r="I103" s="40"/>
      <c r="J103" s="40"/>
      <c r="K103" s="40"/>
      <c r="L103" s="40"/>
      <c r="M103" s="40"/>
      <c r="N103" s="40"/>
      <c r="O103" s="39"/>
      <c r="P103" s="39"/>
      <c r="Q103" s="39"/>
      <c r="R103" s="39"/>
      <c r="S103" s="39"/>
      <c r="T103" s="39"/>
      <c r="U103" s="39"/>
      <c r="V103" s="39"/>
    </row>
    <row r="104" spans="1:22" x14ac:dyDescent="0.2">
      <c r="A104" s="38"/>
      <c r="B104" s="40"/>
      <c r="C104" s="40"/>
      <c r="D104" s="40"/>
      <c r="E104" s="40"/>
      <c r="F104" s="40"/>
      <c r="G104" s="40"/>
      <c r="H104" s="40"/>
      <c r="I104" s="40"/>
      <c r="J104" s="40"/>
      <c r="K104" s="40"/>
      <c r="L104" s="40"/>
      <c r="M104" s="40"/>
      <c r="N104" s="40"/>
      <c r="O104" s="39"/>
      <c r="P104" s="39"/>
      <c r="Q104" s="39"/>
      <c r="R104" s="39"/>
      <c r="S104" s="39"/>
      <c r="T104" s="39"/>
      <c r="U104" s="39"/>
      <c r="V104" s="39"/>
    </row>
    <row r="105" spans="1:22" x14ac:dyDescent="0.2">
      <c r="A105" s="38"/>
      <c r="B105" s="40"/>
      <c r="C105" s="40"/>
      <c r="D105" s="40"/>
      <c r="E105" s="40"/>
      <c r="F105" s="40"/>
      <c r="G105" s="40"/>
      <c r="H105" s="40"/>
      <c r="I105" s="40"/>
      <c r="J105" s="40"/>
      <c r="K105" s="40"/>
      <c r="L105" s="40"/>
      <c r="M105" s="40"/>
      <c r="N105" s="40"/>
      <c r="O105" s="39"/>
      <c r="P105" s="39"/>
      <c r="Q105" s="39"/>
      <c r="R105" s="39"/>
      <c r="S105" s="39"/>
      <c r="T105" s="39"/>
      <c r="U105" s="39"/>
      <c r="V105" s="39"/>
    </row>
    <row r="106" spans="1:22" x14ac:dyDescent="0.2">
      <c r="A106" s="38"/>
      <c r="B106" s="40"/>
      <c r="C106" s="40"/>
      <c r="D106" s="40"/>
      <c r="E106" s="40"/>
      <c r="F106" s="40"/>
      <c r="G106" s="40"/>
      <c r="H106" s="40"/>
      <c r="I106" s="40"/>
      <c r="J106" s="40"/>
      <c r="K106" s="40"/>
      <c r="L106" s="40"/>
      <c r="M106" s="40"/>
      <c r="N106" s="40"/>
      <c r="O106" s="39"/>
      <c r="P106" s="39"/>
      <c r="Q106" s="39"/>
      <c r="R106" s="39"/>
      <c r="S106" s="39"/>
      <c r="T106" s="39"/>
      <c r="U106" s="39"/>
      <c r="V106" s="39"/>
    </row>
    <row r="107" spans="1:22" x14ac:dyDescent="0.2">
      <c r="A107" s="38"/>
      <c r="B107" s="40"/>
      <c r="C107" s="40"/>
      <c r="D107" s="40"/>
      <c r="E107" s="40"/>
      <c r="F107" s="40"/>
      <c r="G107" s="40"/>
      <c r="H107" s="40"/>
      <c r="I107" s="40"/>
      <c r="J107" s="40"/>
      <c r="K107" s="40"/>
      <c r="L107" s="40"/>
      <c r="M107" s="40"/>
      <c r="N107" s="40"/>
      <c r="O107" s="39"/>
      <c r="P107" s="39"/>
      <c r="Q107" s="39"/>
      <c r="R107" s="39"/>
      <c r="S107" s="39"/>
      <c r="T107" s="39"/>
      <c r="U107" s="39"/>
      <c r="V107" s="39"/>
    </row>
    <row r="108" spans="1:22" x14ac:dyDescent="0.2">
      <c r="A108" s="38"/>
      <c r="B108" s="40"/>
      <c r="C108" s="40"/>
      <c r="D108" s="40"/>
      <c r="E108" s="40"/>
      <c r="F108" s="40"/>
      <c r="G108" s="40"/>
      <c r="H108" s="40"/>
      <c r="I108" s="40"/>
      <c r="J108" s="40"/>
      <c r="K108" s="40"/>
      <c r="L108" s="40"/>
      <c r="M108" s="40"/>
      <c r="N108" s="40"/>
      <c r="O108" s="39"/>
      <c r="P108" s="39"/>
      <c r="Q108" s="39"/>
      <c r="R108" s="39"/>
      <c r="S108" s="39"/>
      <c r="T108" s="39"/>
      <c r="U108" s="39"/>
      <c r="V108" s="39"/>
    </row>
    <row r="109" spans="1:22" x14ac:dyDescent="0.2">
      <c r="A109" s="38"/>
      <c r="B109" s="40"/>
      <c r="C109" s="40"/>
      <c r="D109" s="40"/>
      <c r="E109" s="40"/>
      <c r="F109" s="40"/>
      <c r="G109" s="40"/>
      <c r="H109" s="40"/>
      <c r="I109" s="40"/>
      <c r="J109" s="40"/>
      <c r="K109" s="40"/>
      <c r="L109" s="40"/>
      <c r="M109" s="40"/>
      <c r="N109" s="40"/>
      <c r="O109" s="39"/>
      <c r="P109" s="39"/>
      <c r="Q109" s="39"/>
      <c r="R109" s="39"/>
      <c r="S109" s="39"/>
      <c r="T109" s="39"/>
      <c r="U109" s="39"/>
      <c r="V109" s="39"/>
    </row>
    <row r="110" spans="1:22" x14ac:dyDescent="0.2">
      <c r="A110" s="38"/>
      <c r="B110" s="40"/>
      <c r="C110" s="40"/>
      <c r="D110" s="40"/>
      <c r="E110" s="40"/>
      <c r="F110" s="40"/>
      <c r="G110" s="40"/>
      <c r="H110" s="40"/>
      <c r="I110" s="40"/>
      <c r="J110" s="40"/>
      <c r="K110" s="40"/>
      <c r="L110" s="40"/>
      <c r="M110" s="40"/>
      <c r="N110" s="40"/>
      <c r="O110" s="39"/>
      <c r="P110" s="39"/>
      <c r="Q110" s="39"/>
      <c r="R110" s="39"/>
      <c r="S110" s="39"/>
      <c r="T110" s="39"/>
      <c r="U110" s="39"/>
      <c r="V110" s="39"/>
    </row>
    <row r="111" spans="1:22" x14ac:dyDescent="0.2">
      <c r="A111" s="38"/>
      <c r="B111" s="40"/>
      <c r="C111" s="40"/>
      <c r="D111" s="40"/>
      <c r="E111" s="40"/>
      <c r="F111" s="40"/>
      <c r="G111" s="40"/>
      <c r="H111" s="40"/>
      <c r="I111" s="40"/>
      <c r="J111" s="40"/>
      <c r="K111" s="40"/>
      <c r="L111" s="40"/>
      <c r="M111" s="40"/>
      <c r="N111" s="40"/>
      <c r="O111" s="39"/>
      <c r="P111" s="39"/>
      <c r="Q111" s="39"/>
      <c r="R111" s="39"/>
      <c r="S111" s="39"/>
      <c r="T111" s="39"/>
      <c r="U111" s="39"/>
      <c r="V111" s="39"/>
    </row>
    <row r="112" spans="1:22" x14ac:dyDescent="0.2">
      <c r="A112" s="38"/>
      <c r="B112" s="40"/>
      <c r="C112" s="40"/>
      <c r="D112" s="40"/>
      <c r="E112" s="40"/>
      <c r="F112" s="40"/>
      <c r="G112" s="40"/>
      <c r="H112" s="40"/>
      <c r="I112" s="40"/>
      <c r="J112" s="40"/>
      <c r="K112" s="40"/>
      <c r="L112" s="40"/>
      <c r="M112" s="40"/>
      <c r="N112" s="40"/>
      <c r="O112" s="39"/>
      <c r="P112" s="39"/>
      <c r="Q112" s="39"/>
      <c r="R112" s="39"/>
      <c r="S112" s="39"/>
      <c r="T112" s="39"/>
      <c r="U112" s="39"/>
      <c r="V112" s="39"/>
    </row>
    <row r="113" spans="1:22" x14ac:dyDescent="0.2">
      <c r="A113" s="38"/>
      <c r="B113" s="40"/>
      <c r="C113" s="40"/>
      <c r="D113" s="40"/>
      <c r="E113" s="40"/>
      <c r="F113" s="40"/>
      <c r="G113" s="40"/>
      <c r="H113" s="40"/>
      <c r="I113" s="40"/>
      <c r="J113" s="40"/>
      <c r="K113" s="40"/>
      <c r="L113" s="40"/>
      <c r="M113" s="40"/>
      <c r="N113" s="40"/>
      <c r="O113" s="39"/>
      <c r="P113" s="39"/>
      <c r="Q113" s="39"/>
      <c r="R113" s="39"/>
      <c r="S113" s="39"/>
      <c r="T113" s="39"/>
      <c r="U113" s="39"/>
      <c r="V113" s="39"/>
    </row>
    <row r="114" spans="1:22" x14ac:dyDescent="0.2">
      <c r="A114" s="38"/>
      <c r="B114" s="40"/>
      <c r="C114" s="40"/>
      <c r="D114" s="40"/>
      <c r="E114" s="40"/>
      <c r="F114" s="40"/>
      <c r="G114" s="40"/>
      <c r="H114" s="40"/>
      <c r="I114" s="40"/>
      <c r="J114" s="40"/>
      <c r="K114" s="40"/>
      <c r="L114" s="40"/>
      <c r="M114" s="40"/>
      <c r="N114" s="40"/>
      <c r="O114" s="39"/>
      <c r="P114" s="39"/>
      <c r="Q114" s="39"/>
      <c r="R114" s="39"/>
      <c r="S114" s="39"/>
      <c r="T114" s="39"/>
      <c r="U114" s="39"/>
      <c r="V114" s="39"/>
    </row>
    <row r="115" spans="1:22" x14ac:dyDescent="0.2">
      <c r="A115" s="38"/>
      <c r="B115" s="40"/>
      <c r="C115" s="40"/>
      <c r="D115" s="40"/>
      <c r="E115" s="40"/>
      <c r="F115" s="40"/>
      <c r="G115" s="40"/>
      <c r="H115" s="40"/>
      <c r="I115" s="40"/>
      <c r="J115" s="40"/>
      <c r="K115" s="40"/>
      <c r="L115" s="40"/>
      <c r="M115" s="40"/>
      <c r="N115" s="40"/>
      <c r="O115" s="39"/>
      <c r="P115" s="39"/>
      <c r="Q115" s="39"/>
      <c r="R115" s="39"/>
      <c r="S115" s="39"/>
      <c r="T115" s="39"/>
      <c r="U115" s="39"/>
      <c r="V115" s="39"/>
    </row>
    <row r="116" spans="1:22" x14ac:dyDescent="0.2">
      <c r="A116" s="38"/>
      <c r="B116" s="40"/>
      <c r="C116" s="40"/>
      <c r="D116" s="40"/>
      <c r="E116" s="40"/>
      <c r="F116" s="40"/>
      <c r="G116" s="40"/>
      <c r="H116" s="40"/>
      <c r="I116" s="40"/>
      <c r="J116" s="40"/>
      <c r="K116" s="40"/>
      <c r="L116" s="40"/>
      <c r="M116" s="40"/>
      <c r="N116" s="40"/>
      <c r="O116" s="39"/>
      <c r="P116" s="39"/>
      <c r="Q116" s="39"/>
      <c r="R116" s="39"/>
      <c r="S116" s="39"/>
      <c r="T116" s="39"/>
      <c r="U116" s="39"/>
      <c r="V116" s="39"/>
    </row>
    <row r="117" spans="1:22" x14ac:dyDescent="0.2">
      <c r="A117" s="38"/>
      <c r="B117" s="40"/>
      <c r="C117" s="40"/>
      <c r="D117" s="40"/>
      <c r="E117" s="40"/>
      <c r="F117" s="40"/>
      <c r="G117" s="40"/>
      <c r="H117" s="40"/>
      <c r="I117" s="40"/>
      <c r="J117" s="40"/>
      <c r="K117" s="40"/>
      <c r="L117" s="40"/>
      <c r="M117" s="40"/>
      <c r="N117" s="40"/>
      <c r="O117" s="39"/>
      <c r="P117" s="39"/>
      <c r="Q117" s="39"/>
      <c r="R117" s="39"/>
      <c r="S117" s="39"/>
      <c r="T117" s="39"/>
      <c r="U117" s="39"/>
      <c r="V117" s="39"/>
    </row>
    <row r="118" spans="1:22" x14ac:dyDescent="0.2">
      <c r="A118" s="38"/>
      <c r="B118" s="40"/>
      <c r="C118" s="40"/>
      <c r="D118" s="40"/>
      <c r="E118" s="40"/>
      <c r="F118" s="40"/>
      <c r="G118" s="40"/>
      <c r="H118" s="40"/>
      <c r="I118" s="40"/>
      <c r="J118" s="40"/>
      <c r="K118" s="40"/>
      <c r="L118" s="40"/>
      <c r="M118" s="40"/>
      <c r="N118" s="40"/>
      <c r="O118" s="39"/>
      <c r="P118" s="39"/>
      <c r="Q118" s="39"/>
      <c r="R118" s="39"/>
      <c r="S118" s="39"/>
      <c r="T118" s="39"/>
      <c r="U118" s="39"/>
      <c r="V118" s="39"/>
    </row>
    <row r="119" spans="1:22" x14ac:dyDescent="0.2">
      <c r="A119" s="38"/>
      <c r="B119" s="40"/>
      <c r="C119" s="40"/>
      <c r="D119" s="40"/>
      <c r="E119" s="40"/>
      <c r="F119" s="40"/>
      <c r="G119" s="40"/>
      <c r="H119" s="40"/>
      <c r="I119" s="40"/>
      <c r="J119" s="40"/>
      <c r="K119" s="40"/>
      <c r="L119" s="40"/>
      <c r="M119" s="40"/>
      <c r="N119" s="40"/>
      <c r="O119" s="39"/>
      <c r="P119" s="39"/>
      <c r="Q119" s="39"/>
      <c r="R119" s="39"/>
      <c r="S119" s="39"/>
      <c r="T119" s="39"/>
      <c r="U119" s="39"/>
      <c r="V119" s="39"/>
    </row>
    <row r="120" spans="1:22" x14ac:dyDescent="0.2">
      <c r="A120" s="38"/>
      <c r="B120" s="40"/>
      <c r="C120" s="40"/>
      <c r="D120" s="40"/>
      <c r="E120" s="40"/>
      <c r="F120" s="40"/>
      <c r="G120" s="40"/>
      <c r="H120" s="40"/>
      <c r="I120" s="40"/>
      <c r="J120" s="40"/>
      <c r="K120" s="40"/>
      <c r="L120" s="40"/>
      <c r="M120" s="40"/>
      <c r="N120" s="40"/>
      <c r="O120" s="39"/>
      <c r="P120" s="39"/>
      <c r="Q120" s="39"/>
      <c r="R120" s="39"/>
      <c r="S120" s="39"/>
      <c r="T120" s="39"/>
      <c r="U120" s="39"/>
      <c r="V120" s="39"/>
    </row>
    <row r="121" spans="1:22" x14ac:dyDescent="0.2">
      <c r="A121" s="38"/>
      <c r="B121" s="40"/>
      <c r="C121" s="40"/>
      <c r="D121" s="40"/>
      <c r="E121" s="40"/>
      <c r="F121" s="40"/>
      <c r="G121" s="40"/>
      <c r="H121" s="40"/>
      <c r="I121" s="40"/>
      <c r="J121" s="40"/>
      <c r="K121" s="40"/>
      <c r="L121" s="40"/>
      <c r="M121" s="40"/>
      <c r="N121" s="40"/>
      <c r="O121" s="39"/>
      <c r="P121" s="39"/>
      <c r="Q121" s="39"/>
      <c r="R121" s="39"/>
      <c r="S121" s="39"/>
      <c r="T121" s="39"/>
      <c r="U121" s="39"/>
      <c r="V121" s="39"/>
    </row>
    <row r="122" spans="1:22" x14ac:dyDescent="0.2">
      <c r="A122" s="38"/>
      <c r="B122" s="40"/>
      <c r="C122" s="40"/>
      <c r="D122" s="40"/>
      <c r="E122" s="40"/>
      <c r="F122" s="40"/>
      <c r="G122" s="40"/>
      <c r="H122" s="40"/>
      <c r="I122" s="40"/>
      <c r="J122" s="40"/>
      <c r="K122" s="40"/>
      <c r="L122" s="40"/>
      <c r="M122" s="40"/>
      <c r="N122" s="40"/>
      <c r="O122" s="39"/>
      <c r="P122" s="39"/>
      <c r="Q122" s="39"/>
      <c r="R122" s="39"/>
      <c r="S122" s="39"/>
      <c r="T122" s="39"/>
      <c r="U122" s="39"/>
      <c r="V122" s="39"/>
    </row>
    <row r="123" spans="1:22" x14ac:dyDescent="0.2">
      <c r="A123" s="38"/>
      <c r="B123" s="40"/>
      <c r="C123" s="40"/>
      <c r="D123" s="40"/>
      <c r="E123" s="40"/>
      <c r="F123" s="40"/>
      <c r="G123" s="40"/>
      <c r="H123" s="40"/>
      <c r="I123" s="40"/>
      <c r="J123" s="40"/>
      <c r="K123" s="40"/>
      <c r="L123" s="40"/>
      <c r="M123" s="40"/>
      <c r="N123" s="40"/>
      <c r="O123" s="39"/>
      <c r="P123" s="39"/>
      <c r="Q123" s="39"/>
      <c r="R123" s="39"/>
      <c r="S123" s="39"/>
      <c r="T123" s="39"/>
      <c r="U123" s="39"/>
      <c r="V123" s="39"/>
    </row>
    <row r="124" spans="1:22" x14ac:dyDescent="0.2">
      <c r="A124" s="38"/>
      <c r="B124" s="40"/>
      <c r="C124" s="40"/>
      <c r="D124" s="40"/>
      <c r="E124" s="40"/>
      <c r="F124" s="40"/>
      <c r="G124" s="40"/>
      <c r="H124" s="40"/>
      <c r="I124" s="40"/>
      <c r="J124" s="40"/>
      <c r="K124" s="40"/>
      <c r="L124" s="40"/>
      <c r="M124" s="40"/>
      <c r="N124" s="40"/>
      <c r="O124" s="39"/>
      <c r="P124" s="39"/>
      <c r="Q124" s="39"/>
      <c r="R124" s="39"/>
      <c r="S124" s="39"/>
      <c r="T124" s="39"/>
      <c r="U124" s="39"/>
      <c r="V124" s="39"/>
    </row>
    <row r="125" spans="1:22" x14ac:dyDescent="0.2">
      <c r="A125" s="38"/>
      <c r="B125" s="40"/>
      <c r="C125" s="40"/>
      <c r="D125" s="40"/>
      <c r="E125" s="40"/>
      <c r="F125" s="40"/>
      <c r="G125" s="40"/>
      <c r="H125" s="40"/>
      <c r="I125" s="40"/>
      <c r="J125" s="40"/>
      <c r="K125" s="40"/>
      <c r="L125" s="40"/>
      <c r="M125" s="40"/>
      <c r="N125" s="40"/>
      <c r="O125" s="39"/>
      <c r="P125" s="39"/>
      <c r="Q125" s="39"/>
      <c r="R125" s="39"/>
      <c r="S125" s="39"/>
      <c r="T125" s="39"/>
      <c r="U125" s="39"/>
      <c r="V125" s="39"/>
    </row>
    <row r="126" spans="1:22" x14ac:dyDescent="0.2">
      <c r="A126" s="38"/>
      <c r="B126" s="40"/>
      <c r="C126" s="40"/>
      <c r="D126" s="40"/>
      <c r="E126" s="40"/>
      <c r="F126" s="40"/>
      <c r="G126" s="40"/>
      <c r="H126" s="40"/>
      <c r="I126" s="40"/>
      <c r="J126" s="40"/>
      <c r="K126" s="40"/>
      <c r="L126" s="40"/>
      <c r="M126" s="40"/>
      <c r="N126" s="40"/>
      <c r="O126" s="39"/>
      <c r="P126" s="39"/>
      <c r="Q126" s="39"/>
      <c r="R126" s="39"/>
      <c r="S126" s="39"/>
      <c r="T126" s="39"/>
      <c r="U126" s="39"/>
      <c r="V126" s="39"/>
    </row>
    <row r="127" spans="1:22" x14ac:dyDescent="0.2">
      <c r="A127" s="38"/>
      <c r="B127" s="40"/>
      <c r="C127" s="40"/>
      <c r="D127" s="40"/>
      <c r="E127" s="40"/>
      <c r="F127" s="40"/>
      <c r="G127" s="40"/>
      <c r="H127" s="40"/>
      <c r="I127" s="40"/>
      <c r="J127" s="40"/>
      <c r="K127" s="40"/>
      <c r="L127" s="40"/>
      <c r="M127" s="40"/>
      <c r="N127" s="40"/>
      <c r="O127" s="39"/>
      <c r="P127" s="39"/>
      <c r="Q127" s="39"/>
      <c r="R127" s="39"/>
      <c r="S127" s="39"/>
      <c r="T127" s="39"/>
      <c r="U127" s="39"/>
      <c r="V127" s="39"/>
    </row>
    <row r="128" spans="1:22" x14ac:dyDescent="0.2">
      <c r="A128" s="38"/>
      <c r="B128" s="40"/>
      <c r="C128" s="40"/>
      <c r="D128" s="40"/>
      <c r="E128" s="40"/>
      <c r="F128" s="40"/>
      <c r="G128" s="40"/>
      <c r="H128" s="40"/>
      <c r="I128" s="40"/>
      <c r="J128" s="40"/>
      <c r="K128" s="40"/>
      <c r="L128" s="40"/>
      <c r="M128" s="40"/>
      <c r="N128" s="40"/>
      <c r="O128" s="39"/>
      <c r="P128" s="39"/>
      <c r="Q128" s="39"/>
      <c r="R128" s="39"/>
      <c r="S128" s="39"/>
      <c r="T128" s="39"/>
      <c r="U128" s="39"/>
      <c r="V128" s="39"/>
    </row>
    <row r="129" spans="1:22" x14ac:dyDescent="0.2">
      <c r="A129" s="38"/>
      <c r="B129" s="40"/>
      <c r="C129" s="40"/>
      <c r="D129" s="40"/>
      <c r="E129" s="40"/>
      <c r="F129" s="40"/>
      <c r="G129" s="40"/>
      <c r="H129" s="40"/>
      <c r="I129" s="40"/>
      <c r="J129" s="40"/>
      <c r="K129" s="40"/>
      <c r="L129" s="40"/>
      <c r="M129" s="40"/>
      <c r="N129" s="40"/>
      <c r="O129" s="39"/>
      <c r="P129" s="39"/>
      <c r="Q129" s="39"/>
      <c r="R129" s="39"/>
      <c r="S129" s="39"/>
      <c r="T129" s="39"/>
      <c r="U129" s="39"/>
      <c r="V129" s="39"/>
    </row>
    <row r="130" spans="1:22" x14ac:dyDescent="0.2">
      <c r="A130" s="38"/>
      <c r="B130" s="40"/>
      <c r="C130" s="40"/>
      <c r="D130" s="40"/>
      <c r="E130" s="40"/>
      <c r="F130" s="40"/>
      <c r="G130" s="40"/>
      <c r="H130" s="40"/>
      <c r="I130" s="40"/>
      <c r="J130" s="40"/>
      <c r="K130" s="40"/>
      <c r="L130" s="40"/>
      <c r="M130" s="40"/>
      <c r="N130" s="40"/>
      <c r="O130" s="39"/>
      <c r="P130" s="39"/>
      <c r="Q130" s="39"/>
      <c r="R130" s="39"/>
      <c r="S130" s="39"/>
      <c r="T130" s="39"/>
      <c r="U130" s="39"/>
      <c r="V130" s="39"/>
    </row>
    <row r="131" spans="1:22" x14ac:dyDescent="0.2">
      <c r="A131" s="38"/>
      <c r="B131" s="40"/>
      <c r="C131" s="40"/>
      <c r="D131" s="40"/>
      <c r="E131" s="40"/>
      <c r="F131" s="40"/>
      <c r="G131" s="40"/>
      <c r="H131" s="40"/>
      <c r="I131" s="40"/>
      <c r="J131" s="40"/>
      <c r="K131" s="40"/>
      <c r="L131" s="40"/>
      <c r="M131" s="40"/>
      <c r="N131" s="40"/>
      <c r="O131" s="39"/>
      <c r="P131" s="39"/>
      <c r="Q131" s="39"/>
      <c r="R131" s="39"/>
      <c r="S131" s="39"/>
      <c r="T131" s="39"/>
      <c r="U131" s="39"/>
      <c r="V131" s="39"/>
    </row>
    <row r="132" spans="1:22" x14ac:dyDescent="0.2">
      <c r="A132" s="38"/>
      <c r="B132" s="40"/>
      <c r="C132" s="40"/>
      <c r="D132" s="40"/>
      <c r="E132" s="40"/>
      <c r="F132" s="40"/>
      <c r="G132" s="40"/>
      <c r="H132" s="40"/>
      <c r="I132" s="40"/>
      <c r="J132" s="40"/>
      <c r="K132" s="40"/>
      <c r="L132" s="40"/>
      <c r="M132" s="40"/>
      <c r="N132" s="40"/>
      <c r="O132" s="39"/>
      <c r="P132" s="39"/>
      <c r="Q132" s="39"/>
      <c r="R132" s="39"/>
      <c r="S132" s="39"/>
      <c r="T132" s="39"/>
      <c r="U132" s="39"/>
      <c r="V132" s="39"/>
    </row>
    <row r="133" spans="1:22" x14ac:dyDescent="0.2">
      <c r="A133" s="38"/>
      <c r="B133" s="40"/>
      <c r="C133" s="40"/>
      <c r="D133" s="40"/>
      <c r="E133" s="40"/>
      <c r="F133" s="40"/>
      <c r="G133" s="40"/>
      <c r="H133" s="40"/>
      <c r="I133" s="40"/>
      <c r="J133" s="40"/>
      <c r="K133" s="40"/>
      <c r="L133" s="40"/>
      <c r="M133" s="40"/>
      <c r="N133" s="40"/>
      <c r="O133" s="39"/>
      <c r="P133" s="39"/>
      <c r="Q133" s="39"/>
      <c r="R133" s="39"/>
      <c r="S133" s="39"/>
      <c r="T133" s="39"/>
      <c r="U133" s="39"/>
      <c r="V133" s="39"/>
    </row>
    <row r="134" spans="1:22" x14ac:dyDescent="0.2">
      <c r="A134" s="38"/>
      <c r="B134" s="40"/>
      <c r="C134" s="40"/>
      <c r="D134" s="40"/>
      <c r="E134" s="40"/>
      <c r="F134" s="40"/>
      <c r="G134" s="40"/>
      <c r="H134" s="40"/>
      <c r="I134" s="40"/>
      <c r="J134" s="40"/>
      <c r="K134" s="40"/>
      <c r="L134" s="40"/>
      <c r="M134" s="40"/>
      <c r="N134" s="40"/>
      <c r="O134" s="39"/>
      <c r="P134" s="39"/>
      <c r="Q134" s="39"/>
      <c r="R134" s="39"/>
      <c r="S134" s="39"/>
      <c r="T134" s="39"/>
      <c r="U134" s="39"/>
      <c r="V134" s="39"/>
    </row>
    <row r="135" spans="1:22" x14ac:dyDescent="0.2">
      <c r="A135" s="38"/>
      <c r="B135" s="40"/>
      <c r="C135" s="40"/>
      <c r="D135" s="40"/>
      <c r="E135" s="40"/>
      <c r="F135" s="40"/>
      <c r="G135" s="40"/>
      <c r="H135" s="40"/>
      <c r="I135" s="40"/>
      <c r="J135" s="40"/>
      <c r="K135" s="40"/>
      <c r="L135" s="40"/>
      <c r="M135" s="40"/>
      <c r="N135" s="40"/>
      <c r="O135" s="39"/>
      <c r="P135" s="39"/>
      <c r="Q135" s="39"/>
      <c r="R135" s="39"/>
      <c r="S135" s="39"/>
      <c r="T135" s="39"/>
      <c r="U135" s="39"/>
      <c r="V135" s="39"/>
    </row>
    <row r="136" spans="1:22" x14ac:dyDescent="0.2">
      <c r="A136" s="38"/>
      <c r="B136" s="40"/>
      <c r="C136" s="40"/>
      <c r="D136" s="40"/>
      <c r="E136" s="40"/>
      <c r="F136" s="40"/>
      <c r="G136" s="40"/>
      <c r="H136" s="40"/>
      <c r="I136" s="40"/>
      <c r="J136" s="40"/>
      <c r="K136" s="40"/>
      <c r="L136" s="40"/>
      <c r="M136" s="40"/>
      <c r="N136" s="40"/>
      <c r="O136" s="39"/>
      <c r="P136" s="39"/>
      <c r="Q136" s="39"/>
      <c r="R136" s="39"/>
      <c r="S136" s="39"/>
      <c r="T136" s="39"/>
      <c r="U136" s="39"/>
      <c r="V136" s="39"/>
    </row>
    <row r="137" spans="1:22" x14ac:dyDescent="0.2">
      <c r="A137" s="38"/>
      <c r="B137" s="40"/>
      <c r="C137" s="40"/>
      <c r="D137" s="40"/>
      <c r="E137" s="40"/>
      <c r="F137" s="40"/>
      <c r="G137" s="40"/>
      <c r="H137" s="40"/>
      <c r="I137" s="40"/>
      <c r="J137" s="40"/>
      <c r="K137" s="40"/>
      <c r="L137" s="40"/>
      <c r="M137" s="40"/>
      <c r="N137" s="40"/>
      <c r="O137" s="39"/>
      <c r="P137" s="39"/>
      <c r="Q137" s="39"/>
      <c r="R137" s="39"/>
      <c r="S137" s="39"/>
      <c r="T137" s="39"/>
      <c r="U137" s="39"/>
      <c r="V137" s="39"/>
    </row>
    <row r="138" spans="1:22" x14ac:dyDescent="0.2">
      <c r="A138" s="38"/>
      <c r="B138" s="40"/>
      <c r="C138" s="40"/>
      <c r="D138" s="40"/>
      <c r="E138" s="40"/>
      <c r="F138" s="40"/>
      <c r="G138" s="40"/>
      <c r="H138" s="40"/>
      <c r="I138" s="40"/>
      <c r="J138" s="40"/>
      <c r="K138" s="40"/>
      <c r="L138" s="40"/>
      <c r="M138" s="40"/>
      <c r="N138" s="40"/>
      <c r="O138" s="39"/>
      <c r="P138" s="39"/>
      <c r="Q138" s="39"/>
      <c r="R138" s="39"/>
      <c r="S138" s="39"/>
      <c r="T138" s="39"/>
      <c r="U138" s="39"/>
      <c r="V138" s="39"/>
    </row>
    <row r="139" spans="1:22" x14ac:dyDescent="0.2">
      <c r="A139" s="38"/>
      <c r="B139" s="40"/>
      <c r="C139" s="40"/>
      <c r="D139" s="40"/>
      <c r="E139" s="40"/>
      <c r="F139" s="40"/>
      <c r="G139" s="40"/>
      <c r="H139" s="40"/>
      <c r="I139" s="40"/>
      <c r="J139" s="40"/>
      <c r="K139" s="40"/>
      <c r="L139" s="40"/>
      <c r="M139" s="40"/>
      <c r="N139" s="40"/>
      <c r="O139" s="39"/>
      <c r="P139" s="39"/>
      <c r="Q139" s="39"/>
      <c r="R139" s="39"/>
      <c r="S139" s="39"/>
      <c r="T139" s="39"/>
      <c r="U139" s="39"/>
      <c r="V139" s="39"/>
    </row>
    <row r="140" spans="1:22" x14ac:dyDescent="0.2">
      <c r="A140" s="38"/>
      <c r="B140" s="40"/>
      <c r="C140" s="40"/>
      <c r="D140" s="40"/>
      <c r="E140" s="40"/>
      <c r="F140" s="40"/>
      <c r="G140" s="40"/>
      <c r="H140" s="40"/>
      <c r="I140" s="40"/>
      <c r="J140" s="40"/>
      <c r="K140" s="40"/>
      <c r="L140" s="40"/>
      <c r="M140" s="40"/>
      <c r="N140" s="40"/>
      <c r="O140" s="39"/>
      <c r="P140" s="39"/>
      <c r="Q140" s="39"/>
      <c r="R140" s="39"/>
      <c r="S140" s="39"/>
      <c r="T140" s="39"/>
      <c r="U140" s="39"/>
      <c r="V140" s="39"/>
    </row>
    <row r="141" spans="1:22" x14ac:dyDescent="0.2">
      <c r="A141" s="38"/>
      <c r="B141" s="40"/>
      <c r="C141" s="40"/>
      <c r="D141" s="40"/>
      <c r="E141" s="40"/>
      <c r="F141" s="40"/>
      <c r="G141" s="40"/>
      <c r="H141" s="40"/>
      <c r="I141" s="40"/>
      <c r="J141" s="40"/>
      <c r="K141" s="40"/>
      <c r="L141" s="40"/>
      <c r="M141" s="40"/>
      <c r="N141" s="40"/>
      <c r="O141" s="39"/>
      <c r="P141" s="39"/>
      <c r="Q141" s="39"/>
      <c r="R141" s="39"/>
      <c r="S141" s="39"/>
      <c r="T141" s="39"/>
      <c r="U141" s="39"/>
      <c r="V141" s="39"/>
    </row>
    <row r="142" spans="1:22" x14ac:dyDescent="0.2">
      <c r="A142" s="38"/>
      <c r="B142" s="40"/>
      <c r="C142" s="40"/>
      <c r="D142" s="40"/>
      <c r="E142" s="40"/>
      <c r="F142" s="40"/>
      <c r="G142" s="40"/>
      <c r="H142" s="40"/>
      <c r="I142" s="40"/>
      <c r="J142" s="40"/>
      <c r="K142" s="40"/>
      <c r="L142" s="40"/>
      <c r="M142" s="40"/>
      <c r="N142" s="40"/>
      <c r="O142" s="39"/>
      <c r="P142" s="39"/>
      <c r="Q142" s="39"/>
      <c r="R142" s="39"/>
      <c r="S142" s="39"/>
      <c r="T142" s="39"/>
      <c r="U142" s="39"/>
      <c r="V142" s="39"/>
    </row>
    <row r="143" spans="1:22" x14ac:dyDescent="0.2">
      <c r="A143" s="38"/>
      <c r="B143" s="40"/>
      <c r="C143" s="40"/>
      <c r="D143" s="40"/>
      <c r="E143" s="40"/>
      <c r="F143" s="40"/>
      <c r="G143" s="40"/>
      <c r="H143" s="40"/>
      <c r="I143" s="40"/>
      <c r="J143" s="40"/>
      <c r="K143" s="40"/>
      <c r="L143" s="40"/>
      <c r="M143" s="40"/>
      <c r="N143" s="40"/>
      <c r="O143" s="39"/>
      <c r="P143" s="39"/>
      <c r="Q143" s="39"/>
      <c r="R143" s="39"/>
      <c r="S143" s="39"/>
      <c r="T143" s="39"/>
      <c r="U143" s="39"/>
      <c r="V143" s="39"/>
    </row>
    <row r="144" spans="1:22" x14ac:dyDescent="0.2">
      <c r="A144" s="38"/>
      <c r="B144" s="40"/>
      <c r="C144" s="40"/>
      <c r="D144" s="40"/>
      <c r="E144" s="40"/>
      <c r="F144" s="40"/>
      <c r="G144" s="40"/>
      <c r="H144" s="40"/>
      <c r="I144" s="40"/>
      <c r="J144" s="40"/>
      <c r="K144" s="40"/>
      <c r="L144" s="40"/>
      <c r="M144" s="40"/>
      <c r="N144" s="40"/>
      <c r="O144" s="39"/>
      <c r="P144" s="39"/>
      <c r="Q144" s="39"/>
      <c r="R144" s="39"/>
      <c r="S144" s="39"/>
      <c r="T144" s="39"/>
      <c r="U144" s="39"/>
      <c r="V144" s="39"/>
    </row>
    <row r="145" spans="1:22" x14ac:dyDescent="0.2">
      <c r="A145" s="38"/>
      <c r="B145" s="40"/>
      <c r="C145" s="40"/>
      <c r="D145" s="40"/>
      <c r="E145" s="40"/>
      <c r="F145" s="40"/>
      <c r="G145" s="40"/>
      <c r="H145" s="40"/>
      <c r="I145" s="40"/>
      <c r="J145" s="40"/>
      <c r="K145" s="40"/>
      <c r="L145" s="40"/>
      <c r="M145" s="40"/>
      <c r="N145" s="40"/>
      <c r="O145" s="39"/>
      <c r="P145" s="39"/>
      <c r="Q145" s="39"/>
      <c r="R145" s="39"/>
      <c r="S145" s="39"/>
      <c r="T145" s="39"/>
      <c r="U145" s="39"/>
      <c r="V145" s="39"/>
    </row>
    <row r="146" spans="1:22" x14ac:dyDescent="0.2">
      <c r="A146" s="38"/>
      <c r="B146" s="40"/>
      <c r="C146" s="40"/>
      <c r="D146" s="40"/>
      <c r="E146" s="40"/>
      <c r="F146" s="40"/>
      <c r="G146" s="40"/>
      <c r="H146" s="40"/>
      <c r="I146" s="40"/>
      <c r="J146" s="40"/>
      <c r="K146" s="40"/>
      <c r="L146" s="40"/>
      <c r="M146" s="40"/>
      <c r="N146" s="40"/>
      <c r="O146" s="39"/>
      <c r="P146" s="39"/>
      <c r="Q146" s="39"/>
      <c r="R146" s="39"/>
      <c r="S146" s="39"/>
      <c r="T146" s="39"/>
      <c r="U146" s="39"/>
      <c r="V146" s="39"/>
    </row>
    <row r="147" spans="1:22" x14ac:dyDescent="0.2">
      <c r="A147" s="38"/>
      <c r="B147" s="40"/>
      <c r="C147" s="40"/>
      <c r="D147" s="40"/>
      <c r="E147" s="40"/>
      <c r="F147" s="40"/>
      <c r="G147" s="40"/>
      <c r="H147" s="40"/>
      <c r="I147" s="40"/>
      <c r="J147" s="40"/>
      <c r="K147" s="40"/>
      <c r="L147" s="40"/>
      <c r="M147" s="40"/>
      <c r="N147" s="40"/>
      <c r="O147" s="39"/>
      <c r="P147" s="39"/>
      <c r="Q147" s="39"/>
      <c r="R147" s="39"/>
      <c r="S147" s="39"/>
      <c r="T147" s="39"/>
      <c r="U147" s="39"/>
      <c r="V147" s="39"/>
    </row>
    <row r="148" spans="1:22" x14ac:dyDescent="0.2">
      <c r="A148" s="38"/>
      <c r="B148" s="40"/>
      <c r="C148" s="40"/>
      <c r="D148" s="40"/>
      <c r="E148" s="40"/>
      <c r="F148" s="40"/>
      <c r="G148" s="40"/>
      <c r="H148" s="40"/>
      <c r="I148" s="40"/>
      <c r="J148" s="40"/>
      <c r="K148" s="40"/>
      <c r="L148" s="40"/>
      <c r="M148" s="40"/>
      <c r="N148" s="40"/>
      <c r="O148" s="39"/>
      <c r="P148" s="39"/>
      <c r="Q148" s="39"/>
      <c r="R148" s="39"/>
      <c r="S148" s="39"/>
      <c r="T148" s="39"/>
      <c r="U148" s="39"/>
      <c r="V148" s="39"/>
    </row>
    <row r="149" spans="1:22" x14ac:dyDescent="0.2">
      <c r="A149" s="38"/>
      <c r="B149" s="40"/>
      <c r="C149" s="40"/>
      <c r="D149" s="40"/>
      <c r="E149" s="40"/>
      <c r="F149" s="40"/>
      <c r="G149" s="40"/>
      <c r="H149" s="40"/>
      <c r="I149" s="40"/>
      <c r="J149" s="40"/>
      <c r="K149" s="40"/>
      <c r="L149" s="40"/>
      <c r="M149" s="40"/>
      <c r="N149" s="40"/>
      <c r="O149" s="39"/>
      <c r="P149" s="39"/>
      <c r="Q149" s="39"/>
      <c r="R149" s="39"/>
      <c r="S149" s="39"/>
      <c r="T149" s="39"/>
      <c r="U149" s="39"/>
      <c r="V149" s="39"/>
    </row>
    <row r="150" spans="1:22" x14ac:dyDescent="0.2">
      <c r="A150" s="38"/>
      <c r="B150" s="40"/>
      <c r="C150" s="40"/>
      <c r="D150" s="40"/>
      <c r="E150" s="40"/>
      <c r="F150" s="40"/>
      <c r="G150" s="40"/>
      <c r="H150" s="40"/>
      <c r="I150" s="40"/>
      <c r="J150" s="40"/>
      <c r="K150" s="40"/>
      <c r="L150" s="40"/>
      <c r="M150" s="40"/>
      <c r="N150" s="40"/>
      <c r="O150" s="39"/>
      <c r="P150" s="39"/>
      <c r="Q150" s="39"/>
      <c r="R150" s="39"/>
      <c r="S150" s="39"/>
      <c r="T150" s="39"/>
      <c r="U150" s="39"/>
      <c r="V150" s="39"/>
    </row>
    <row r="151" spans="1:22" x14ac:dyDescent="0.2">
      <c r="A151" s="38"/>
      <c r="B151" s="40"/>
      <c r="C151" s="40"/>
      <c r="D151" s="40"/>
      <c r="E151" s="40"/>
      <c r="F151" s="40"/>
      <c r="G151" s="40"/>
      <c r="H151" s="40"/>
      <c r="I151" s="40"/>
      <c r="J151" s="40"/>
      <c r="K151" s="40"/>
      <c r="L151" s="40"/>
      <c r="M151" s="40"/>
      <c r="N151" s="40"/>
      <c r="O151" s="39"/>
      <c r="P151" s="39"/>
      <c r="Q151" s="39"/>
      <c r="R151" s="39"/>
      <c r="S151" s="39"/>
      <c r="T151" s="39"/>
      <c r="U151" s="39"/>
      <c r="V151" s="39"/>
    </row>
    <row r="152" spans="1:22" x14ac:dyDescent="0.2">
      <c r="A152" s="38"/>
      <c r="B152" s="40"/>
      <c r="C152" s="40"/>
      <c r="D152" s="40"/>
      <c r="E152" s="40"/>
      <c r="F152" s="40"/>
      <c r="G152" s="40"/>
      <c r="H152" s="40"/>
      <c r="I152" s="40"/>
      <c r="J152" s="40"/>
      <c r="K152" s="40"/>
      <c r="L152" s="40"/>
      <c r="M152" s="40"/>
      <c r="N152" s="40"/>
      <c r="O152" s="39"/>
      <c r="P152" s="39"/>
      <c r="Q152" s="39"/>
      <c r="R152" s="39"/>
      <c r="S152" s="39"/>
      <c r="T152" s="39"/>
      <c r="U152" s="39"/>
      <c r="V152" s="39"/>
    </row>
    <row r="153" spans="1:22" x14ac:dyDescent="0.2">
      <c r="A153" s="38"/>
      <c r="B153" s="40"/>
      <c r="C153" s="40"/>
      <c r="D153" s="40"/>
      <c r="E153" s="40"/>
      <c r="F153" s="40"/>
      <c r="G153" s="40"/>
      <c r="H153" s="40"/>
      <c r="I153" s="40"/>
      <c r="J153" s="40"/>
      <c r="K153" s="40"/>
      <c r="L153" s="40"/>
      <c r="M153" s="40"/>
      <c r="N153" s="40"/>
      <c r="O153" s="39"/>
      <c r="P153" s="39"/>
      <c r="Q153" s="39"/>
      <c r="R153" s="39"/>
      <c r="S153" s="39"/>
      <c r="T153" s="39"/>
      <c r="U153" s="39"/>
      <c r="V153" s="39"/>
    </row>
    <row r="154" spans="1:22" x14ac:dyDescent="0.2">
      <c r="A154" s="38"/>
      <c r="B154" s="40"/>
      <c r="C154" s="40"/>
      <c r="D154" s="40"/>
      <c r="E154" s="40"/>
      <c r="F154" s="40"/>
      <c r="G154" s="40"/>
      <c r="H154" s="40"/>
      <c r="I154" s="40"/>
      <c r="J154" s="40"/>
      <c r="K154" s="40"/>
      <c r="L154" s="40"/>
      <c r="M154" s="40"/>
      <c r="N154" s="40"/>
      <c r="O154" s="39"/>
      <c r="P154" s="39"/>
      <c r="Q154" s="39"/>
      <c r="R154" s="39"/>
      <c r="S154" s="39"/>
      <c r="T154" s="39"/>
      <c r="U154" s="39"/>
      <c r="V154" s="39"/>
    </row>
    <row r="155" spans="1:22" x14ac:dyDescent="0.2">
      <c r="A155" s="38"/>
      <c r="B155" s="40"/>
      <c r="C155" s="40"/>
      <c r="D155" s="40"/>
      <c r="E155" s="40"/>
      <c r="F155" s="40"/>
      <c r="G155" s="40"/>
      <c r="H155" s="40"/>
      <c r="I155" s="40"/>
      <c r="J155" s="40"/>
      <c r="K155" s="40"/>
      <c r="L155" s="40"/>
      <c r="M155" s="40"/>
      <c r="N155" s="40"/>
      <c r="O155" s="39"/>
      <c r="P155" s="39"/>
      <c r="Q155" s="39"/>
      <c r="R155" s="39"/>
      <c r="S155" s="39"/>
      <c r="T155" s="39"/>
      <c r="U155" s="39"/>
      <c r="V155" s="39"/>
    </row>
    <row r="156" spans="1:22" x14ac:dyDescent="0.2">
      <c r="A156" s="38"/>
      <c r="B156" s="40"/>
      <c r="C156" s="40"/>
      <c r="D156" s="40"/>
      <c r="E156" s="40"/>
      <c r="F156" s="40"/>
      <c r="G156" s="40"/>
      <c r="H156" s="40"/>
      <c r="I156" s="40"/>
      <c r="J156" s="40"/>
      <c r="K156" s="40"/>
      <c r="L156" s="40"/>
      <c r="M156" s="40"/>
      <c r="N156" s="40"/>
      <c r="O156" s="39"/>
      <c r="P156" s="39"/>
      <c r="Q156" s="39"/>
      <c r="R156" s="39"/>
      <c r="S156" s="39"/>
      <c r="T156" s="39"/>
      <c r="U156" s="39"/>
      <c r="V156" s="39"/>
    </row>
    <row r="157" spans="1:22" x14ac:dyDescent="0.2">
      <c r="A157" s="38"/>
      <c r="B157" s="40"/>
      <c r="C157" s="40"/>
      <c r="D157" s="40"/>
      <c r="E157" s="40"/>
      <c r="F157" s="40"/>
      <c r="G157" s="40"/>
      <c r="H157" s="40"/>
      <c r="I157" s="40"/>
      <c r="J157" s="40"/>
      <c r="K157" s="40"/>
      <c r="L157" s="40"/>
      <c r="M157" s="40"/>
      <c r="N157" s="40"/>
      <c r="O157" s="39"/>
      <c r="P157" s="39"/>
      <c r="Q157" s="39"/>
      <c r="R157" s="39"/>
      <c r="S157" s="39"/>
      <c r="T157" s="39"/>
      <c r="U157" s="39"/>
      <c r="V157" s="39"/>
    </row>
    <row r="158" spans="1:22" x14ac:dyDescent="0.2">
      <c r="A158" s="38"/>
      <c r="B158" s="40"/>
      <c r="C158" s="40"/>
      <c r="D158" s="40"/>
      <c r="E158" s="40"/>
      <c r="F158" s="40"/>
      <c r="G158" s="40"/>
      <c r="H158" s="40"/>
      <c r="I158" s="40"/>
      <c r="J158" s="40"/>
      <c r="K158" s="40"/>
      <c r="L158" s="40"/>
      <c r="M158" s="40"/>
      <c r="N158" s="40"/>
      <c r="O158" s="39"/>
      <c r="P158" s="39"/>
      <c r="Q158" s="39"/>
      <c r="R158" s="39"/>
      <c r="S158" s="39"/>
      <c r="T158" s="39"/>
      <c r="U158" s="39"/>
      <c r="V158" s="39"/>
    </row>
    <row r="159" spans="1:22" x14ac:dyDescent="0.2">
      <c r="A159" s="38"/>
      <c r="B159" s="40"/>
      <c r="C159" s="40"/>
      <c r="D159" s="40"/>
      <c r="E159" s="40"/>
      <c r="F159" s="40"/>
      <c r="G159" s="40"/>
      <c r="H159" s="40"/>
      <c r="I159" s="40"/>
      <c r="J159" s="40"/>
      <c r="K159" s="40"/>
      <c r="L159" s="40"/>
      <c r="M159" s="40"/>
      <c r="N159" s="40"/>
      <c r="O159" s="39"/>
      <c r="P159" s="39"/>
      <c r="Q159" s="39"/>
      <c r="R159" s="39"/>
      <c r="S159" s="39"/>
      <c r="T159" s="39"/>
      <c r="U159" s="39"/>
      <c r="V159" s="39"/>
    </row>
    <row r="160" spans="1:22" x14ac:dyDescent="0.2">
      <c r="A160" s="38"/>
      <c r="B160" s="40"/>
      <c r="C160" s="40"/>
      <c r="D160" s="40"/>
      <c r="E160" s="40"/>
      <c r="F160" s="40"/>
      <c r="G160" s="40"/>
      <c r="H160" s="40"/>
      <c r="I160" s="40"/>
      <c r="J160" s="40"/>
      <c r="K160" s="40"/>
      <c r="L160" s="40"/>
      <c r="M160" s="40"/>
      <c r="N160" s="40"/>
      <c r="O160" s="39"/>
      <c r="P160" s="39"/>
      <c r="Q160" s="39"/>
      <c r="R160" s="39"/>
      <c r="S160" s="39"/>
      <c r="T160" s="39"/>
      <c r="U160" s="39"/>
      <c r="V160" s="39"/>
    </row>
    <row r="161" spans="1:22" x14ac:dyDescent="0.2">
      <c r="A161" s="38"/>
      <c r="B161" s="40"/>
      <c r="C161" s="40"/>
      <c r="D161" s="40"/>
      <c r="E161" s="40"/>
      <c r="F161" s="40"/>
      <c r="G161" s="40"/>
      <c r="H161" s="40"/>
      <c r="I161" s="40"/>
      <c r="J161" s="40"/>
      <c r="K161" s="40"/>
      <c r="L161" s="40"/>
      <c r="M161" s="40"/>
      <c r="N161" s="40"/>
      <c r="O161" s="39"/>
      <c r="P161" s="39"/>
      <c r="Q161" s="39"/>
      <c r="R161" s="39"/>
      <c r="S161" s="39"/>
      <c r="T161" s="39"/>
      <c r="U161" s="39"/>
      <c r="V161" s="39"/>
    </row>
    <row r="162" spans="1:22" x14ac:dyDescent="0.2">
      <c r="A162" s="38"/>
      <c r="B162" s="40"/>
      <c r="C162" s="40"/>
      <c r="D162" s="40"/>
      <c r="E162" s="40"/>
      <c r="F162" s="40"/>
      <c r="G162" s="40"/>
      <c r="H162" s="40"/>
      <c r="I162" s="40"/>
      <c r="J162" s="40"/>
      <c r="K162" s="40"/>
      <c r="L162" s="40"/>
      <c r="M162" s="40"/>
      <c r="N162" s="40"/>
      <c r="O162" s="39"/>
      <c r="P162" s="39"/>
      <c r="Q162" s="39"/>
      <c r="R162" s="39"/>
      <c r="S162" s="39"/>
      <c r="T162" s="39"/>
      <c r="U162" s="39"/>
      <c r="V162" s="39"/>
    </row>
    <row r="163" spans="1:22" x14ac:dyDescent="0.2">
      <c r="A163" s="38"/>
      <c r="B163" s="40"/>
      <c r="C163" s="40"/>
      <c r="D163" s="40"/>
      <c r="E163" s="40"/>
      <c r="F163" s="40"/>
      <c r="G163" s="40"/>
      <c r="H163" s="40"/>
      <c r="I163" s="40"/>
      <c r="J163" s="40"/>
      <c r="K163" s="40"/>
      <c r="L163" s="40"/>
      <c r="M163" s="40"/>
      <c r="N163" s="40"/>
      <c r="O163" s="39"/>
      <c r="P163" s="39"/>
      <c r="Q163" s="39"/>
      <c r="R163" s="39"/>
      <c r="S163" s="39"/>
      <c r="T163" s="39"/>
      <c r="U163" s="39"/>
      <c r="V163" s="39"/>
    </row>
    <row r="164" spans="1:22" x14ac:dyDescent="0.2">
      <c r="A164" s="38"/>
      <c r="B164" s="40"/>
      <c r="C164" s="40"/>
      <c r="D164" s="40"/>
      <c r="E164" s="40"/>
      <c r="F164" s="40"/>
      <c r="G164" s="40"/>
      <c r="H164" s="40"/>
      <c r="I164" s="40"/>
      <c r="J164" s="40"/>
      <c r="K164" s="40"/>
      <c r="L164" s="40"/>
      <c r="M164" s="40"/>
      <c r="N164" s="40"/>
      <c r="O164" s="39"/>
      <c r="P164" s="39"/>
      <c r="Q164" s="39"/>
      <c r="R164" s="39"/>
      <c r="S164" s="39"/>
      <c r="T164" s="39"/>
      <c r="U164" s="39"/>
      <c r="V164" s="39"/>
    </row>
    <row r="165" spans="1:22" x14ac:dyDescent="0.2">
      <c r="A165" s="38"/>
      <c r="B165" s="40"/>
      <c r="C165" s="40"/>
      <c r="D165" s="40"/>
      <c r="E165" s="40"/>
      <c r="F165" s="40"/>
      <c r="G165" s="40"/>
      <c r="H165" s="40"/>
      <c r="I165" s="40"/>
      <c r="J165" s="40"/>
      <c r="K165" s="40"/>
      <c r="L165" s="40"/>
      <c r="M165" s="40"/>
      <c r="N165" s="40"/>
      <c r="O165" s="39"/>
      <c r="P165" s="39"/>
      <c r="Q165" s="39"/>
      <c r="R165" s="39"/>
      <c r="S165" s="39"/>
      <c r="T165" s="39"/>
      <c r="U165" s="39"/>
      <c r="V165" s="39"/>
    </row>
    <row r="166" spans="1:22" x14ac:dyDescent="0.2">
      <c r="A166" s="38"/>
      <c r="B166" s="40"/>
      <c r="C166" s="40"/>
      <c r="D166" s="40"/>
      <c r="E166" s="40"/>
      <c r="F166" s="40"/>
      <c r="G166" s="40"/>
      <c r="H166" s="40"/>
      <c r="I166" s="40"/>
      <c r="J166" s="40"/>
      <c r="K166" s="40"/>
      <c r="L166" s="40"/>
      <c r="M166" s="40"/>
      <c r="N166" s="40"/>
      <c r="O166" s="39"/>
      <c r="P166" s="39"/>
      <c r="Q166" s="39"/>
      <c r="R166" s="39"/>
      <c r="S166" s="39"/>
      <c r="T166" s="39"/>
      <c r="U166" s="39"/>
      <c r="V166" s="39"/>
    </row>
    <row r="167" spans="1:22" x14ac:dyDescent="0.2">
      <c r="A167" s="38"/>
      <c r="B167" s="40"/>
      <c r="C167" s="40"/>
      <c r="D167" s="40"/>
      <c r="E167" s="40"/>
      <c r="F167" s="40"/>
      <c r="G167" s="40"/>
      <c r="H167" s="40"/>
      <c r="I167" s="40"/>
      <c r="J167" s="40"/>
      <c r="K167" s="40"/>
      <c r="L167" s="40"/>
      <c r="M167" s="40"/>
      <c r="N167" s="40"/>
      <c r="O167" s="39"/>
      <c r="P167" s="39"/>
      <c r="Q167" s="39"/>
      <c r="R167" s="39"/>
      <c r="S167" s="39"/>
      <c r="T167" s="39"/>
      <c r="U167" s="39"/>
      <c r="V167" s="39"/>
    </row>
    <row r="168" spans="1:22" x14ac:dyDescent="0.2">
      <c r="A168" s="38"/>
      <c r="B168" s="40"/>
      <c r="C168" s="40"/>
      <c r="D168" s="40"/>
      <c r="E168" s="40"/>
      <c r="F168" s="40"/>
      <c r="G168" s="40"/>
      <c r="H168" s="40"/>
      <c r="I168" s="40"/>
      <c r="J168" s="40"/>
      <c r="K168" s="40"/>
      <c r="L168" s="40"/>
      <c r="M168" s="40"/>
      <c r="N168" s="40"/>
      <c r="O168" s="39"/>
      <c r="P168" s="39"/>
      <c r="Q168" s="39"/>
      <c r="R168" s="39"/>
      <c r="S168" s="39"/>
      <c r="T168" s="39"/>
      <c r="U168" s="39"/>
      <c r="V168" s="39"/>
    </row>
    <row r="169" spans="1:22" x14ac:dyDescent="0.2">
      <c r="A169" s="38"/>
      <c r="B169" s="40"/>
      <c r="C169" s="40"/>
      <c r="D169" s="40"/>
      <c r="E169" s="40"/>
      <c r="F169" s="40"/>
      <c r="G169" s="40"/>
      <c r="H169" s="40"/>
      <c r="I169" s="40"/>
      <c r="J169" s="40"/>
      <c r="K169" s="40"/>
      <c r="L169" s="40"/>
      <c r="M169" s="40"/>
      <c r="N169" s="40"/>
      <c r="O169" s="39"/>
      <c r="P169" s="39"/>
      <c r="Q169" s="39"/>
      <c r="R169" s="39"/>
      <c r="S169" s="39"/>
      <c r="T169" s="39"/>
      <c r="U169" s="39"/>
      <c r="V169" s="39"/>
    </row>
    <row r="170" spans="1:22" x14ac:dyDescent="0.2">
      <c r="A170" s="38"/>
      <c r="B170" s="40"/>
      <c r="C170" s="40"/>
      <c r="D170" s="40"/>
      <c r="E170" s="40"/>
      <c r="F170" s="40"/>
      <c r="G170" s="40"/>
      <c r="H170" s="40"/>
      <c r="I170" s="40"/>
      <c r="J170" s="40"/>
      <c r="K170" s="40"/>
      <c r="L170" s="40"/>
      <c r="M170" s="40"/>
      <c r="N170" s="40"/>
      <c r="O170" s="39"/>
      <c r="P170" s="39"/>
      <c r="Q170" s="39"/>
      <c r="R170" s="39"/>
      <c r="S170" s="39"/>
      <c r="T170" s="39"/>
      <c r="U170" s="39"/>
      <c r="V170" s="39"/>
    </row>
    <row r="171" spans="1:22" x14ac:dyDescent="0.2">
      <c r="A171" s="38"/>
      <c r="B171" s="40"/>
      <c r="C171" s="40"/>
      <c r="D171" s="40"/>
      <c r="E171" s="40"/>
      <c r="F171" s="40"/>
      <c r="G171" s="40"/>
      <c r="H171" s="40"/>
      <c r="I171" s="40"/>
      <c r="J171" s="40"/>
      <c r="K171" s="40"/>
      <c r="L171" s="40"/>
      <c r="M171" s="40"/>
      <c r="N171" s="40"/>
      <c r="O171" s="39"/>
      <c r="P171" s="39"/>
      <c r="Q171" s="39"/>
      <c r="R171" s="39"/>
      <c r="S171" s="39"/>
      <c r="T171" s="39"/>
      <c r="U171" s="39"/>
      <c r="V171" s="39"/>
    </row>
    <row r="172" spans="1:22" x14ac:dyDescent="0.2">
      <c r="A172" s="38"/>
      <c r="B172" s="40"/>
      <c r="C172" s="40"/>
      <c r="D172" s="40"/>
      <c r="E172" s="40"/>
      <c r="F172" s="40"/>
      <c r="G172" s="40"/>
      <c r="H172" s="40"/>
      <c r="I172" s="40"/>
      <c r="J172" s="40"/>
      <c r="K172" s="40"/>
      <c r="L172" s="40"/>
      <c r="M172" s="40"/>
      <c r="N172" s="40"/>
      <c r="O172" s="39"/>
      <c r="P172" s="39"/>
      <c r="Q172" s="39"/>
      <c r="R172" s="39"/>
      <c r="S172" s="39"/>
      <c r="T172" s="39"/>
      <c r="U172" s="39"/>
      <c r="V172" s="39"/>
    </row>
    <row r="173" spans="1:22" x14ac:dyDescent="0.2">
      <c r="A173" s="38"/>
      <c r="B173" s="40"/>
      <c r="C173" s="40"/>
      <c r="D173" s="40"/>
      <c r="E173" s="40"/>
      <c r="F173" s="40"/>
      <c r="G173" s="40"/>
      <c r="H173" s="40"/>
      <c r="I173" s="40"/>
      <c r="J173" s="40"/>
      <c r="K173" s="40"/>
      <c r="L173" s="40"/>
      <c r="M173" s="40"/>
      <c r="N173" s="40"/>
      <c r="O173" s="39"/>
      <c r="P173" s="39"/>
      <c r="Q173" s="39"/>
      <c r="R173" s="39"/>
      <c r="S173" s="39"/>
      <c r="T173" s="39"/>
      <c r="U173" s="39"/>
      <c r="V173" s="39"/>
    </row>
    <row r="174" spans="1:22" x14ac:dyDescent="0.2">
      <c r="A174" s="38"/>
      <c r="B174" s="40"/>
      <c r="C174" s="40"/>
      <c r="D174" s="40"/>
      <c r="E174" s="40"/>
      <c r="F174" s="40"/>
      <c r="G174" s="40"/>
      <c r="H174" s="40"/>
      <c r="I174" s="40"/>
      <c r="J174" s="40"/>
      <c r="K174" s="40"/>
      <c r="L174" s="40"/>
      <c r="M174" s="40"/>
      <c r="N174" s="40"/>
      <c r="O174" s="39"/>
      <c r="P174" s="39"/>
      <c r="Q174" s="39"/>
      <c r="R174" s="39"/>
      <c r="S174" s="39"/>
      <c r="T174" s="39"/>
      <c r="U174" s="39"/>
      <c r="V174" s="39"/>
    </row>
    <row r="175" spans="1:22" x14ac:dyDescent="0.2">
      <c r="A175" s="38"/>
      <c r="B175" s="40"/>
      <c r="C175" s="40"/>
      <c r="D175" s="40"/>
      <c r="E175" s="40"/>
      <c r="F175" s="40"/>
      <c r="G175" s="40"/>
      <c r="H175" s="40"/>
      <c r="I175" s="40"/>
      <c r="J175" s="40"/>
      <c r="K175" s="40"/>
      <c r="L175" s="40"/>
      <c r="M175" s="40"/>
      <c r="N175" s="40"/>
      <c r="O175" s="39"/>
      <c r="P175" s="39"/>
      <c r="Q175" s="39"/>
      <c r="R175" s="39"/>
      <c r="S175" s="39"/>
      <c r="T175" s="39"/>
      <c r="U175" s="39"/>
      <c r="V175" s="39"/>
    </row>
    <row r="176" spans="1:22" x14ac:dyDescent="0.2">
      <c r="A176" s="38"/>
      <c r="B176" s="40"/>
      <c r="C176" s="40"/>
      <c r="D176" s="40"/>
      <c r="E176" s="40"/>
      <c r="F176" s="40"/>
      <c r="G176" s="40"/>
      <c r="H176" s="40"/>
      <c r="I176" s="40"/>
      <c r="J176" s="40"/>
      <c r="K176" s="40"/>
      <c r="L176" s="40"/>
      <c r="M176" s="40"/>
      <c r="N176" s="40"/>
      <c r="O176" s="39"/>
      <c r="P176" s="39"/>
      <c r="Q176" s="39"/>
      <c r="R176" s="39"/>
      <c r="S176" s="39"/>
      <c r="T176" s="39"/>
      <c r="U176" s="39"/>
      <c r="V176" s="39"/>
    </row>
    <row r="177" spans="1:22" x14ac:dyDescent="0.2">
      <c r="A177" s="38"/>
      <c r="B177" s="40"/>
      <c r="C177" s="40"/>
      <c r="D177" s="40"/>
      <c r="E177" s="40"/>
      <c r="F177" s="40"/>
      <c r="G177" s="40"/>
      <c r="H177" s="40"/>
      <c r="I177" s="40"/>
      <c r="J177" s="40"/>
      <c r="K177" s="40"/>
      <c r="L177" s="40"/>
      <c r="M177" s="40"/>
      <c r="N177" s="40"/>
      <c r="O177" s="39"/>
      <c r="P177" s="39"/>
      <c r="Q177" s="39"/>
      <c r="R177" s="39"/>
      <c r="S177" s="39"/>
      <c r="T177" s="39"/>
      <c r="U177" s="39"/>
      <c r="V177" s="39"/>
    </row>
    <row r="178" spans="1:22" x14ac:dyDescent="0.2">
      <c r="A178" s="38"/>
      <c r="B178" s="40"/>
      <c r="C178" s="40"/>
      <c r="D178" s="40"/>
      <c r="E178" s="40"/>
      <c r="F178" s="40"/>
      <c r="G178" s="40"/>
      <c r="H178" s="40"/>
      <c r="I178" s="40"/>
      <c r="J178" s="40"/>
      <c r="K178" s="40"/>
      <c r="L178" s="40"/>
      <c r="M178" s="40"/>
      <c r="N178" s="40"/>
      <c r="O178" s="39"/>
      <c r="P178" s="39"/>
      <c r="Q178" s="39"/>
      <c r="R178" s="39"/>
      <c r="S178" s="39"/>
      <c r="T178" s="39"/>
      <c r="U178" s="39"/>
      <c r="V178" s="39"/>
    </row>
    <row r="179" spans="1:22" x14ac:dyDescent="0.2">
      <c r="A179" s="38"/>
      <c r="B179" s="40"/>
      <c r="C179" s="40"/>
      <c r="D179" s="40"/>
      <c r="E179" s="40"/>
      <c r="F179" s="40"/>
      <c r="G179" s="40"/>
      <c r="H179" s="40"/>
      <c r="I179" s="40"/>
      <c r="J179" s="40"/>
      <c r="K179" s="40"/>
      <c r="L179" s="40"/>
      <c r="M179" s="40"/>
      <c r="N179" s="40"/>
      <c r="O179" s="39"/>
      <c r="P179" s="39"/>
      <c r="Q179" s="39"/>
      <c r="R179" s="39"/>
      <c r="S179" s="39"/>
      <c r="T179" s="39"/>
      <c r="U179" s="39"/>
      <c r="V179" s="39"/>
    </row>
    <row r="180" spans="1:22" x14ac:dyDescent="0.2">
      <c r="A180" s="38"/>
      <c r="B180" s="40"/>
      <c r="C180" s="40"/>
      <c r="D180" s="40"/>
      <c r="E180" s="40"/>
      <c r="F180" s="40"/>
      <c r="G180" s="40"/>
      <c r="H180" s="40"/>
      <c r="I180" s="40"/>
      <c r="J180" s="40"/>
      <c r="K180" s="40"/>
      <c r="L180" s="40"/>
      <c r="M180" s="40"/>
      <c r="N180" s="40"/>
      <c r="O180" s="39"/>
      <c r="P180" s="39"/>
      <c r="Q180" s="39"/>
      <c r="R180" s="39"/>
      <c r="S180" s="39"/>
      <c r="T180" s="39"/>
      <c r="U180" s="39"/>
      <c r="V180" s="39"/>
    </row>
    <row r="181" spans="1:22" x14ac:dyDescent="0.2">
      <c r="A181" s="38"/>
      <c r="B181" s="40"/>
      <c r="C181" s="40"/>
      <c r="D181" s="40"/>
      <c r="E181" s="40"/>
      <c r="F181" s="40"/>
      <c r="G181" s="40"/>
      <c r="H181" s="40"/>
      <c r="I181" s="40"/>
      <c r="J181" s="40"/>
      <c r="K181" s="40"/>
      <c r="L181" s="40"/>
      <c r="M181" s="40"/>
      <c r="N181" s="40"/>
      <c r="O181" s="39"/>
      <c r="P181" s="39"/>
      <c r="Q181" s="39"/>
      <c r="R181" s="39"/>
      <c r="S181" s="39"/>
      <c r="T181" s="39"/>
      <c r="U181" s="39"/>
      <c r="V181" s="39"/>
    </row>
    <row r="182" spans="1:22" x14ac:dyDescent="0.2">
      <c r="A182" s="38"/>
      <c r="B182" s="40"/>
      <c r="C182" s="40"/>
      <c r="D182" s="40"/>
      <c r="E182" s="40"/>
      <c r="F182" s="40"/>
      <c r="G182" s="40"/>
      <c r="H182" s="40"/>
      <c r="I182" s="40"/>
      <c r="J182" s="40"/>
      <c r="K182" s="40"/>
      <c r="L182" s="40"/>
      <c r="M182" s="40"/>
      <c r="N182" s="40"/>
      <c r="O182" s="39"/>
      <c r="P182" s="39"/>
      <c r="Q182" s="39"/>
      <c r="R182" s="39"/>
      <c r="S182" s="39"/>
      <c r="T182" s="39"/>
      <c r="U182" s="39"/>
      <c r="V182" s="39"/>
    </row>
    <row r="183" spans="1:22" x14ac:dyDescent="0.2">
      <c r="A183" s="38"/>
      <c r="B183" s="40"/>
      <c r="C183" s="40"/>
      <c r="D183" s="40"/>
      <c r="E183" s="40"/>
      <c r="F183" s="40"/>
      <c r="G183" s="40"/>
      <c r="H183" s="40"/>
      <c r="I183" s="40"/>
      <c r="J183" s="40"/>
      <c r="K183" s="40"/>
      <c r="L183" s="40"/>
      <c r="M183" s="40"/>
      <c r="N183" s="40"/>
      <c r="O183" s="39"/>
      <c r="P183" s="39"/>
      <c r="Q183" s="39"/>
      <c r="R183" s="39"/>
      <c r="S183" s="39"/>
      <c r="T183" s="39"/>
      <c r="U183" s="39"/>
      <c r="V183" s="39"/>
    </row>
    <row r="184" spans="1:22" x14ac:dyDescent="0.2">
      <c r="A184" s="38"/>
      <c r="B184" s="40"/>
      <c r="C184" s="40"/>
      <c r="D184" s="40"/>
      <c r="E184" s="40"/>
      <c r="F184" s="40"/>
      <c r="G184" s="40"/>
      <c r="H184" s="40"/>
      <c r="I184" s="40"/>
      <c r="J184" s="40"/>
      <c r="K184" s="40"/>
      <c r="L184" s="40"/>
      <c r="M184" s="40"/>
      <c r="N184" s="40"/>
      <c r="O184" s="39"/>
      <c r="P184" s="39"/>
      <c r="Q184" s="39"/>
      <c r="R184" s="39"/>
      <c r="S184" s="39"/>
      <c r="T184" s="39"/>
      <c r="U184" s="39"/>
      <c r="V184" s="39"/>
    </row>
    <row r="185" spans="1:22" x14ac:dyDescent="0.2">
      <c r="A185" s="38"/>
      <c r="B185" s="40"/>
      <c r="C185" s="40"/>
      <c r="D185" s="40"/>
      <c r="E185" s="40"/>
      <c r="F185" s="40"/>
      <c r="G185" s="40"/>
      <c r="H185" s="40"/>
      <c r="I185" s="40"/>
      <c r="J185" s="40"/>
      <c r="K185" s="40"/>
      <c r="L185" s="40"/>
      <c r="M185" s="40"/>
      <c r="N185" s="40"/>
      <c r="O185" s="39"/>
      <c r="P185" s="39"/>
      <c r="Q185" s="39"/>
      <c r="R185" s="39"/>
      <c r="S185" s="39"/>
      <c r="T185" s="39"/>
      <c r="U185" s="39"/>
      <c r="V185" s="39"/>
    </row>
    <row r="186" spans="1:22" x14ac:dyDescent="0.2">
      <c r="A186" s="38"/>
      <c r="B186" s="40"/>
      <c r="C186" s="40"/>
      <c r="D186" s="40"/>
      <c r="E186" s="40"/>
      <c r="F186" s="40"/>
      <c r="G186" s="40"/>
      <c r="H186" s="40"/>
      <c r="I186" s="40"/>
      <c r="J186" s="40"/>
      <c r="K186" s="40"/>
      <c r="L186" s="40"/>
      <c r="M186" s="40"/>
      <c r="N186" s="40"/>
      <c r="O186" s="39"/>
      <c r="P186" s="39"/>
      <c r="Q186" s="39"/>
      <c r="R186" s="39"/>
      <c r="S186" s="39"/>
      <c r="T186" s="39"/>
      <c r="U186" s="39"/>
      <c r="V186" s="39"/>
    </row>
    <row r="187" spans="1:22" x14ac:dyDescent="0.2">
      <c r="A187" s="38"/>
      <c r="B187" s="40"/>
      <c r="C187" s="40"/>
      <c r="D187" s="40"/>
      <c r="E187" s="40"/>
      <c r="F187" s="40"/>
      <c r="G187" s="40"/>
      <c r="H187" s="40"/>
      <c r="I187" s="40"/>
      <c r="J187" s="40"/>
      <c r="K187" s="40"/>
      <c r="L187" s="40"/>
      <c r="M187" s="40"/>
      <c r="N187" s="40"/>
      <c r="O187" s="39"/>
      <c r="P187" s="39"/>
      <c r="Q187" s="39"/>
      <c r="R187" s="39"/>
      <c r="S187" s="39"/>
      <c r="T187" s="39"/>
      <c r="U187" s="39"/>
      <c r="V187" s="39"/>
    </row>
    <row r="188" spans="1:22" x14ac:dyDescent="0.2">
      <c r="A188" s="38"/>
      <c r="B188" s="40"/>
      <c r="C188" s="40"/>
      <c r="D188" s="40"/>
      <c r="E188" s="40"/>
      <c r="F188" s="40"/>
      <c r="G188" s="40"/>
      <c r="H188" s="40"/>
      <c r="I188" s="40"/>
      <c r="J188" s="40"/>
      <c r="K188" s="40"/>
      <c r="L188" s="40"/>
      <c r="M188" s="40"/>
      <c r="N188" s="40"/>
      <c r="O188" s="39"/>
      <c r="P188" s="39"/>
      <c r="Q188" s="39"/>
      <c r="R188" s="39"/>
      <c r="S188" s="39"/>
      <c r="T188" s="39"/>
      <c r="U188" s="39"/>
      <c r="V188" s="39"/>
    </row>
    <row r="189" spans="1:22" x14ac:dyDescent="0.2">
      <c r="A189" s="38"/>
      <c r="B189" s="40"/>
      <c r="C189" s="40"/>
      <c r="D189" s="40"/>
      <c r="E189" s="40"/>
      <c r="F189" s="40"/>
      <c r="G189" s="40"/>
      <c r="H189" s="40"/>
      <c r="I189" s="40"/>
      <c r="J189" s="40"/>
      <c r="K189" s="40"/>
      <c r="L189" s="40"/>
      <c r="M189" s="40"/>
      <c r="N189" s="40"/>
      <c r="O189" s="39"/>
      <c r="P189" s="39"/>
      <c r="Q189" s="39"/>
      <c r="R189" s="39"/>
      <c r="S189" s="39"/>
      <c r="T189" s="39"/>
      <c r="U189" s="39"/>
      <c r="V189" s="39"/>
    </row>
    <row r="190" spans="1:22" x14ac:dyDescent="0.2">
      <c r="A190" s="38"/>
      <c r="B190" s="40"/>
      <c r="C190" s="40"/>
      <c r="D190" s="40"/>
      <c r="E190" s="40"/>
      <c r="F190" s="40"/>
      <c r="G190" s="40"/>
      <c r="H190" s="40"/>
      <c r="I190" s="40"/>
      <c r="J190" s="40"/>
      <c r="K190" s="40"/>
      <c r="L190" s="40"/>
      <c r="M190" s="40"/>
      <c r="N190" s="40"/>
      <c r="O190" s="39"/>
      <c r="P190" s="39"/>
      <c r="Q190" s="39"/>
      <c r="R190" s="39"/>
      <c r="S190" s="39"/>
      <c r="T190" s="39"/>
      <c r="U190" s="39"/>
      <c r="V190" s="39"/>
    </row>
    <row r="191" spans="1:22" x14ac:dyDescent="0.2">
      <c r="A191" s="38"/>
      <c r="B191" s="40"/>
      <c r="C191" s="40"/>
      <c r="D191" s="40"/>
      <c r="E191" s="40"/>
      <c r="F191" s="40"/>
      <c r="G191" s="40"/>
      <c r="H191" s="40"/>
      <c r="I191" s="40"/>
      <c r="J191" s="40"/>
      <c r="K191" s="40"/>
      <c r="L191" s="40"/>
      <c r="M191" s="40"/>
      <c r="N191" s="40"/>
      <c r="O191" s="39"/>
      <c r="P191" s="39"/>
      <c r="Q191" s="39"/>
      <c r="R191" s="39"/>
      <c r="S191" s="39"/>
      <c r="T191" s="39"/>
      <c r="U191" s="39"/>
      <c r="V191" s="39"/>
    </row>
    <row r="192" spans="1:22" x14ac:dyDescent="0.2">
      <c r="A192" s="38"/>
      <c r="B192" s="40"/>
      <c r="C192" s="40"/>
      <c r="D192" s="40"/>
      <c r="E192" s="40"/>
      <c r="F192" s="40"/>
      <c r="G192" s="40"/>
      <c r="H192" s="40"/>
      <c r="I192" s="40"/>
      <c r="J192" s="40"/>
      <c r="K192" s="40"/>
      <c r="L192" s="40"/>
      <c r="M192" s="40"/>
      <c r="N192" s="40"/>
      <c r="O192" s="39"/>
      <c r="P192" s="39"/>
      <c r="Q192" s="39"/>
      <c r="R192" s="39"/>
      <c r="S192" s="39"/>
      <c r="T192" s="39"/>
      <c r="U192" s="39"/>
      <c r="V192" s="39"/>
    </row>
    <row r="193" spans="1:22" x14ac:dyDescent="0.2">
      <c r="A193" s="38"/>
      <c r="B193" s="40"/>
      <c r="C193" s="40"/>
      <c r="D193" s="40"/>
      <c r="E193" s="40"/>
      <c r="F193" s="40"/>
      <c r="G193" s="40"/>
      <c r="H193" s="40"/>
      <c r="I193" s="40"/>
      <c r="J193" s="40"/>
      <c r="K193" s="40"/>
      <c r="L193" s="40"/>
      <c r="M193" s="40"/>
      <c r="N193" s="40"/>
      <c r="O193" s="39"/>
      <c r="P193" s="39"/>
      <c r="Q193" s="39"/>
      <c r="R193" s="39"/>
      <c r="S193" s="39"/>
      <c r="T193" s="39"/>
      <c r="U193" s="39"/>
      <c r="V193" s="39"/>
    </row>
    <row r="194" spans="1:22" x14ac:dyDescent="0.2">
      <c r="A194" s="38"/>
      <c r="B194" s="40"/>
      <c r="C194" s="40"/>
      <c r="D194" s="40"/>
      <c r="E194" s="40"/>
      <c r="F194" s="40"/>
      <c r="G194" s="40"/>
      <c r="H194" s="40"/>
      <c r="I194" s="40"/>
      <c r="J194" s="40"/>
      <c r="K194" s="40"/>
      <c r="L194" s="40"/>
      <c r="M194" s="40"/>
      <c r="N194" s="40"/>
      <c r="O194" s="39"/>
      <c r="P194" s="39"/>
      <c r="Q194" s="39"/>
      <c r="R194" s="39"/>
      <c r="S194" s="39"/>
      <c r="T194" s="39"/>
      <c r="U194" s="39"/>
      <c r="V194" s="39"/>
    </row>
    <row r="195" spans="1:22" x14ac:dyDescent="0.2">
      <c r="A195" s="38"/>
      <c r="B195" s="40"/>
      <c r="C195" s="40"/>
      <c r="D195" s="40"/>
      <c r="E195" s="40"/>
      <c r="F195" s="40"/>
      <c r="G195" s="40"/>
      <c r="H195" s="40"/>
      <c r="I195" s="40"/>
      <c r="J195" s="40"/>
      <c r="K195" s="40"/>
      <c r="L195" s="40"/>
      <c r="M195" s="40"/>
      <c r="N195" s="40"/>
      <c r="O195" s="39"/>
      <c r="P195" s="39"/>
      <c r="Q195" s="39"/>
      <c r="R195" s="39"/>
      <c r="S195" s="39"/>
      <c r="T195" s="39"/>
      <c r="U195" s="39"/>
      <c r="V195" s="39"/>
    </row>
    <row r="196" spans="1:22" x14ac:dyDescent="0.2">
      <c r="A196" s="38"/>
      <c r="B196" s="40"/>
      <c r="C196" s="40"/>
      <c r="D196" s="40"/>
      <c r="E196" s="40"/>
      <c r="F196" s="40"/>
      <c r="G196" s="40"/>
      <c r="H196" s="40"/>
      <c r="I196" s="40"/>
      <c r="J196" s="40"/>
      <c r="K196" s="40"/>
      <c r="L196" s="40"/>
      <c r="M196" s="40"/>
      <c r="N196" s="40"/>
      <c r="O196" s="39"/>
      <c r="P196" s="39"/>
      <c r="Q196" s="39"/>
      <c r="R196" s="39"/>
      <c r="S196" s="39"/>
      <c r="T196" s="39"/>
      <c r="U196" s="39"/>
      <c r="V196" s="39"/>
    </row>
    <row r="197" spans="1:22" x14ac:dyDescent="0.2">
      <c r="A197" s="38"/>
      <c r="B197" s="40"/>
      <c r="C197" s="40"/>
      <c r="D197" s="40"/>
      <c r="E197" s="40"/>
      <c r="F197" s="40"/>
      <c r="G197" s="40"/>
      <c r="H197" s="40"/>
      <c r="I197" s="40"/>
      <c r="J197" s="40"/>
      <c r="K197" s="40"/>
      <c r="L197" s="40"/>
      <c r="M197" s="40"/>
      <c r="N197" s="40"/>
      <c r="O197" s="39"/>
      <c r="P197" s="39"/>
      <c r="Q197" s="39"/>
      <c r="R197" s="39"/>
      <c r="S197" s="39"/>
      <c r="T197" s="39"/>
      <c r="U197" s="39"/>
      <c r="V197" s="39"/>
    </row>
    <row r="198" spans="1:22" x14ac:dyDescent="0.2">
      <c r="A198" s="38"/>
      <c r="B198" s="40"/>
      <c r="C198" s="40"/>
      <c r="D198" s="40"/>
      <c r="E198" s="40"/>
      <c r="F198" s="40"/>
      <c r="G198" s="40"/>
      <c r="H198" s="40"/>
      <c r="I198" s="40"/>
      <c r="J198" s="40"/>
      <c r="K198" s="40"/>
      <c r="L198" s="40"/>
      <c r="M198" s="40"/>
      <c r="N198" s="40"/>
      <c r="O198" s="39"/>
      <c r="P198" s="39"/>
      <c r="Q198" s="39"/>
      <c r="R198" s="39"/>
      <c r="S198" s="39"/>
      <c r="T198" s="39"/>
      <c r="U198" s="39"/>
      <c r="V198" s="39"/>
    </row>
    <row r="199" spans="1:22" x14ac:dyDescent="0.2">
      <c r="A199" s="38"/>
      <c r="B199" s="40"/>
      <c r="C199" s="40"/>
      <c r="D199" s="40"/>
      <c r="E199" s="40"/>
      <c r="F199" s="40"/>
      <c r="G199" s="40"/>
      <c r="H199" s="40"/>
      <c r="I199" s="40"/>
      <c r="J199" s="40"/>
      <c r="K199" s="40"/>
      <c r="L199" s="40"/>
      <c r="M199" s="40"/>
      <c r="N199" s="40"/>
      <c r="O199" s="39"/>
      <c r="P199" s="39"/>
      <c r="Q199" s="39"/>
      <c r="R199" s="39"/>
      <c r="S199" s="39"/>
      <c r="T199" s="39"/>
      <c r="U199" s="39"/>
      <c r="V199" s="39"/>
    </row>
    <row r="200" spans="1:22" x14ac:dyDescent="0.2">
      <c r="A200" s="38"/>
      <c r="B200" s="40"/>
      <c r="C200" s="40"/>
      <c r="D200" s="40"/>
      <c r="E200" s="40"/>
      <c r="F200" s="40"/>
      <c r="G200" s="40"/>
      <c r="H200" s="40"/>
      <c r="I200" s="40"/>
      <c r="J200" s="40"/>
      <c r="K200" s="40"/>
      <c r="L200" s="40"/>
      <c r="M200" s="40"/>
      <c r="N200" s="40"/>
      <c r="O200" s="39"/>
      <c r="P200" s="39"/>
      <c r="Q200" s="39"/>
      <c r="R200" s="39"/>
      <c r="S200" s="39"/>
      <c r="T200" s="39"/>
      <c r="U200" s="39"/>
      <c r="V200" s="39"/>
    </row>
    <row r="201" spans="1:22" x14ac:dyDescent="0.2">
      <c r="A201" s="38"/>
      <c r="B201" s="40"/>
      <c r="C201" s="40"/>
      <c r="D201" s="40"/>
      <c r="E201" s="40"/>
      <c r="F201" s="40"/>
      <c r="G201" s="40"/>
      <c r="H201" s="40"/>
      <c r="I201" s="40"/>
      <c r="J201" s="40"/>
      <c r="K201" s="40"/>
      <c r="L201" s="40"/>
      <c r="M201" s="40"/>
      <c r="N201" s="40"/>
      <c r="O201" s="39"/>
      <c r="P201" s="39"/>
      <c r="Q201" s="39"/>
      <c r="R201" s="39"/>
      <c r="S201" s="39"/>
      <c r="T201" s="39"/>
      <c r="U201" s="39"/>
      <c r="V201" s="39"/>
    </row>
    <row r="202" spans="1:22" x14ac:dyDescent="0.2">
      <c r="A202" s="38"/>
      <c r="B202" s="40"/>
      <c r="C202" s="40"/>
      <c r="D202" s="40"/>
      <c r="E202" s="40"/>
      <c r="F202" s="40"/>
      <c r="G202" s="40"/>
      <c r="H202" s="40"/>
      <c r="I202" s="40"/>
      <c r="J202" s="40"/>
      <c r="K202" s="40"/>
      <c r="L202" s="40"/>
      <c r="M202" s="40"/>
      <c r="N202" s="40"/>
      <c r="O202" s="39"/>
      <c r="P202" s="39"/>
      <c r="Q202" s="39"/>
      <c r="R202" s="39"/>
      <c r="S202" s="39"/>
      <c r="T202" s="39"/>
      <c r="U202" s="39"/>
      <c r="V202" s="39"/>
    </row>
    <row r="203" spans="1:22" x14ac:dyDescent="0.2">
      <c r="A203" s="38"/>
      <c r="B203" s="40"/>
      <c r="C203" s="40"/>
      <c r="D203" s="40"/>
      <c r="E203" s="40"/>
      <c r="F203" s="40"/>
      <c r="G203" s="40"/>
      <c r="H203" s="40"/>
      <c r="I203" s="40"/>
      <c r="J203" s="40"/>
      <c r="K203" s="40"/>
      <c r="L203" s="40"/>
      <c r="M203" s="40"/>
      <c r="N203" s="40"/>
      <c r="O203" s="39"/>
      <c r="P203" s="39"/>
      <c r="Q203" s="39"/>
      <c r="R203" s="39"/>
      <c r="S203" s="39"/>
      <c r="T203" s="39"/>
      <c r="U203" s="39"/>
      <c r="V203" s="39"/>
    </row>
    <row r="204" spans="1:22" x14ac:dyDescent="0.2">
      <c r="A204" s="38"/>
      <c r="B204" s="40"/>
      <c r="C204" s="40"/>
      <c r="D204" s="40"/>
      <c r="E204" s="40"/>
      <c r="F204" s="40"/>
      <c r="G204" s="40"/>
      <c r="H204" s="40"/>
      <c r="I204" s="40"/>
      <c r="J204" s="40"/>
      <c r="K204" s="40"/>
      <c r="L204" s="40"/>
      <c r="M204" s="40"/>
      <c r="N204" s="40"/>
      <c r="O204" s="39"/>
      <c r="P204" s="39"/>
      <c r="Q204" s="39"/>
      <c r="R204" s="39"/>
      <c r="S204" s="39"/>
      <c r="T204" s="39"/>
      <c r="U204" s="39"/>
      <c r="V204" s="39"/>
    </row>
    <row r="205" spans="1:22" x14ac:dyDescent="0.2">
      <c r="A205" s="38"/>
      <c r="B205" s="40"/>
      <c r="C205" s="40"/>
      <c r="D205" s="40"/>
      <c r="E205" s="40"/>
      <c r="F205" s="40"/>
      <c r="G205" s="40"/>
      <c r="H205" s="40"/>
      <c r="I205" s="40"/>
      <c r="J205" s="40"/>
      <c r="K205" s="40"/>
      <c r="L205" s="40"/>
      <c r="M205" s="40"/>
      <c r="N205" s="40"/>
      <c r="O205" s="39"/>
      <c r="P205" s="39"/>
      <c r="Q205" s="39"/>
      <c r="R205" s="39"/>
      <c r="S205" s="39"/>
      <c r="T205" s="39"/>
      <c r="U205" s="39"/>
      <c r="V205" s="39"/>
    </row>
    <row r="206" spans="1:22" x14ac:dyDescent="0.2">
      <c r="A206" s="38"/>
      <c r="B206" s="40"/>
      <c r="C206" s="40"/>
      <c r="D206" s="40"/>
      <c r="E206" s="40"/>
      <c r="F206" s="40"/>
      <c r="G206" s="40"/>
      <c r="H206" s="40"/>
      <c r="I206" s="40"/>
      <c r="J206" s="40"/>
      <c r="K206" s="40"/>
      <c r="L206" s="40"/>
      <c r="M206" s="40"/>
      <c r="N206" s="40"/>
      <c r="O206" s="39"/>
      <c r="P206" s="39"/>
      <c r="Q206" s="39"/>
      <c r="R206" s="39"/>
      <c r="S206" s="39"/>
      <c r="T206" s="39"/>
      <c r="U206" s="39"/>
      <c r="V206" s="39"/>
    </row>
    <row r="207" spans="1:22" x14ac:dyDescent="0.2">
      <c r="A207" s="38"/>
      <c r="B207" s="40"/>
      <c r="C207" s="40"/>
      <c r="D207" s="40"/>
      <c r="E207" s="40"/>
      <c r="F207" s="40"/>
      <c r="G207" s="40"/>
      <c r="H207" s="40"/>
      <c r="I207" s="40"/>
      <c r="J207" s="40"/>
      <c r="K207" s="40"/>
      <c r="L207" s="40"/>
      <c r="M207" s="40"/>
      <c r="N207" s="40"/>
      <c r="O207" s="39"/>
      <c r="P207" s="39"/>
      <c r="Q207" s="39"/>
      <c r="R207" s="39"/>
      <c r="S207" s="39"/>
      <c r="T207" s="39"/>
      <c r="U207" s="39"/>
      <c r="V207" s="39"/>
    </row>
    <row r="208" spans="1:22" x14ac:dyDescent="0.2">
      <c r="A208" s="38"/>
      <c r="B208" s="40"/>
      <c r="C208" s="40"/>
      <c r="D208" s="40"/>
      <c r="E208" s="40"/>
      <c r="F208" s="40"/>
      <c r="G208" s="40"/>
      <c r="H208" s="40"/>
      <c r="I208" s="40"/>
      <c r="J208" s="40"/>
      <c r="K208" s="40"/>
      <c r="L208" s="40"/>
      <c r="M208" s="40"/>
      <c r="N208" s="40"/>
      <c r="O208" s="39"/>
      <c r="P208" s="39"/>
      <c r="Q208" s="39"/>
      <c r="R208" s="39"/>
      <c r="S208" s="39"/>
      <c r="T208" s="39"/>
      <c r="U208" s="39"/>
      <c r="V208" s="39"/>
    </row>
    <row r="209" spans="1:22" x14ac:dyDescent="0.2">
      <c r="A209" s="38"/>
      <c r="B209" s="40"/>
      <c r="C209" s="40"/>
      <c r="D209" s="40"/>
      <c r="E209" s="40"/>
      <c r="F209" s="40"/>
      <c r="G209" s="40"/>
      <c r="H209" s="40"/>
      <c r="I209" s="40"/>
      <c r="J209" s="40"/>
      <c r="K209" s="40"/>
      <c r="L209" s="40"/>
      <c r="M209" s="40"/>
      <c r="N209" s="40"/>
      <c r="O209" s="39"/>
      <c r="P209" s="39"/>
      <c r="Q209" s="39"/>
      <c r="R209" s="39"/>
      <c r="S209" s="39"/>
      <c r="T209" s="39"/>
      <c r="U209" s="39"/>
      <c r="V209" s="39"/>
    </row>
    <row r="210" spans="1:22" x14ac:dyDescent="0.2">
      <c r="A210" s="38"/>
      <c r="B210" s="40"/>
      <c r="C210" s="40"/>
      <c r="D210" s="40"/>
      <c r="E210" s="40"/>
      <c r="F210" s="40"/>
      <c r="G210" s="40"/>
      <c r="H210" s="40"/>
      <c r="I210" s="40"/>
      <c r="J210" s="40"/>
      <c r="K210" s="40"/>
      <c r="L210" s="40"/>
      <c r="M210" s="40"/>
      <c r="N210" s="40"/>
      <c r="O210" s="39"/>
      <c r="P210" s="39"/>
      <c r="Q210" s="39"/>
      <c r="R210" s="39"/>
      <c r="S210" s="39"/>
      <c r="T210" s="39"/>
      <c r="U210" s="39"/>
      <c r="V210" s="39"/>
    </row>
    <row r="211" spans="1:22" x14ac:dyDescent="0.2">
      <c r="A211" s="38"/>
      <c r="B211" s="40"/>
      <c r="C211" s="40"/>
      <c r="D211" s="40"/>
      <c r="E211" s="40"/>
      <c r="F211" s="40"/>
      <c r="G211" s="40"/>
      <c r="H211" s="40"/>
      <c r="I211" s="40"/>
      <c r="J211" s="40"/>
      <c r="K211" s="40"/>
      <c r="L211" s="40"/>
      <c r="M211" s="40"/>
      <c r="N211" s="40"/>
      <c r="O211" s="39"/>
      <c r="P211" s="39"/>
      <c r="Q211" s="39"/>
      <c r="R211" s="39"/>
      <c r="S211" s="39"/>
      <c r="T211" s="39"/>
      <c r="U211" s="39"/>
      <c r="V211" s="39"/>
    </row>
    <row r="212" spans="1:22" x14ac:dyDescent="0.2">
      <c r="A212" s="38"/>
      <c r="B212" s="40"/>
      <c r="C212" s="40"/>
      <c r="D212" s="40"/>
      <c r="E212" s="40"/>
      <c r="F212" s="40"/>
      <c r="G212" s="40"/>
      <c r="H212" s="40"/>
      <c r="I212" s="40"/>
      <c r="J212" s="40"/>
      <c r="K212" s="40"/>
      <c r="L212" s="40"/>
      <c r="M212" s="40"/>
      <c r="N212" s="40"/>
      <c r="O212" s="39"/>
      <c r="P212" s="39"/>
      <c r="Q212" s="39"/>
      <c r="R212" s="39"/>
      <c r="S212" s="39"/>
      <c r="T212" s="39"/>
      <c r="U212" s="39"/>
      <c r="V212" s="39"/>
    </row>
    <row r="213" spans="1:22" x14ac:dyDescent="0.2">
      <c r="A213" s="38"/>
      <c r="B213" s="40"/>
      <c r="C213" s="40"/>
      <c r="D213" s="40"/>
      <c r="E213" s="40"/>
      <c r="F213" s="40"/>
      <c r="G213" s="40"/>
      <c r="H213" s="40"/>
      <c r="I213" s="40"/>
      <c r="J213" s="40"/>
      <c r="K213" s="40"/>
      <c r="L213" s="40"/>
      <c r="M213" s="40"/>
      <c r="N213" s="40"/>
      <c r="O213" s="39"/>
      <c r="P213" s="39"/>
      <c r="Q213" s="39"/>
      <c r="R213" s="39"/>
      <c r="S213" s="39"/>
      <c r="T213" s="39"/>
      <c r="U213" s="39"/>
      <c r="V213" s="39"/>
    </row>
    <row r="214" spans="1:22" x14ac:dyDescent="0.2">
      <c r="A214" s="38"/>
      <c r="B214" s="40"/>
      <c r="C214" s="40"/>
      <c r="D214" s="40"/>
      <c r="E214" s="40"/>
      <c r="F214" s="40"/>
      <c r="G214" s="40"/>
      <c r="H214" s="40"/>
      <c r="I214" s="40"/>
      <c r="J214" s="40"/>
      <c r="K214" s="40"/>
      <c r="L214" s="40"/>
      <c r="M214" s="40"/>
      <c r="N214" s="40"/>
      <c r="O214" s="39"/>
      <c r="P214" s="39"/>
      <c r="Q214" s="39"/>
      <c r="R214" s="39"/>
      <c r="S214" s="39"/>
      <c r="T214" s="39"/>
      <c r="U214" s="39"/>
      <c r="V214" s="39"/>
    </row>
    <row r="215" spans="1:22" x14ac:dyDescent="0.2">
      <c r="A215" s="38"/>
      <c r="B215" s="40"/>
      <c r="C215" s="40"/>
      <c r="D215" s="40"/>
      <c r="E215" s="40"/>
      <c r="F215" s="40"/>
      <c r="G215" s="40"/>
      <c r="H215" s="40"/>
      <c r="I215" s="40"/>
      <c r="J215" s="40"/>
      <c r="K215" s="40"/>
      <c r="L215" s="40"/>
      <c r="M215" s="40"/>
      <c r="N215" s="40"/>
      <c r="O215" s="39"/>
      <c r="P215" s="39"/>
      <c r="Q215" s="39"/>
      <c r="R215" s="39"/>
      <c r="S215" s="39"/>
      <c r="T215" s="39"/>
      <c r="U215" s="39"/>
      <c r="V215" s="39"/>
    </row>
    <row r="216" spans="1:22" x14ac:dyDescent="0.2">
      <c r="A216" s="38"/>
      <c r="B216" s="40"/>
      <c r="C216" s="40"/>
      <c r="D216" s="40"/>
      <c r="E216" s="40"/>
      <c r="F216" s="40"/>
      <c r="G216" s="40"/>
      <c r="H216" s="40"/>
      <c r="I216" s="40"/>
      <c r="J216" s="40"/>
      <c r="K216" s="40"/>
      <c r="L216" s="40"/>
      <c r="M216" s="40"/>
      <c r="N216" s="40"/>
      <c r="O216" s="39"/>
      <c r="P216" s="39"/>
      <c r="Q216" s="39"/>
      <c r="R216" s="39"/>
      <c r="S216" s="39"/>
      <c r="T216" s="39"/>
      <c r="U216" s="39"/>
      <c r="V216" s="39"/>
    </row>
    <row r="217" spans="1:22" x14ac:dyDescent="0.2">
      <c r="A217" s="38"/>
      <c r="B217" s="40"/>
      <c r="C217" s="40"/>
      <c r="D217" s="40"/>
      <c r="E217" s="40"/>
      <c r="F217" s="40"/>
      <c r="G217" s="40"/>
      <c r="H217" s="40"/>
      <c r="I217" s="40"/>
      <c r="J217" s="40"/>
      <c r="K217" s="40"/>
      <c r="L217" s="40"/>
      <c r="M217" s="40"/>
      <c r="N217" s="40"/>
      <c r="O217" s="39"/>
      <c r="P217" s="39"/>
      <c r="Q217" s="39"/>
      <c r="R217" s="39"/>
      <c r="S217" s="39"/>
      <c r="T217" s="39"/>
      <c r="U217" s="39"/>
      <c r="V217" s="39"/>
    </row>
    <row r="218" spans="1:22" x14ac:dyDescent="0.2">
      <c r="A218" s="38"/>
      <c r="B218" s="40"/>
      <c r="C218" s="40"/>
      <c r="D218" s="40"/>
      <c r="E218" s="40"/>
      <c r="F218" s="40"/>
      <c r="G218" s="40"/>
      <c r="H218" s="40"/>
      <c r="I218" s="40"/>
      <c r="J218" s="40"/>
      <c r="K218" s="40"/>
      <c r="L218" s="40"/>
      <c r="M218" s="40"/>
      <c r="N218" s="40"/>
      <c r="O218" s="39"/>
      <c r="P218" s="39"/>
      <c r="Q218" s="39"/>
      <c r="R218" s="39"/>
      <c r="S218" s="39"/>
      <c r="T218" s="39"/>
      <c r="U218" s="39"/>
      <c r="V218" s="39"/>
    </row>
    <row r="219" spans="1:22" x14ac:dyDescent="0.2">
      <c r="A219" s="38"/>
      <c r="B219" s="40"/>
      <c r="C219" s="40"/>
      <c r="D219" s="40"/>
      <c r="E219" s="40"/>
      <c r="F219" s="40"/>
      <c r="G219" s="40"/>
      <c r="H219" s="40"/>
      <c r="I219" s="40"/>
      <c r="J219" s="40"/>
      <c r="K219" s="40"/>
      <c r="L219" s="40"/>
      <c r="M219" s="40"/>
      <c r="N219" s="40"/>
      <c r="O219" s="39"/>
      <c r="P219" s="39"/>
      <c r="Q219" s="39"/>
      <c r="R219" s="39"/>
      <c r="S219" s="39"/>
      <c r="T219" s="39"/>
      <c r="U219" s="39"/>
      <c r="V219" s="39"/>
    </row>
    <row r="220" spans="1:22" x14ac:dyDescent="0.2">
      <c r="A220" s="38"/>
      <c r="B220" s="40"/>
      <c r="C220" s="40"/>
      <c r="D220" s="40"/>
      <c r="E220" s="40"/>
      <c r="F220" s="40"/>
      <c r="G220" s="40"/>
      <c r="H220" s="40"/>
      <c r="I220" s="40"/>
      <c r="J220" s="40"/>
      <c r="K220" s="40"/>
      <c r="L220" s="40"/>
      <c r="M220" s="40"/>
      <c r="N220" s="40"/>
      <c r="O220" s="39"/>
      <c r="P220" s="39"/>
      <c r="Q220" s="39"/>
      <c r="R220" s="39"/>
      <c r="S220" s="39"/>
      <c r="T220" s="39"/>
      <c r="U220" s="39"/>
      <c r="V220" s="39"/>
    </row>
    <row r="221" spans="1:22" x14ac:dyDescent="0.2">
      <c r="A221" s="38"/>
      <c r="B221" s="40"/>
      <c r="C221" s="40"/>
      <c r="D221" s="40"/>
      <c r="E221" s="40"/>
      <c r="F221" s="40"/>
      <c r="G221" s="40"/>
      <c r="H221" s="40"/>
      <c r="I221" s="40"/>
      <c r="J221" s="40"/>
      <c r="K221" s="40"/>
      <c r="L221" s="40"/>
      <c r="M221" s="40"/>
      <c r="N221" s="40"/>
      <c r="O221" s="39"/>
      <c r="P221" s="39"/>
      <c r="Q221" s="39"/>
      <c r="R221" s="39"/>
      <c r="S221" s="39"/>
      <c r="T221" s="39"/>
      <c r="U221" s="39"/>
      <c r="V221" s="39"/>
    </row>
    <row r="222" spans="1:22"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row>
    <row r="223" spans="1:22"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row>
    <row r="224" spans="1:22"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row>
    <row r="225" spans="1:22"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row>
    <row r="226" spans="1:22"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row>
    <row r="227" spans="1:22"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row>
    <row r="228" spans="1:22"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row>
    <row r="229" spans="1:22"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row>
    <row r="230" spans="1:22"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row>
    <row r="231" spans="1:22"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row>
    <row r="232" spans="1:22"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row>
    <row r="233" spans="1:22"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row>
    <row r="234" spans="1:22"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row>
    <row r="235" spans="1:22"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row>
    <row r="236" spans="1:22"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row>
    <row r="237" spans="1:22"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row>
    <row r="238" spans="1:22"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row>
    <row r="239" spans="1:22"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row>
    <row r="240" spans="1:22"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row>
    <row r="241" spans="1:22"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row>
    <row r="242" spans="1:22"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row>
    <row r="243" spans="1:22"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row>
    <row r="244" spans="1:22"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row>
    <row r="245" spans="1:22"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row>
    <row r="246" spans="1:22"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row>
    <row r="247" spans="1:22"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row>
    <row r="248" spans="1:22"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row>
    <row r="249" spans="1:22"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row>
    <row r="250" spans="1:22"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row>
    <row r="251" spans="1:22"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row>
    <row r="252" spans="1:22"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row>
    <row r="253" spans="1:22"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row>
    <row r="254" spans="1:22"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row>
    <row r="255" spans="1:22"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row>
    <row r="256" spans="1:22"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row>
    <row r="257" spans="1:22"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row>
    <row r="258" spans="1:22"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row>
    <row r="259" spans="1:22"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row>
    <row r="260" spans="1:22"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row>
    <row r="261" spans="1:22"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row>
    <row r="262" spans="1:22"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row>
    <row r="263" spans="1:22"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row>
    <row r="264" spans="1:22"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row>
    <row r="265" spans="1:22"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row>
    <row r="266" spans="1:22"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row>
    <row r="267" spans="1:22"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row>
    <row r="268" spans="1:22"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row>
    <row r="269" spans="1:22"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row>
    <row r="270" spans="1:22"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row>
    <row r="271" spans="1:22"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row>
    <row r="272" spans="1:22"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row>
    <row r="273" spans="1:22"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row>
    <row r="274" spans="1:22"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row>
    <row r="275" spans="1:22"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row>
    <row r="276" spans="1:22"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row>
    <row r="277" spans="1:22"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row>
    <row r="278" spans="1:22"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row>
    <row r="279" spans="1:22"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row>
    <row r="280" spans="1:22"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row>
    <row r="281" spans="1:22"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row>
    <row r="282" spans="1:22"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row>
    <row r="283" spans="1:22"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row>
    <row r="284" spans="1:22"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row>
    <row r="285" spans="1:22"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row>
    <row r="286" spans="1:22"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row>
    <row r="287" spans="1:22"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row>
    <row r="288" spans="1:22"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row>
    <row r="289" spans="1:22"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row>
    <row r="290" spans="1:22"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row>
    <row r="291" spans="1:22"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row>
    <row r="292" spans="1:22"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row>
    <row r="293" spans="1:22"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row>
    <row r="294" spans="1:22"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row>
    <row r="295" spans="1:22"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row>
    <row r="296" spans="1:22"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row>
    <row r="297" spans="1:22"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row>
    <row r="298" spans="1:22"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row>
    <row r="299" spans="1:22"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row>
    <row r="300" spans="1:22"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row>
    <row r="301" spans="1:22"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row>
    <row r="302" spans="1:22"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row>
    <row r="303" spans="1:22"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row>
    <row r="304" spans="1:22"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row>
    <row r="305" spans="1:22"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row>
    <row r="306" spans="1:22"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row>
    <row r="307" spans="1:22"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row>
    <row r="308" spans="1:22"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row>
    <row r="309" spans="1:22"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row>
    <row r="310" spans="1:22"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row>
    <row r="311" spans="1:22"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row>
    <row r="312" spans="1:22"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row>
    <row r="313" spans="1:22"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row>
    <row r="314" spans="1:22"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row>
    <row r="315" spans="1:22"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row>
    <row r="316" spans="1:22"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row>
    <row r="317" spans="1:22"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row>
    <row r="318" spans="1:22"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row>
    <row r="319" spans="1:22"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row>
    <row r="320" spans="1:22"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row>
    <row r="321" spans="1:22"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row>
    <row r="322" spans="1:22"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row>
    <row r="323" spans="1:22"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row>
    <row r="324" spans="1:22"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row>
    <row r="325" spans="1:22"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row>
    <row r="326" spans="1:22"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row>
    <row r="327" spans="1:22"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row>
    <row r="328" spans="1:22"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row>
    <row r="329" spans="1:22"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row>
    <row r="330" spans="1:22"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row>
    <row r="331" spans="1:22"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row>
    <row r="332" spans="1:22"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row>
    <row r="333" spans="1:22"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row>
    <row r="334" spans="1:22"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row>
    <row r="335" spans="1:22"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row>
    <row r="336" spans="1:22"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row>
    <row r="337" spans="1:22"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row>
    <row r="338" spans="1:22"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row>
    <row r="339" spans="1:22"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row>
    <row r="340" spans="1:22"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row>
    <row r="341" spans="1:22"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row>
    <row r="342" spans="1:22"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row>
    <row r="343" spans="1:22"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row>
    <row r="344" spans="1:22"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row>
    <row r="345" spans="1:22"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row>
    <row r="346" spans="1:22"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row>
    <row r="347" spans="1:22"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row>
    <row r="348" spans="1:22"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row>
    <row r="349" spans="1:22"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row>
    <row r="350" spans="1:22"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row>
    <row r="351" spans="1:22"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row>
    <row r="352" spans="1:22"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row>
    <row r="353" spans="1:22"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row>
    <row r="354" spans="1:22"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row>
    <row r="355" spans="1:22"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row>
    <row r="356" spans="1:22"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row>
    <row r="357" spans="1:22"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row>
    <row r="358" spans="1:22"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row>
    <row r="359" spans="1:22"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row>
    <row r="360" spans="1:22"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row>
    <row r="361" spans="1:22"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row>
    <row r="362" spans="1:22"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row>
    <row r="363" spans="1:22"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row>
    <row r="364" spans="1:22"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row>
    <row r="365" spans="1:22"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row>
    <row r="366" spans="1:22"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row>
    <row r="367" spans="1:22"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row>
    <row r="368" spans="1:22"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row>
    <row r="369" spans="1:22"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row>
    <row r="370" spans="1:22"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row>
    <row r="371" spans="1:22"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row>
    <row r="372" spans="1:22"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row>
    <row r="373" spans="1:22"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row>
    <row r="374" spans="1:22"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row>
    <row r="375" spans="1:22"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row>
    <row r="376" spans="1:22"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row>
    <row r="377" spans="1:22"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row>
    <row r="378" spans="1:22"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row>
    <row r="379" spans="1:22"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row>
    <row r="380" spans="1:22"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row>
    <row r="381" spans="1:22"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row>
    <row r="382" spans="1:22"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row>
    <row r="383" spans="1:22"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row>
    <row r="384" spans="1:22"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row>
    <row r="385" spans="1:22"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row>
    <row r="386" spans="1:22"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row>
    <row r="387" spans="1:22"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row>
    <row r="388" spans="1:22"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row>
    <row r="389" spans="1:22"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row>
    <row r="390" spans="1:22"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row>
    <row r="391" spans="1:22"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row>
    <row r="392" spans="1:22"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row>
    <row r="393" spans="1:22"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row>
    <row r="394" spans="1:22"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row>
    <row r="395" spans="1:22"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row>
    <row r="396" spans="1:22"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row>
    <row r="397" spans="1:22"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row>
    <row r="398" spans="1:22"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row>
    <row r="399" spans="1:22"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row>
    <row r="400" spans="1:22"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row>
    <row r="401" spans="1:22"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row>
    <row r="402" spans="1:22"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row>
    <row r="403" spans="1:22"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row>
    <row r="404" spans="1:22"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row>
    <row r="405" spans="1:22"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row>
    <row r="406" spans="1:22"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row>
    <row r="407" spans="1:22"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row>
    <row r="408" spans="1:22"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row>
    <row r="409" spans="1:22"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row>
    <row r="410" spans="1:22"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row>
    <row r="411" spans="1:22"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row>
    <row r="412" spans="1:22"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row>
    <row r="413" spans="1:22"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row>
    <row r="414" spans="1:22"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row>
    <row r="415" spans="1:22"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row>
    <row r="416" spans="1:22"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row>
    <row r="417" spans="1:22"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row>
    <row r="418" spans="1:22"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row>
    <row r="419" spans="1:22"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row>
    <row r="420" spans="1:22"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row>
    <row r="421" spans="1:22"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row>
    <row r="422" spans="1:22"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row>
    <row r="423" spans="1:22"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row>
    <row r="424" spans="1:22"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row>
    <row r="425" spans="1:22"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row>
    <row r="426" spans="1:22"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row>
    <row r="427" spans="1:22"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row>
    <row r="428" spans="1:22"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row>
    <row r="429" spans="1:22"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row>
    <row r="430" spans="1:22"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row>
    <row r="431" spans="1:22"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row>
    <row r="432" spans="1:22"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row>
    <row r="433" spans="1:22"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row>
    <row r="434" spans="1:22"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row>
    <row r="435" spans="1:22"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row>
    <row r="436" spans="1:22"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row>
    <row r="437" spans="1:22"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row>
    <row r="438" spans="1:22"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row>
    <row r="439" spans="1:22"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row>
    <row r="440" spans="1:22"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row>
    <row r="441" spans="1:22"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row>
    <row r="442" spans="1:22"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row>
    <row r="443" spans="1:22"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row>
    <row r="444" spans="1:22"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row>
    <row r="445" spans="1:22"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row>
    <row r="446" spans="1:22"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row>
    <row r="447" spans="1:22"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row>
    <row r="448" spans="1:22"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row>
    <row r="449" spans="1:22"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row>
    <row r="450" spans="1:22"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row>
    <row r="451" spans="1:22"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row>
    <row r="452" spans="1:22"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row>
    <row r="453" spans="1:22"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row>
    <row r="454" spans="1:22"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row>
    <row r="455" spans="1:22"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row>
    <row r="456" spans="1:22"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row>
    <row r="457" spans="1:22"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row>
    <row r="458" spans="1:22"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row>
    <row r="459" spans="1:22"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row>
    <row r="460" spans="1:22"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row>
    <row r="461" spans="1:22"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row>
    <row r="462" spans="1:22"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row>
    <row r="463" spans="1:22"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row>
    <row r="464" spans="1:22"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row>
    <row r="465" spans="1:22"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row>
    <row r="466" spans="1:22"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row>
    <row r="467" spans="1:22"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row>
    <row r="468" spans="1:22"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row>
    <row r="469" spans="1:22"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row>
    <row r="470" spans="1:22"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row>
    <row r="471" spans="1:22"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row>
    <row r="472" spans="1:22"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row>
    <row r="473" spans="1:22"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row>
    <row r="474" spans="1:22"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row>
    <row r="475" spans="1:22"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row>
    <row r="476" spans="1:22"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row>
    <row r="477" spans="1:22"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row>
    <row r="478" spans="1:22"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row>
    <row r="479" spans="1:22"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row>
    <row r="480" spans="1:22"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row>
    <row r="481" spans="1:22"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row>
    <row r="482" spans="1:22"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row>
    <row r="483" spans="1:22"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row>
    <row r="484" spans="1:22"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row>
    <row r="485" spans="1:22"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row>
    <row r="486" spans="1:22"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row>
    <row r="487" spans="1:22"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row>
    <row r="488" spans="1:22"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row>
    <row r="489" spans="1:22"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row>
    <row r="490" spans="1:22"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row>
    <row r="491" spans="1:22"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row>
    <row r="492" spans="1:22"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row>
    <row r="493" spans="1:22"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row>
    <row r="494" spans="1:22"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row>
    <row r="495" spans="1:22"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row>
    <row r="496" spans="1:22"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row>
    <row r="497" spans="1:22"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row>
    <row r="498" spans="1:22"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row>
    <row r="499" spans="1:22"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row>
    <row r="500" spans="1:22"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row>
    <row r="501" spans="1:22"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row>
    <row r="502" spans="1:22"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row>
    <row r="503" spans="1:22"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row>
    <row r="504" spans="1:22"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row>
    <row r="505" spans="1:22"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row>
    <row r="506" spans="1:22"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row>
    <row r="507" spans="1:22"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row>
    <row r="508" spans="1:22"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row>
    <row r="509" spans="1:22"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row>
    <row r="510" spans="1:22"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row>
    <row r="511" spans="1:22"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row>
    <row r="512" spans="1:22"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row>
    <row r="513" spans="1:22"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row>
    <row r="514" spans="1:22"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row>
    <row r="515" spans="1:22"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row>
    <row r="516" spans="1:22"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row>
    <row r="517" spans="1:22"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row>
    <row r="518" spans="1:22"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row>
    <row r="519" spans="1:22"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row>
    <row r="520" spans="1:22"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row>
    <row r="521" spans="1:22"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row>
    <row r="522" spans="1:22"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row>
    <row r="523" spans="1:22"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row>
    <row r="524" spans="1:22"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row>
    <row r="525" spans="1:22"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row>
    <row r="526" spans="1:22"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row>
    <row r="527" spans="1:22"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row>
    <row r="528" spans="1:22"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row>
    <row r="529" spans="1:22"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row>
    <row r="530" spans="1:22"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row>
    <row r="531" spans="1:22"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row>
    <row r="532" spans="1:22"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row>
    <row r="533" spans="1:22"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row>
    <row r="534" spans="1:22"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row>
    <row r="535" spans="1:22"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row>
    <row r="536" spans="1:22"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row>
    <row r="537" spans="1:22"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row>
    <row r="538" spans="1:22"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row>
    <row r="539" spans="1:22"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row>
    <row r="540" spans="1:22"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row>
    <row r="541" spans="1:22"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row>
    <row r="542" spans="1:22"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row>
    <row r="543" spans="1:22"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row>
    <row r="544" spans="1:22"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row>
    <row r="545" spans="1:22"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row>
    <row r="546" spans="1:22"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row>
    <row r="547" spans="1:22"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row>
    <row r="548" spans="1:22"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row>
    <row r="549" spans="1:22"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row>
    <row r="550" spans="1:22"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row>
    <row r="551" spans="1:22"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row>
    <row r="552" spans="1:22"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row>
    <row r="553" spans="1:22"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row>
    <row r="554" spans="1:22"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row>
    <row r="555" spans="1:22"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row>
    <row r="556" spans="1:22"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row>
    <row r="557" spans="1:22"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row>
    <row r="558" spans="1:22"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row>
    <row r="559" spans="1:22"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row>
    <row r="560" spans="1:22"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row>
    <row r="561" spans="1:22"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row>
    <row r="562" spans="1:22"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row>
    <row r="563" spans="1:22"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row>
    <row r="564" spans="1:22"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row>
    <row r="565" spans="1:22"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row>
    <row r="566" spans="1:22"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row>
    <row r="567" spans="1:22"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row>
    <row r="568" spans="1:22"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row>
    <row r="569" spans="1:22"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row>
    <row r="570" spans="1:22"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row>
    <row r="571" spans="1:22"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row>
    <row r="572" spans="1:22"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row>
    <row r="573" spans="1:22"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row>
    <row r="574" spans="1:22"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row>
    <row r="575" spans="1:22"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row>
    <row r="576" spans="1:22"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row>
    <row r="577" spans="1:22"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row>
    <row r="578" spans="1:22"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row>
    <row r="579" spans="1:22"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row>
    <row r="580" spans="1:22"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row>
    <row r="581" spans="1:22"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row>
    <row r="582" spans="1:22"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row>
    <row r="583" spans="1:22"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row>
    <row r="584" spans="1:22"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row>
    <row r="585" spans="1:22"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row>
    <row r="586" spans="1:22"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row>
    <row r="587" spans="1:22"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row>
    <row r="588" spans="1:22"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row>
    <row r="589" spans="1:22"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row>
    <row r="590" spans="1:22"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row>
    <row r="591" spans="1:22"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row>
    <row r="592" spans="1:22"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row>
    <row r="593" spans="1:22"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row>
    <row r="594" spans="1:22"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row>
    <row r="595" spans="1:22"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row>
    <row r="596" spans="1:22"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row>
    <row r="597" spans="1:22"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row>
    <row r="598" spans="1:22"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row>
    <row r="599" spans="1:22"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row>
    <row r="600" spans="1:22"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row>
    <row r="601" spans="1:22"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row>
    <row r="602" spans="1:22"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row>
    <row r="603" spans="1:22"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row>
    <row r="604" spans="1:22"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row>
    <row r="605" spans="1:22"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row>
    <row r="606" spans="1:22"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row>
    <row r="607" spans="1:22"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row>
    <row r="608" spans="1:22"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row>
    <row r="609" spans="1:22"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row>
    <row r="610" spans="1:22"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row>
    <row r="611" spans="1:22"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row>
    <row r="612" spans="1:22"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row>
    <row r="613" spans="1:22"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row>
    <row r="614" spans="1:22"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row>
    <row r="615" spans="1:22"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row>
    <row r="616" spans="1:22"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row>
    <row r="617" spans="1:22"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row>
    <row r="618" spans="1:22"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row>
    <row r="619" spans="1:22"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row>
    <row r="620" spans="1:22"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row>
    <row r="621" spans="1:22"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row>
    <row r="622" spans="1:22"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row>
    <row r="623" spans="1:22"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row>
    <row r="624" spans="1:22"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row>
    <row r="625" spans="1:22"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row>
    <row r="626" spans="1:22"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row>
    <row r="627" spans="1:22"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row>
    <row r="628" spans="1:22"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row>
    <row r="629" spans="1:22"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row>
    <row r="630" spans="1:22"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row>
    <row r="631" spans="1:22"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row>
    <row r="632" spans="1:22"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row>
    <row r="633" spans="1:22"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row>
    <row r="634" spans="1:22"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row>
    <row r="635" spans="1:22"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row>
    <row r="636" spans="1:22"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row>
    <row r="637" spans="1:22"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row>
    <row r="638" spans="1:22"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row>
    <row r="639" spans="1:22"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row>
    <row r="640" spans="1:22"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row>
    <row r="641" spans="1:22"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row>
    <row r="642" spans="1:22"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row>
    <row r="643" spans="1:22"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row>
    <row r="644" spans="1:22"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row>
    <row r="645" spans="1:22"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row>
    <row r="646" spans="1:22"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row>
    <row r="647" spans="1:22"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row>
    <row r="648" spans="1:22"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row>
    <row r="649" spans="1:22"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row>
    <row r="650" spans="1:22"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row>
    <row r="651" spans="1:22"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row>
    <row r="652" spans="1:22"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row>
    <row r="653" spans="1:22"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row>
    <row r="654" spans="1:22"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row>
    <row r="655" spans="1:22"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row>
    <row r="656" spans="1:22"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row>
    <row r="657" spans="1:22"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row>
    <row r="658" spans="1:22"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row>
    <row r="659" spans="1:22"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row>
    <row r="660" spans="1:22"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row>
    <row r="661" spans="1:22"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row>
    <row r="662" spans="1:22"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row>
    <row r="663" spans="1:22"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row>
    <row r="664" spans="1:22"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row>
    <row r="665" spans="1:22"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row>
    <row r="666" spans="1:22"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row>
    <row r="667" spans="1:22"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row>
    <row r="668" spans="1:22"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row>
    <row r="669" spans="1:22"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row>
    <row r="670" spans="1:22"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row>
    <row r="671" spans="1:22"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row>
    <row r="672" spans="1:22"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row>
    <row r="673" spans="1:22"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row>
    <row r="674" spans="1:22"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row>
    <row r="675" spans="1:22"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row>
    <row r="676" spans="1:22"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row>
    <row r="677" spans="1:22"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row>
    <row r="678" spans="1:22"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row>
    <row r="679" spans="1:22"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row>
    <row r="680" spans="1:22"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row>
    <row r="681" spans="1:22"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row>
    <row r="682" spans="1:22"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row>
    <row r="683" spans="1:22"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row>
    <row r="684" spans="1:22"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row>
    <row r="685" spans="1:22"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row>
    <row r="686" spans="1:22"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row>
    <row r="687" spans="1:22"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row>
    <row r="688" spans="1:22"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row>
    <row r="689" spans="1:22"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row>
    <row r="690" spans="1:22"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row>
    <row r="691" spans="1:22"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row>
    <row r="692" spans="1:22"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row>
    <row r="693" spans="1:22"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row>
    <row r="694" spans="1:22"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row>
    <row r="695" spans="1:22"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row>
    <row r="696" spans="1:22"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row>
    <row r="697" spans="1:22"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row>
    <row r="698" spans="1:22"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row>
    <row r="699" spans="1:22"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row>
    <row r="700" spans="1:22"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row>
    <row r="701" spans="1:22"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row>
    <row r="702" spans="1:22"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row>
    <row r="703" spans="1:22"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row>
    <row r="704" spans="1:22"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row>
    <row r="705" spans="1:22"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row>
    <row r="706" spans="1:22"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row>
    <row r="707" spans="1:22"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row>
    <row r="708" spans="1:22"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row>
    <row r="709" spans="1:22"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row>
    <row r="710" spans="1:22"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row>
    <row r="711" spans="1:22"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row>
    <row r="712" spans="1:22"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row>
    <row r="713" spans="1:22"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row>
    <row r="714" spans="1:22"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row>
    <row r="715" spans="1:22"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row>
    <row r="716" spans="1:22"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row>
    <row r="717" spans="1:22"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row>
    <row r="718" spans="1:22"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row>
    <row r="719" spans="1:22"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row>
    <row r="720" spans="1:22"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row>
    <row r="721" spans="1:22"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row>
    <row r="722" spans="1:22"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row>
    <row r="723" spans="1:22"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row>
    <row r="724" spans="1:22"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row>
    <row r="725" spans="1:22"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row>
    <row r="726" spans="1:22"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row>
    <row r="727" spans="1:22"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row>
    <row r="728" spans="1:22"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row>
    <row r="729" spans="1:22"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row>
    <row r="730" spans="1:22"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row>
    <row r="731" spans="1:22"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row>
    <row r="732" spans="1:22"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row>
    <row r="733" spans="1:22"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row>
    <row r="734" spans="1:22"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row>
    <row r="735" spans="1:22"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row>
    <row r="736" spans="1:22"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row>
    <row r="737" spans="1:22"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row>
    <row r="738" spans="1:22"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row>
    <row r="739" spans="1:22"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row>
    <row r="740" spans="1:22"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row>
    <row r="741" spans="1:22"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row>
    <row r="742" spans="1:22"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row>
    <row r="743" spans="1:22"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row>
    <row r="744" spans="1:22"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row>
    <row r="745" spans="1:22"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row>
    <row r="746" spans="1:22"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row>
    <row r="747" spans="1:22"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row>
    <row r="748" spans="1:22"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row>
    <row r="749" spans="1:22"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row>
    <row r="750" spans="1:22"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row>
    <row r="751" spans="1:22"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row>
    <row r="752" spans="1:22"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row>
    <row r="753" spans="1:22"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row>
    <row r="754" spans="1:22"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row>
    <row r="755" spans="1:22"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row>
    <row r="756" spans="1:22"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row>
    <row r="757" spans="1:22"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row>
    <row r="758" spans="1:22"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row>
    <row r="759" spans="1:22"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row>
    <row r="760" spans="1:22"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row>
    <row r="761" spans="1:22"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row>
    <row r="762" spans="1:22"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row>
    <row r="763" spans="1:22"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row>
    <row r="764" spans="1:22"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row>
    <row r="765" spans="1:22"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row>
    <row r="766" spans="1:22"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row>
    <row r="767" spans="1:22"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row>
    <row r="768" spans="1:22"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row>
    <row r="769" spans="1:22"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row>
    <row r="770" spans="1:22"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row>
    <row r="771" spans="1:22"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row>
    <row r="772" spans="1:22"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row>
    <row r="773" spans="1:22"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row>
    <row r="774" spans="1:22"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row>
    <row r="775" spans="1:22"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row>
    <row r="776" spans="1:22"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row>
    <row r="777" spans="1:22"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row>
    <row r="778" spans="1:22"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row>
    <row r="779" spans="1:22"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row>
    <row r="780" spans="1:22"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row>
    <row r="781" spans="1:22"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row>
    <row r="782" spans="1:22"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row>
    <row r="783" spans="1:22"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row>
    <row r="784" spans="1:22"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row>
    <row r="785" spans="1:22"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row>
    <row r="786" spans="1:22"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row>
    <row r="787" spans="1:22"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row>
    <row r="788" spans="1:22"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row>
    <row r="789" spans="1:22"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row>
    <row r="790" spans="1:22"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row>
    <row r="791" spans="1:22"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row>
    <row r="792" spans="1:22"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row>
    <row r="793" spans="1:22"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row>
    <row r="794" spans="1:22"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row>
    <row r="795" spans="1:22"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row>
    <row r="796" spans="1:22"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row>
    <row r="797" spans="1:22"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row>
    <row r="798" spans="1:22"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row>
    <row r="799" spans="1:22"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row>
    <row r="800" spans="1:22"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row>
    <row r="801" spans="1:22"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row>
    <row r="802" spans="1:22"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row>
    <row r="803" spans="1:22"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row>
    <row r="804" spans="1:22"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row>
    <row r="805" spans="1:22"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row>
    <row r="806" spans="1:22"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row>
    <row r="807" spans="1:22"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row>
    <row r="808" spans="1:22"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row>
    <row r="809" spans="1:22"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row>
    <row r="810" spans="1:22"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row>
    <row r="811" spans="1:22"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row>
    <row r="812" spans="1:22"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row>
    <row r="813" spans="1:22"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row>
    <row r="814" spans="1:22"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row>
    <row r="815" spans="1:22"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row>
    <row r="816" spans="1:22"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row>
    <row r="817" spans="1:22"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row>
    <row r="818" spans="1:22"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row>
    <row r="819" spans="1:22"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row>
    <row r="820" spans="1:22"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row>
    <row r="821" spans="1:22"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row>
    <row r="822" spans="1:22"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row>
    <row r="823" spans="1:22"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row>
    <row r="824" spans="1:22"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row>
    <row r="825" spans="1:22"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row>
    <row r="826" spans="1:22"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row>
    <row r="827" spans="1:22"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row>
    <row r="828" spans="1:22"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row>
    <row r="829" spans="1:22"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row>
    <row r="830" spans="1:22"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row>
    <row r="831" spans="1:22"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row>
    <row r="832" spans="1:22"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row>
    <row r="833" spans="1:22"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row>
    <row r="834" spans="1:22"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row>
    <row r="835" spans="1:22"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row>
    <row r="836" spans="1:22"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row>
    <row r="837" spans="1:22"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row>
    <row r="838" spans="1:22"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row>
    <row r="839" spans="1:22"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row>
    <row r="840" spans="1:22"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row>
    <row r="841" spans="1:22"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row>
    <row r="842" spans="1:22"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row>
    <row r="843" spans="1:22"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row>
    <row r="844" spans="1:22"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row>
    <row r="845" spans="1:22"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row>
    <row r="846" spans="1:22"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row>
    <row r="847" spans="1:22"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row>
    <row r="848" spans="1:22"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row>
    <row r="849" spans="1:22"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row>
    <row r="850" spans="1:22"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row>
    <row r="851" spans="1:22"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row>
    <row r="852" spans="1:22"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row>
    <row r="853" spans="1:22"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row>
    <row r="854" spans="1:22"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row>
    <row r="855" spans="1:22"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row>
    <row r="856" spans="1:22"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row>
    <row r="857" spans="1:22"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row>
    <row r="858" spans="1:22"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row>
    <row r="859" spans="1:22"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row>
    <row r="860" spans="1:22"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row>
    <row r="861" spans="1:22"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row>
    <row r="862" spans="1:22"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row>
    <row r="863" spans="1:22"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row>
    <row r="864" spans="1:22"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row>
    <row r="865" spans="1:22"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row>
    <row r="866" spans="1:22"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row>
    <row r="867" spans="1:22"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row>
    <row r="868" spans="1:22"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row>
    <row r="869" spans="1:22"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row>
    <row r="870" spans="1:22"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row>
    <row r="871" spans="1:22"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row>
    <row r="872" spans="1:22"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row>
    <row r="873" spans="1:22"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row>
    <row r="874" spans="1:22"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row>
    <row r="875" spans="1:22"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row>
    <row r="876" spans="1:22"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row>
    <row r="877" spans="1:22"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row>
    <row r="878" spans="1:22"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row>
    <row r="879" spans="1:22"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row>
    <row r="880" spans="1:22"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row>
    <row r="881" spans="1:22"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row>
    <row r="882" spans="1:22"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row>
    <row r="883" spans="1:22"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row>
    <row r="884" spans="1:22"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row>
    <row r="885" spans="1:22"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row>
    <row r="886" spans="1:22"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row>
    <row r="887" spans="1:22"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row>
    <row r="888" spans="1:22"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row>
    <row r="889" spans="1:22"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row>
    <row r="890" spans="1:22"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row>
    <row r="891" spans="1:22"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row>
    <row r="892" spans="1:22"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row>
    <row r="893" spans="1:22"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row>
    <row r="894" spans="1:22"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row>
    <row r="895" spans="1:22"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row>
    <row r="896" spans="1:22"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row>
    <row r="897" spans="1:22"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row>
    <row r="898" spans="1:22"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row>
    <row r="899" spans="1:22"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row>
    <row r="900" spans="1:22"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row>
    <row r="901" spans="1:22"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row>
    <row r="902" spans="1:22"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row>
    <row r="903" spans="1:22"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row>
    <row r="904" spans="1:22"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row>
    <row r="905" spans="1:22"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row>
    <row r="906" spans="1:22"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row>
    <row r="907" spans="1:22"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row>
    <row r="908" spans="1:22"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row>
    <row r="909" spans="1:22"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row>
    <row r="910" spans="1:22"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row>
    <row r="911" spans="1:22"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row>
    <row r="912" spans="1:22"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row>
    <row r="913" spans="1:22"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row>
    <row r="914" spans="1:22"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row>
    <row r="915" spans="1:22"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row>
    <row r="916" spans="1:22"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row>
    <row r="917" spans="1:22"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row>
    <row r="918" spans="1:22"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row>
    <row r="919" spans="1:22"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row>
    <row r="920" spans="1:22"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row>
    <row r="921" spans="1:22"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row>
    <row r="922" spans="1:22"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row>
    <row r="923" spans="1:22"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row>
    <row r="924" spans="1:22"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row>
    <row r="925" spans="1:22"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row>
    <row r="926" spans="1:22"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row>
    <row r="927" spans="1:22"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row>
    <row r="928" spans="1:22"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row>
    <row r="929" spans="1:22"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row>
    <row r="930" spans="1:22"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row>
    <row r="931" spans="1:22"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row>
    <row r="932" spans="1:22"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row>
    <row r="933" spans="1:22"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row>
    <row r="934" spans="1:22"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row>
    <row r="935" spans="1:22"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row>
    <row r="936" spans="1:22"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row>
    <row r="937" spans="1:22"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row>
    <row r="938" spans="1:22"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row>
    <row r="939" spans="1:22"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row>
    <row r="940" spans="1:22"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row>
    <row r="941" spans="1:22"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row>
    <row r="942" spans="1:22"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row>
    <row r="943" spans="1:22"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row>
    <row r="944" spans="1:22"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row>
    <row r="945" spans="1:22"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row>
    <row r="946" spans="1:22"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row>
    <row r="947" spans="1:22"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row>
    <row r="948" spans="1:22"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row>
    <row r="949" spans="1:22"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row>
    <row r="950" spans="1:22"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row>
    <row r="951" spans="1:22"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row>
    <row r="952" spans="1:22"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row>
    <row r="953" spans="1:22"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row>
    <row r="954" spans="1:22"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row>
    <row r="955" spans="1:22"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row>
    <row r="956" spans="1:22"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row>
    <row r="957" spans="1:22"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row>
    <row r="958" spans="1:22"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row>
    <row r="959" spans="1:22"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row>
    <row r="960" spans="1:22"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row>
    <row r="961" spans="1:22"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row>
    <row r="962" spans="1:22"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row>
    <row r="963" spans="1:22"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row>
    <row r="964" spans="1:22"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row>
    <row r="965" spans="1:22"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row>
    <row r="966" spans="1:22"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row>
    <row r="967" spans="1:22"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row>
    <row r="968" spans="1:22"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row>
    <row r="969" spans="1:22"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row>
    <row r="970" spans="1:22"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row>
    <row r="971" spans="1:22"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row>
    <row r="972" spans="1:22"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row>
    <row r="973" spans="1:22"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row>
    <row r="974" spans="1:22"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row>
    <row r="975" spans="1:22"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row>
    <row r="976" spans="1:22"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row>
    <row r="977" spans="1:22"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row>
    <row r="978" spans="1:22"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row>
    <row r="979" spans="1:22"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row>
    <row r="980" spans="1:22"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row>
    <row r="981" spans="1:22"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row>
    <row r="982" spans="1:22"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row>
    <row r="983" spans="1:22"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row>
    <row r="984" spans="1:22"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row>
    <row r="985" spans="1:22"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row>
    <row r="986" spans="1:22"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row>
    <row r="987" spans="1:22"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row>
    <row r="988" spans="1:22"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row>
    <row r="989" spans="1:22"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row>
    <row r="990" spans="1:22"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row>
    <row r="991" spans="1:22"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row>
    <row r="992" spans="1:22"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row>
    <row r="993" spans="1:22"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row>
    <row r="994" spans="1:22"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row>
    <row r="995" spans="1:22"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row>
    <row r="996" spans="1:22"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row>
    <row r="997" spans="1:22"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row>
    <row r="998" spans="1:22"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row>
    <row r="999" spans="1:22"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row>
  </sheetData>
  <hyperlinks>
    <hyperlink ref="A5" location="INDICE!A8" display="VOLVER AL INDICE" xr:uid="{36C217CE-3269-4DAA-979F-EAEEF9D1B7A2}"/>
  </hyperlinks>
  <pageMargins left="0.7" right="0.7" top="0.75" bottom="0.75" header="0.3" footer="0.3"/>
  <ignoredErrors>
    <ignoredError sqref="N10"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1</vt:lpstr>
      <vt:lpstr>1.1</vt:lpstr>
      <vt:lpstr>2</vt:lpstr>
      <vt:lpstr>3</vt:lpstr>
      <vt:lpstr>4</vt:lpstr>
      <vt:lpstr>5</vt:lpstr>
      <vt:lpstr>6</vt:lpstr>
      <vt:lpstr>6.1</vt:lpstr>
      <vt:lpstr>6.2</vt:lpstr>
      <vt:lpstr>6.3</vt:lpstr>
      <vt:lpstr>6.4</vt:lpstr>
      <vt:lpstr>7</vt:lpstr>
      <vt:lpstr>7.1</vt:lpstr>
      <vt:lpstr>7.2</vt:lpstr>
      <vt:lpstr>8</vt:lpstr>
      <vt:lpstr>8.1</vt:lpstr>
      <vt:lpstr>9</vt:lpstr>
      <vt:lpstr>9.1</vt:lpstr>
      <vt:lpstr>9.2</vt:lpstr>
      <vt:lpstr>9.3</vt:lpstr>
      <vt:lpstr>9.4</vt:lpstr>
      <vt:lpstr>10</vt:lpstr>
      <vt:lpstr>10.1</vt:lpstr>
      <vt:lpstr>11</vt:lpstr>
      <vt:lpstr>11.1</vt:lpstr>
      <vt:lpstr>12</vt:lpstr>
      <vt:lpstr>12.1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jjorrat</dc:creator>
  <cp:lastModifiedBy>Valentin Corvalan Erbes</cp:lastModifiedBy>
  <dcterms:created xsi:type="dcterms:W3CDTF">2005-06-13T15:31:01Z</dcterms:created>
  <dcterms:modified xsi:type="dcterms:W3CDTF">2026-05-05T14:27:56Z</dcterms:modified>
</cp:coreProperties>
</file>